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1280" windowHeight="7656" firstSheet="1" activeTab="1"/>
  </bookViews>
  <sheets>
    <sheet name="FY12-13 Actual Sales" sheetId="4" state="hidden" r:id="rId1"/>
    <sheet name="FY13-14 Actual Sales" sheetId="5" r:id="rId2"/>
    <sheet name="FY14-15 Actual Sales" sheetId="6" r:id="rId3"/>
    <sheet name="FY15-16 Actual Sales" sheetId="7" r:id="rId4"/>
    <sheet name="FY16-17 Actual Sales" sheetId="14" r:id="rId5"/>
    <sheet name="FY17-18 Actual Sales" sheetId="68" r:id="rId6"/>
    <sheet name="FY18-19 Actual Sales " sheetId="69" r:id="rId7"/>
    <sheet name="FY19-20 Actual Sales" sheetId="70" r:id="rId8"/>
    <sheet name="FY20-21 Actual Sales" sheetId="71" r:id="rId9"/>
    <sheet name="FY21-22 Actual Sales " sheetId="72" r:id="rId10"/>
    <sheet name="FY22-23 Sales (Prov) " sheetId="7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\A" localSheetId="6">#REF!</definedName>
    <definedName name="\A" localSheetId="7">#REF!</definedName>
    <definedName name="\A" localSheetId="8">#REF!</definedName>
    <definedName name="\A" localSheetId="9">#REF!</definedName>
    <definedName name="\A" localSheetId="10">#REF!</definedName>
    <definedName name="\A">#REF!</definedName>
    <definedName name="\B">[1]DLC!$GR$107</definedName>
    <definedName name="\C" localSheetId="6">#REF!</definedName>
    <definedName name="\C" localSheetId="7">#REF!</definedName>
    <definedName name="\C" localSheetId="8">#REF!</definedName>
    <definedName name="\C" localSheetId="9">#REF!</definedName>
    <definedName name="\C" localSheetId="10">#REF!</definedName>
    <definedName name="\C">#REF!</definedName>
    <definedName name="\f" localSheetId="6">#REF!</definedName>
    <definedName name="\f" localSheetId="7">#REF!</definedName>
    <definedName name="\f" localSheetId="8">#REF!</definedName>
    <definedName name="\f" localSheetId="9">#REF!</definedName>
    <definedName name="\f" localSheetId="10">#REF!</definedName>
    <definedName name="\f">#REF!</definedName>
    <definedName name="\H" localSheetId="6">'[2]STN WISE EMR'!#REF!</definedName>
    <definedName name="\H" localSheetId="7">'[2]STN WISE EMR'!#REF!</definedName>
    <definedName name="\H" localSheetId="8">'[2]STN WISE EMR'!#REF!</definedName>
    <definedName name="\H" localSheetId="9">'[2]STN WISE EMR'!#REF!</definedName>
    <definedName name="\H" localSheetId="10">'[2]STN WISE EMR'!#REF!</definedName>
    <definedName name="\H">'[2]STN WISE EMR'!#REF!</definedName>
    <definedName name="\L">[1]DLC!$HR$111</definedName>
    <definedName name="\P">[1]DLC!$HR$109</definedName>
    <definedName name="\Q">[1]DLC!$GS$323:$GS$335</definedName>
    <definedName name="\V" localSheetId="6">'[3]R.Hrs. Since Comm'!#REF!</definedName>
    <definedName name="\V" localSheetId="7">'[3]R.Hrs. Since Comm'!#REF!</definedName>
    <definedName name="\V" localSheetId="8">'[3]R.Hrs. Since Comm'!#REF!</definedName>
    <definedName name="\V" localSheetId="9">'[3]R.Hrs. Since Comm'!#REF!</definedName>
    <definedName name="\V" localSheetId="10">'[3]R.Hrs. Since Comm'!#REF!</definedName>
    <definedName name="\V">'[3]R.Hrs. Since Comm'!#REF!</definedName>
    <definedName name="\X" localSheetId="6">#REF!</definedName>
    <definedName name="\X" localSheetId="7">#REF!</definedName>
    <definedName name="\X" localSheetId="8">#REF!</definedName>
    <definedName name="\X" localSheetId="9">#REF!</definedName>
    <definedName name="\X" localSheetId="10">#REF!</definedName>
    <definedName name="\X">#REF!</definedName>
    <definedName name="\Z" localSheetId="6">#REF!</definedName>
    <definedName name="\Z" localSheetId="7">#REF!</definedName>
    <definedName name="\Z" localSheetId="8">#REF!</definedName>
    <definedName name="\Z" localSheetId="9">#REF!</definedName>
    <definedName name="\Z" localSheetId="10">#REF!</definedName>
    <definedName name="\Z">#REF!</definedName>
    <definedName name="____________________________________________________s1" localSheetId="7" hidden="1">{"pl_t&amp;d",#N/A,FALSE,"p&amp;l_t&amp;D_01_02 (2)"}</definedName>
    <definedName name="____________________________________________________s1" localSheetId="8" hidden="1">{"pl_t&amp;d",#N/A,FALSE,"p&amp;l_t&amp;D_01_02 (2)"}</definedName>
    <definedName name="____________________________________________________s1" localSheetId="9" hidden="1">{"pl_t&amp;d",#N/A,FALSE,"p&amp;l_t&amp;D_01_02 (2)"}</definedName>
    <definedName name="____________________________________________________s1" localSheetId="10" hidden="1">{"pl_t&amp;d",#N/A,FALSE,"p&amp;l_t&amp;D_01_02 (2)"}</definedName>
    <definedName name="____________________________________________________s1" hidden="1">{"pl_t&amp;d",#N/A,FALSE,"p&amp;l_t&amp;D_01_02 (2)"}</definedName>
    <definedName name="___________________________________________________s1" localSheetId="7" hidden="1">{"pl_t&amp;d",#N/A,FALSE,"p&amp;l_t&amp;D_01_02 (2)"}</definedName>
    <definedName name="___________________________________________________s1" localSheetId="8" hidden="1">{"pl_t&amp;d",#N/A,FALSE,"p&amp;l_t&amp;D_01_02 (2)"}</definedName>
    <definedName name="___________________________________________________s1" localSheetId="9" hidden="1">{"pl_t&amp;d",#N/A,FALSE,"p&amp;l_t&amp;D_01_02 (2)"}</definedName>
    <definedName name="___________________________________________________s1" localSheetId="10" hidden="1">{"pl_t&amp;d",#N/A,FALSE,"p&amp;l_t&amp;D_01_02 (2)"}</definedName>
    <definedName name="___________________________________________________s1" hidden="1">{"pl_t&amp;d",#N/A,FALSE,"p&amp;l_t&amp;D_01_02 (2)"}</definedName>
    <definedName name="__________________________________________________s1" localSheetId="7" hidden="1">{"pl_t&amp;d",#N/A,FALSE,"p&amp;l_t&amp;D_01_02 (2)"}</definedName>
    <definedName name="__________________________________________________s1" localSheetId="8" hidden="1">{"pl_t&amp;d",#N/A,FALSE,"p&amp;l_t&amp;D_01_02 (2)"}</definedName>
    <definedName name="__________________________________________________s1" localSheetId="9" hidden="1">{"pl_t&amp;d",#N/A,FALSE,"p&amp;l_t&amp;D_01_02 (2)"}</definedName>
    <definedName name="__________________________________________________s1" localSheetId="10" hidden="1">{"pl_t&amp;d",#N/A,FALSE,"p&amp;l_t&amp;D_01_02 (2)"}</definedName>
    <definedName name="__________________________________________________s1" hidden="1">{"pl_t&amp;d",#N/A,FALSE,"p&amp;l_t&amp;D_01_02 (2)"}</definedName>
    <definedName name="_________________________________________________s1" localSheetId="7" hidden="1">{"pl_t&amp;d",#N/A,FALSE,"p&amp;l_t&amp;D_01_02 (2)"}</definedName>
    <definedName name="_________________________________________________s1" localSheetId="8" hidden="1">{"pl_t&amp;d",#N/A,FALSE,"p&amp;l_t&amp;D_01_02 (2)"}</definedName>
    <definedName name="_________________________________________________s1" localSheetId="9" hidden="1">{"pl_t&amp;d",#N/A,FALSE,"p&amp;l_t&amp;D_01_02 (2)"}</definedName>
    <definedName name="_________________________________________________s1" localSheetId="10" hidden="1">{"pl_t&amp;d",#N/A,FALSE,"p&amp;l_t&amp;D_01_02 (2)"}</definedName>
    <definedName name="_________________________________________________s1" hidden="1">{"pl_t&amp;d",#N/A,FALSE,"p&amp;l_t&amp;D_01_02 (2)"}</definedName>
    <definedName name="________________________________________________s1" localSheetId="7" hidden="1">{"pl_t&amp;d",#N/A,FALSE,"p&amp;l_t&amp;D_01_02 (2)"}</definedName>
    <definedName name="________________________________________________s1" localSheetId="8" hidden="1">{"pl_t&amp;d",#N/A,FALSE,"p&amp;l_t&amp;D_01_02 (2)"}</definedName>
    <definedName name="________________________________________________s1" localSheetId="9" hidden="1">{"pl_t&amp;d",#N/A,FALSE,"p&amp;l_t&amp;D_01_02 (2)"}</definedName>
    <definedName name="________________________________________________s1" localSheetId="10" hidden="1">{"pl_t&amp;d",#N/A,FALSE,"p&amp;l_t&amp;D_01_02 (2)"}</definedName>
    <definedName name="________________________________________________s1" hidden="1">{"pl_t&amp;d",#N/A,FALSE,"p&amp;l_t&amp;D_01_02 (2)"}</definedName>
    <definedName name="_______________________________________________s1" localSheetId="7" hidden="1">{"pl_t&amp;d",#N/A,FALSE,"p&amp;l_t&amp;D_01_02 (2)"}</definedName>
    <definedName name="_______________________________________________s1" localSheetId="8" hidden="1">{"pl_t&amp;d",#N/A,FALSE,"p&amp;l_t&amp;D_01_02 (2)"}</definedName>
    <definedName name="_______________________________________________s1" localSheetId="9" hidden="1">{"pl_t&amp;d",#N/A,FALSE,"p&amp;l_t&amp;D_01_02 (2)"}</definedName>
    <definedName name="_______________________________________________s1" localSheetId="10" hidden="1">{"pl_t&amp;d",#N/A,FALSE,"p&amp;l_t&amp;D_01_02 (2)"}</definedName>
    <definedName name="_______________________________________________s1" hidden="1">{"pl_t&amp;d",#N/A,FALSE,"p&amp;l_t&amp;D_01_02 (2)"}</definedName>
    <definedName name="______________________________________________s1" localSheetId="7" hidden="1">{"pl_t&amp;d",#N/A,FALSE,"p&amp;l_t&amp;D_01_02 (2)"}</definedName>
    <definedName name="______________________________________________s1" localSheetId="8" hidden="1">{"pl_t&amp;d",#N/A,FALSE,"p&amp;l_t&amp;D_01_02 (2)"}</definedName>
    <definedName name="______________________________________________s1" localSheetId="9" hidden="1">{"pl_t&amp;d",#N/A,FALSE,"p&amp;l_t&amp;D_01_02 (2)"}</definedName>
    <definedName name="______________________________________________s1" localSheetId="10" hidden="1">{"pl_t&amp;d",#N/A,FALSE,"p&amp;l_t&amp;D_01_02 (2)"}</definedName>
    <definedName name="______________________________________________s1" hidden="1">{"pl_t&amp;d",#N/A,FALSE,"p&amp;l_t&amp;D_01_02 (2)"}</definedName>
    <definedName name="____________________________________________s1" localSheetId="7" hidden="1">{"pl_t&amp;d",#N/A,FALSE,"p&amp;l_t&amp;D_01_02 (2)"}</definedName>
    <definedName name="____________________________________________s1" localSheetId="8" hidden="1">{"pl_t&amp;d",#N/A,FALSE,"p&amp;l_t&amp;D_01_02 (2)"}</definedName>
    <definedName name="____________________________________________s1" localSheetId="9" hidden="1">{"pl_t&amp;d",#N/A,FALSE,"p&amp;l_t&amp;D_01_02 (2)"}</definedName>
    <definedName name="____________________________________________s1" localSheetId="10" hidden="1">{"pl_t&amp;d",#N/A,FALSE,"p&amp;l_t&amp;D_01_02 (2)"}</definedName>
    <definedName name="____________________________________________s1" hidden="1">{"pl_t&amp;d",#N/A,FALSE,"p&amp;l_t&amp;D_01_02 (2)"}</definedName>
    <definedName name="___________________________________________s1" localSheetId="7" hidden="1">{"pl_t&amp;d",#N/A,FALSE,"p&amp;l_t&amp;D_01_02 (2)"}</definedName>
    <definedName name="___________________________________________s1" localSheetId="8" hidden="1">{"pl_t&amp;d",#N/A,FALSE,"p&amp;l_t&amp;D_01_02 (2)"}</definedName>
    <definedName name="___________________________________________s1" localSheetId="9" hidden="1">{"pl_t&amp;d",#N/A,FALSE,"p&amp;l_t&amp;D_01_02 (2)"}</definedName>
    <definedName name="___________________________________________s1" localSheetId="10" hidden="1">{"pl_t&amp;d",#N/A,FALSE,"p&amp;l_t&amp;D_01_02 (2)"}</definedName>
    <definedName name="___________________________________________s1" hidden="1">{"pl_t&amp;d",#N/A,FALSE,"p&amp;l_t&amp;D_01_02 (2)"}</definedName>
    <definedName name="__________________________________________s1" localSheetId="7" hidden="1">{"pl_t&amp;d",#N/A,FALSE,"p&amp;l_t&amp;D_01_02 (2)"}</definedName>
    <definedName name="__________________________________________s1" localSheetId="8" hidden="1">{"pl_t&amp;d",#N/A,FALSE,"p&amp;l_t&amp;D_01_02 (2)"}</definedName>
    <definedName name="__________________________________________s1" localSheetId="9" hidden="1">{"pl_t&amp;d",#N/A,FALSE,"p&amp;l_t&amp;D_01_02 (2)"}</definedName>
    <definedName name="__________________________________________s1" localSheetId="10" hidden="1">{"pl_t&amp;d",#N/A,FALSE,"p&amp;l_t&amp;D_01_02 (2)"}</definedName>
    <definedName name="__________________________________________s1" hidden="1">{"pl_t&amp;d",#N/A,FALSE,"p&amp;l_t&amp;D_01_02 (2)"}</definedName>
    <definedName name="_________________________________________s1" localSheetId="7" hidden="1">{"pl_t&amp;d",#N/A,FALSE,"p&amp;l_t&amp;D_01_02 (2)"}</definedName>
    <definedName name="_________________________________________s1" localSheetId="8" hidden="1">{"pl_t&amp;d",#N/A,FALSE,"p&amp;l_t&amp;D_01_02 (2)"}</definedName>
    <definedName name="_________________________________________s1" localSheetId="9" hidden="1">{"pl_t&amp;d",#N/A,FALSE,"p&amp;l_t&amp;D_01_02 (2)"}</definedName>
    <definedName name="_________________________________________s1" localSheetId="10" hidden="1">{"pl_t&amp;d",#N/A,FALSE,"p&amp;l_t&amp;D_01_02 (2)"}</definedName>
    <definedName name="_________________________________________s1" hidden="1">{"pl_t&amp;d",#N/A,FALSE,"p&amp;l_t&amp;D_01_02 (2)"}</definedName>
    <definedName name="________________________________________dem3" localSheetId="6" hidden="1">{"pl_t&amp;d",#N/A,FALSE,"p&amp;l_t&amp;D_01_02 (2)"}</definedName>
    <definedName name="________________________________________dem3" localSheetId="7" hidden="1">{"pl_t&amp;d",#N/A,FALSE,"p&amp;l_t&amp;D_01_02 (2)"}</definedName>
    <definedName name="________________________________________dem3" localSheetId="8" hidden="1">{"pl_t&amp;d",#N/A,FALSE,"p&amp;l_t&amp;D_01_02 (2)"}</definedName>
    <definedName name="________________________________________dem3" localSheetId="9" hidden="1">{"pl_t&amp;d",#N/A,FALSE,"p&amp;l_t&amp;D_01_02 (2)"}</definedName>
    <definedName name="________________________________________dem3" localSheetId="10" hidden="1">{"pl_t&amp;d",#N/A,FALSE,"p&amp;l_t&amp;D_01_02 (2)"}</definedName>
    <definedName name="________________________________________dem3" hidden="1">{"pl_t&amp;d",#N/A,FALSE,"p&amp;l_t&amp;D_01_02 (2)"}</definedName>
    <definedName name="________________________________________s1" localSheetId="7" hidden="1">{"pl_t&amp;d",#N/A,FALSE,"p&amp;l_t&amp;D_01_02 (2)"}</definedName>
    <definedName name="________________________________________s1" localSheetId="8" hidden="1">{"pl_t&amp;d",#N/A,FALSE,"p&amp;l_t&amp;D_01_02 (2)"}</definedName>
    <definedName name="________________________________________s1" localSheetId="9" hidden="1">{"pl_t&amp;d",#N/A,FALSE,"p&amp;l_t&amp;D_01_02 (2)"}</definedName>
    <definedName name="________________________________________s1" localSheetId="10" hidden="1">{"pl_t&amp;d",#N/A,FALSE,"p&amp;l_t&amp;D_01_02 (2)"}</definedName>
    <definedName name="________________________________________s1" hidden="1">{"pl_t&amp;d",#N/A,FALSE,"p&amp;l_t&amp;D_01_02 (2)"}</definedName>
    <definedName name="_______________________________________s1" localSheetId="7" hidden="1">{"pl_t&amp;d",#N/A,FALSE,"p&amp;l_t&amp;D_01_02 (2)"}</definedName>
    <definedName name="_______________________________________s1" localSheetId="8" hidden="1">{"pl_t&amp;d",#N/A,FALSE,"p&amp;l_t&amp;D_01_02 (2)"}</definedName>
    <definedName name="_______________________________________s1" localSheetId="9" hidden="1">{"pl_t&amp;d",#N/A,FALSE,"p&amp;l_t&amp;D_01_02 (2)"}</definedName>
    <definedName name="_______________________________________s1" localSheetId="10" hidden="1">{"pl_t&amp;d",#N/A,FALSE,"p&amp;l_t&amp;D_01_02 (2)"}</definedName>
    <definedName name="_______________________________________s1" hidden="1">{"pl_t&amp;d",#N/A,FALSE,"p&amp;l_t&amp;D_01_02 (2)"}</definedName>
    <definedName name="______________________________________s1" localSheetId="6" hidden="1">{"pl_t&amp;d",#N/A,FALSE,"p&amp;l_t&amp;D_01_02 (2)"}</definedName>
    <definedName name="______________________________________s1" localSheetId="7" hidden="1">{"pl_t&amp;d",#N/A,FALSE,"p&amp;l_t&amp;D_01_02 (2)"}</definedName>
    <definedName name="______________________________________s1" localSheetId="8" hidden="1">{"pl_t&amp;d",#N/A,FALSE,"p&amp;l_t&amp;D_01_02 (2)"}</definedName>
    <definedName name="______________________________________s1" localSheetId="9" hidden="1">{"pl_t&amp;d",#N/A,FALSE,"p&amp;l_t&amp;D_01_02 (2)"}</definedName>
    <definedName name="______________________________________s1" localSheetId="10" hidden="1">{"pl_t&amp;d",#N/A,FALSE,"p&amp;l_t&amp;D_01_02 (2)"}</definedName>
    <definedName name="______________________________________s1" hidden="1">{"pl_t&amp;d",#N/A,FALSE,"p&amp;l_t&amp;D_01_02 (2)"}</definedName>
    <definedName name="_____________________________________dd1" localSheetId="6" hidden="1">{"pl_t&amp;d",#N/A,FALSE,"p&amp;l_t&amp;D_01_02 (2)"}</definedName>
    <definedName name="_____________________________________dd1" localSheetId="7" hidden="1">{"pl_t&amp;d",#N/A,FALSE,"p&amp;l_t&amp;D_01_02 (2)"}</definedName>
    <definedName name="_____________________________________dd1" localSheetId="8" hidden="1">{"pl_t&amp;d",#N/A,FALSE,"p&amp;l_t&amp;D_01_02 (2)"}</definedName>
    <definedName name="_____________________________________dd1" localSheetId="9" hidden="1">{"pl_t&amp;d",#N/A,FALSE,"p&amp;l_t&amp;D_01_02 (2)"}</definedName>
    <definedName name="_____________________________________dd1" localSheetId="10" hidden="1">{"pl_t&amp;d",#N/A,FALSE,"p&amp;l_t&amp;D_01_02 (2)"}</definedName>
    <definedName name="_____________________________________dd1" hidden="1">{"pl_t&amp;d",#N/A,FALSE,"p&amp;l_t&amp;D_01_02 (2)"}</definedName>
    <definedName name="_____________________________________dem2" localSheetId="6" hidden="1">{"pl_t&amp;d",#N/A,FALSE,"p&amp;l_t&amp;D_01_02 (2)"}</definedName>
    <definedName name="_____________________________________dem2" localSheetId="7" hidden="1">{"pl_t&amp;d",#N/A,FALSE,"p&amp;l_t&amp;D_01_02 (2)"}</definedName>
    <definedName name="_____________________________________dem2" localSheetId="8" hidden="1">{"pl_t&amp;d",#N/A,FALSE,"p&amp;l_t&amp;D_01_02 (2)"}</definedName>
    <definedName name="_____________________________________dem2" localSheetId="9" hidden="1">{"pl_t&amp;d",#N/A,FALSE,"p&amp;l_t&amp;D_01_02 (2)"}</definedName>
    <definedName name="_____________________________________dem2" localSheetId="10" hidden="1">{"pl_t&amp;d",#N/A,FALSE,"p&amp;l_t&amp;D_01_02 (2)"}</definedName>
    <definedName name="_____________________________________dem2" hidden="1">{"pl_t&amp;d",#N/A,FALSE,"p&amp;l_t&amp;D_01_02 (2)"}</definedName>
    <definedName name="_____________________________________s1" localSheetId="7" hidden="1">{"pl_t&amp;d",#N/A,FALSE,"p&amp;l_t&amp;D_01_02 (2)"}</definedName>
    <definedName name="_____________________________________s1" localSheetId="8" hidden="1">{"pl_t&amp;d",#N/A,FALSE,"p&amp;l_t&amp;D_01_02 (2)"}</definedName>
    <definedName name="_____________________________________s1" localSheetId="9" hidden="1">{"pl_t&amp;d",#N/A,FALSE,"p&amp;l_t&amp;D_01_02 (2)"}</definedName>
    <definedName name="_____________________________________s1" localSheetId="10" hidden="1">{"pl_t&amp;d",#N/A,FALSE,"p&amp;l_t&amp;D_01_02 (2)"}</definedName>
    <definedName name="_____________________________________s1" hidden="1">{"pl_t&amp;d",#N/A,FALSE,"p&amp;l_t&amp;D_01_02 (2)"}</definedName>
    <definedName name="____________________________________j4" localSheetId="6" hidden="1">{"pl_t&amp;d",#N/A,FALSE,"p&amp;l_t&amp;D_01_02 (2)"}</definedName>
    <definedName name="____________________________________j4" localSheetId="7" hidden="1">{"pl_t&amp;d",#N/A,FALSE,"p&amp;l_t&amp;D_01_02 (2)"}</definedName>
    <definedName name="____________________________________j4" localSheetId="8" hidden="1">{"pl_t&amp;d",#N/A,FALSE,"p&amp;l_t&amp;D_01_02 (2)"}</definedName>
    <definedName name="____________________________________j4" localSheetId="9" hidden="1">{"pl_t&amp;d",#N/A,FALSE,"p&amp;l_t&amp;D_01_02 (2)"}</definedName>
    <definedName name="____________________________________j4" localSheetId="10" hidden="1">{"pl_t&amp;d",#N/A,FALSE,"p&amp;l_t&amp;D_01_02 (2)"}</definedName>
    <definedName name="____________________________________j4" hidden="1">{"pl_t&amp;d",#N/A,FALSE,"p&amp;l_t&amp;D_01_02 (2)"}</definedName>
    <definedName name="____________________________________j5" localSheetId="6" hidden="1">{"pl_t&amp;d",#N/A,FALSE,"p&amp;l_t&amp;D_01_02 (2)"}</definedName>
    <definedName name="____________________________________j5" localSheetId="7" hidden="1">{"pl_t&amp;d",#N/A,FALSE,"p&amp;l_t&amp;D_01_02 (2)"}</definedName>
    <definedName name="____________________________________j5" localSheetId="8" hidden="1">{"pl_t&amp;d",#N/A,FALSE,"p&amp;l_t&amp;D_01_02 (2)"}</definedName>
    <definedName name="____________________________________j5" localSheetId="9" hidden="1">{"pl_t&amp;d",#N/A,FALSE,"p&amp;l_t&amp;D_01_02 (2)"}</definedName>
    <definedName name="____________________________________j5" localSheetId="10" hidden="1">{"pl_t&amp;d",#N/A,FALSE,"p&amp;l_t&amp;D_01_02 (2)"}</definedName>
    <definedName name="____________________________________j5" hidden="1">{"pl_t&amp;d",#N/A,FALSE,"p&amp;l_t&amp;D_01_02 (2)"}</definedName>
    <definedName name="___________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__not1" localSheetId="6" hidden="1">{"pl_t&amp;d",#N/A,FALSE,"p&amp;l_t&amp;D_01_02 (2)"}</definedName>
    <definedName name="____________________________________not1" localSheetId="7" hidden="1">{"pl_t&amp;d",#N/A,FALSE,"p&amp;l_t&amp;D_01_02 (2)"}</definedName>
    <definedName name="____________________________________not1" localSheetId="8" hidden="1">{"pl_t&amp;d",#N/A,FALSE,"p&amp;l_t&amp;D_01_02 (2)"}</definedName>
    <definedName name="____________________________________not1" localSheetId="9" hidden="1">{"pl_t&amp;d",#N/A,FALSE,"p&amp;l_t&amp;D_01_02 (2)"}</definedName>
    <definedName name="____________________________________not1" localSheetId="10" hidden="1">{"pl_t&amp;d",#N/A,FALSE,"p&amp;l_t&amp;D_01_02 (2)"}</definedName>
    <definedName name="____________________________________not1" hidden="1">{"pl_t&amp;d",#N/A,FALSE,"p&amp;l_t&amp;D_01_02 (2)"}</definedName>
    <definedName name="____________________________________p1" localSheetId="6" hidden="1">{"pl_t&amp;d",#N/A,FALSE,"p&amp;l_t&amp;D_01_02 (2)"}</definedName>
    <definedName name="____________________________________p1" localSheetId="7" hidden="1">{"pl_t&amp;d",#N/A,FALSE,"p&amp;l_t&amp;D_01_02 (2)"}</definedName>
    <definedName name="____________________________________p1" localSheetId="8" hidden="1">{"pl_t&amp;d",#N/A,FALSE,"p&amp;l_t&amp;D_01_02 (2)"}</definedName>
    <definedName name="____________________________________p1" localSheetId="9" hidden="1">{"pl_t&amp;d",#N/A,FALSE,"p&amp;l_t&amp;D_01_02 (2)"}</definedName>
    <definedName name="____________________________________p1" localSheetId="10" hidden="1">{"pl_t&amp;d",#N/A,FALSE,"p&amp;l_t&amp;D_01_02 (2)"}</definedName>
    <definedName name="____________________________________p1" hidden="1">{"pl_t&amp;d",#N/A,FALSE,"p&amp;l_t&amp;D_01_02 (2)"}</definedName>
    <definedName name="____________________________________p2" localSheetId="6" hidden="1">{"pl_td_01_02",#N/A,FALSE,"p&amp;l_t&amp;D_01_02 (2)"}</definedName>
    <definedName name="____________________________________p2" localSheetId="7" hidden="1">{"pl_td_01_02",#N/A,FALSE,"p&amp;l_t&amp;D_01_02 (2)"}</definedName>
    <definedName name="____________________________________p2" localSheetId="8" hidden="1">{"pl_td_01_02",#N/A,FALSE,"p&amp;l_t&amp;D_01_02 (2)"}</definedName>
    <definedName name="____________________________________p2" localSheetId="9" hidden="1">{"pl_td_01_02",#N/A,FALSE,"p&amp;l_t&amp;D_01_02 (2)"}</definedName>
    <definedName name="____________________________________p2" localSheetId="10" hidden="1">{"pl_td_01_02",#N/A,FALSE,"p&amp;l_t&amp;D_01_02 (2)"}</definedName>
    <definedName name="____________________________________p2" hidden="1">{"pl_td_01_02",#N/A,FALSE,"p&amp;l_t&amp;D_01_02 (2)"}</definedName>
    <definedName name="____________________________________p3" localSheetId="6" hidden="1">{"pl_t&amp;d",#N/A,FALSE,"p&amp;l_t&amp;D_01_02 (2)"}</definedName>
    <definedName name="____________________________________p3" localSheetId="7" hidden="1">{"pl_t&amp;d",#N/A,FALSE,"p&amp;l_t&amp;D_01_02 (2)"}</definedName>
    <definedName name="____________________________________p3" localSheetId="8" hidden="1">{"pl_t&amp;d",#N/A,FALSE,"p&amp;l_t&amp;D_01_02 (2)"}</definedName>
    <definedName name="____________________________________p3" localSheetId="9" hidden="1">{"pl_t&amp;d",#N/A,FALSE,"p&amp;l_t&amp;D_01_02 (2)"}</definedName>
    <definedName name="____________________________________p3" localSheetId="10" hidden="1">{"pl_t&amp;d",#N/A,FALSE,"p&amp;l_t&amp;D_01_02 (2)"}</definedName>
    <definedName name="____________________________________p3" hidden="1">{"pl_t&amp;d",#N/A,FALSE,"p&amp;l_t&amp;D_01_02 (2)"}</definedName>
    <definedName name="____________________________________p4" localSheetId="6" hidden="1">{"pl_t&amp;d",#N/A,FALSE,"p&amp;l_t&amp;D_01_02 (2)"}</definedName>
    <definedName name="____________________________________p4" localSheetId="7" hidden="1">{"pl_t&amp;d",#N/A,FALSE,"p&amp;l_t&amp;D_01_02 (2)"}</definedName>
    <definedName name="____________________________________p4" localSheetId="8" hidden="1">{"pl_t&amp;d",#N/A,FALSE,"p&amp;l_t&amp;D_01_02 (2)"}</definedName>
    <definedName name="____________________________________p4" localSheetId="9" hidden="1">{"pl_t&amp;d",#N/A,FALSE,"p&amp;l_t&amp;D_01_02 (2)"}</definedName>
    <definedName name="____________________________________p4" localSheetId="10" hidden="1">{"pl_t&amp;d",#N/A,FALSE,"p&amp;l_t&amp;D_01_02 (2)"}</definedName>
    <definedName name="____________________________________p4" hidden="1">{"pl_t&amp;d",#N/A,FALSE,"p&amp;l_t&amp;D_01_02 (2)"}</definedName>
    <definedName name="____________________________________q2" localSheetId="6" hidden="1">{"pl_t&amp;d",#N/A,FALSE,"p&amp;l_t&amp;D_01_02 (2)"}</definedName>
    <definedName name="____________________________________q2" localSheetId="7" hidden="1">{"pl_t&amp;d",#N/A,FALSE,"p&amp;l_t&amp;D_01_02 (2)"}</definedName>
    <definedName name="____________________________________q2" localSheetId="8" hidden="1">{"pl_t&amp;d",#N/A,FALSE,"p&amp;l_t&amp;D_01_02 (2)"}</definedName>
    <definedName name="____________________________________q2" localSheetId="9" hidden="1">{"pl_t&amp;d",#N/A,FALSE,"p&amp;l_t&amp;D_01_02 (2)"}</definedName>
    <definedName name="____________________________________q2" localSheetId="10" hidden="1">{"pl_t&amp;d",#N/A,FALSE,"p&amp;l_t&amp;D_01_02 (2)"}</definedName>
    <definedName name="____________________________________q2" hidden="1">{"pl_t&amp;d",#N/A,FALSE,"p&amp;l_t&amp;D_01_02 (2)"}</definedName>
    <definedName name="____________________________________q3" localSheetId="6" hidden="1">{"pl_t&amp;d",#N/A,FALSE,"p&amp;l_t&amp;D_01_02 (2)"}</definedName>
    <definedName name="____________________________________q3" localSheetId="7" hidden="1">{"pl_t&amp;d",#N/A,FALSE,"p&amp;l_t&amp;D_01_02 (2)"}</definedName>
    <definedName name="____________________________________q3" localSheetId="8" hidden="1">{"pl_t&amp;d",#N/A,FALSE,"p&amp;l_t&amp;D_01_02 (2)"}</definedName>
    <definedName name="____________________________________q3" localSheetId="9" hidden="1">{"pl_t&amp;d",#N/A,FALSE,"p&amp;l_t&amp;D_01_02 (2)"}</definedName>
    <definedName name="____________________________________q3" localSheetId="10" hidden="1">{"pl_t&amp;d",#N/A,FALSE,"p&amp;l_t&amp;D_01_02 (2)"}</definedName>
    <definedName name="____________________________________q3" hidden="1">{"pl_t&amp;d",#N/A,FALSE,"p&amp;l_t&amp;D_01_02 (2)"}</definedName>
    <definedName name="____________________________________s1" localSheetId="6" hidden="1">{"pl_t&amp;d",#N/A,FALSE,"p&amp;l_t&amp;D_01_02 (2)"}</definedName>
    <definedName name="____________________________________s1" localSheetId="7" hidden="1">{"pl_t&amp;d",#N/A,FALSE,"p&amp;l_t&amp;D_01_02 (2)"}</definedName>
    <definedName name="____________________________________s1" localSheetId="8" hidden="1">{"pl_t&amp;d",#N/A,FALSE,"p&amp;l_t&amp;D_01_02 (2)"}</definedName>
    <definedName name="____________________________________s1" localSheetId="9" hidden="1">{"pl_t&amp;d",#N/A,FALSE,"p&amp;l_t&amp;D_01_02 (2)"}</definedName>
    <definedName name="____________________________________s1" localSheetId="10" hidden="1">{"pl_t&amp;d",#N/A,FALSE,"p&amp;l_t&amp;D_01_02 (2)"}</definedName>
    <definedName name="____________________________________s1" hidden="1">{"pl_t&amp;d",#N/A,FALSE,"p&amp;l_t&amp;D_01_02 (2)"}</definedName>
    <definedName name="___________________________________dd1" localSheetId="6" hidden="1">{"pl_t&amp;d",#N/A,FALSE,"p&amp;l_t&amp;D_01_02 (2)"}</definedName>
    <definedName name="___________________________________dd1" localSheetId="7" hidden="1">{"pl_t&amp;d",#N/A,FALSE,"p&amp;l_t&amp;D_01_02 (2)"}</definedName>
    <definedName name="___________________________________dd1" localSheetId="8" hidden="1">{"pl_t&amp;d",#N/A,FALSE,"p&amp;l_t&amp;D_01_02 (2)"}</definedName>
    <definedName name="___________________________________dd1" localSheetId="9" hidden="1">{"pl_t&amp;d",#N/A,FALSE,"p&amp;l_t&amp;D_01_02 (2)"}</definedName>
    <definedName name="___________________________________dd1" localSheetId="10" hidden="1">{"pl_t&amp;d",#N/A,FALSE,"p&amp;l_t&amp;D_01_02 (2)"}</definedName>
    <definedName name="___________________________________dd1" hidden="1">{"pl_t&amp;d",#N/A,FALSE,"p&amp;l_t&amp;D_01_02 (2)"}</definedName>
    <definedName name="___________________________________dem2" localSheetId="6" hidden="1">{"pl_t&amp;d",#N/A,FALSE,"p&amp;l_t&amp;D_01_02 (2)"}</definedName>
    <definedName name="___________________________________dem2" localSheetId="7" hidden="1">{"pl_t&amp;d",#N/A,FALSE,"p&amp;l_t&amp;D_01_02 (2)"}</definedName>
    <definedName name="___________________________________dem2" localSheetId="8" hidden="1">{"pl_t&amp;d",#N/A,FALSE,"p&amp;l_t&amp;D_01_02 (2)"}</definedName>
    <definedName name="___________________________________dem2" localSheetId="9" hidden="1">{"pl_t&amp;d",#N/A,FALSE,"p&amp;l_t&amp;D_01_02 (2)"}</definedName>
    <definedName name="___________________________________dem2" localSheetId="10" hidden="1">{"pl_t&amp;d",#N/A,FALSE,"p&amp;l_t&amp;D_01_02 (2)"}</definedName>
    <definedName name="___________________________________dem2" hidden="1">{"pl_t&amp;d",#N/A,FALSE,"p&amp;l_t&amp;D_01_02 (2)"}</definedName>
    <definedName name="___________________________________dem3" localSheetId="6" hidden="1">{"pl_t&amp;d",#N/A,FALSE,"p&amp;l_t&amp;D_01_02 (2)"}</definedName>
    <definedName name="___________________________________dem3" localSheetId="7" hidden="1">{"pl_t&amp;d",#N/A,FALSE,"p&amp;l_t&amp;D_01_02 (2)"}</definedName>
    <definedName name="___________________________________dem3" localSheetId="8" hidden="1">{"pl_t&amp;d",#N/A,FALSE,"p&amp;l_t&amp;D_01_02 (2)"}</definedName>
    <definedName name="___________________________________dem3" localSheetId="9" hidden="1">{"pl_t&amp;d",#N/A,FALSE,"p&amp;l_t&amp;D_01_02 (2)"}</definedName>
    <definedName name="___________________________________dem3" localSheetId="10" hidden="1">{"pl_t&amp;d",#N/A,FALSE,"p&amp;l_t&amp;D_01_02 (2)"}</definedName>
    <definedName name="___________________________________dem3" hidden="1">{"pl_t&amp;d",#N/A,FALSE,"p&amp;l_t&amp;D_01_02 (2)"}</definedName>
    <definedName name="___________________________________den8" localSheetId="6" hidden="1">{"pl_t&amp;d",#N/A,FALSE,"p&amp;l_t&amp;D_01_02 (2)"}</definedName>
    <definedName name="___________________________________den8" localSheetId="7" hidden="1">{"pl_t&amp;d",#N/A,FALSE,"p&amp;l_t&amp;D_01_02 (2)"}</definedName>
    <definedName name="___________________________________den8" localSheetId="8" hidden="1">{"pl_t&amp;d",#N/A,FALSE,"p&amp;l_t&amp;D_01_02 (2)"}</definedName>
    <definedName name="___________________________________den8" localSheetId="9" hidden="1">{"pl_t&amp;d",#N/A,FALSE,"p&amp;l_t&amp;D_01_02 (2)"}</definedName>
    <definedName name="___________________________________den8" localSheetId="10" hidden="1">{"pl_t&amp;d",#N/A,FALSE,"p&amp;l_t&amp;D_01_02 (2)"}</definedName>
    <definedName name="___________________________________den8" hidden="1">{"pl_t&amp;d",#N/A,FALSE,"p&amp;l_t&amp;D_01_02 (2)"}</definedName>
    <definedName name="___________________________________s1" localSheetId="7" hidden="1">{"pl_t&amp;d",#N/A,FALSE,"p&amp;l_t&amp;D_01_02 (2)"}</definedName>
    <definedName name="___________________________________s1" localSheetId="8" hidden="1">{"pl_t&amp;d",#N/A,FALSE,"p&amp;l_t&amp;D_01_02 (2)"}</definedName>
    <definedName name="___________________________________s1" localSheetId="9" hidden="1">{"pl_t&amp;d",#N/A,FALSE,"p&amp;l_t&amp;D_01_02 (2)"}</definedName>
    <definedName name="___________________________________s1" localSheetId="10" hidden="1">{"pl_t&amp;d",#N/A,FALSE,"p&amp;l_t&amp;D_01_02 (2)"}</definedName>
    <definedName name="___________________________________s1" hidden="1">{"pl_t&amp;d",#N/A,FALSE,"p&amp;l_t&amp;D_01_02 (2)"}</definedName>
    <definedName name="__________________________________a3" localSheetId="6" hidden="1">{"pl_t&amp;d",#N/A,FALSE,"p&amp;l_t&amp;D_01_02 (2)"}</definedName>
    <definedName name="__________________________________a3" localSheetId="7" hidden="1">{"pl_t&amp;d",#N/A,FALSE,"p&amp;l_t&amp;D_01_02 (2)"}</definedName>
    <definedName name="__________________________________a3" localSheetId="8" hidden="1">{"pl_t&amp;d",#N/A,FALSE,"p&amp;l_t&amp;D_01_02 (2)"}</definedName>
    <definedName name="__________________________________a3" localSheetId="9" hidden="1">{"pl_t&amp;d",#N/A,FALSE,"p&amp;l_t&amp;D_01_02 (2)"}</definedName>
    <definedName name="__________________________________a3" localSheetId="10" hidden="1">{"pl_t&amp;d",#N/A,FALSE,"p&amp;l_t&amp;D_01_02 (2)"}</definedName>
    <definedName name="__________________________________a3" hidden="1">{"pl_t&amp;d",#N/A,FALSE,"p&amp;l_t&amp;D_01_02 (2)"}</definedName>
    <definedName name="__________________________________j4" localSheetId="6" hidden="1">{"pl_t&amp;d",#N/A,FALSE,"p&amp;l_t&amp;D_01_02 (2)"}</definedName>
    <definedName name="__________________________________j4" localSheetId="7" hidden="1">{"pl_t&amp;d",#N/A,FALSE,"p&amp;l_t&amp;D_01_02 (2)"}</definedName>
    <definedName name="__________________________________j4" localSheetId="8" hidden="1">{"pl_t&amp;d",#N/A,FALSE,"p&amp;l_t&amp;D_01_02 (2)"}</definedName>
    <definedName name="__________________________________j4" localSheetId="9" hidden="1">{"pl_t&amp;d",#N/A,FALSE,"p&amp;l_t&amp;D_01_02 (2)"}</definedName>
    <definedName name="__________________________________j4" localSheetId="10" hidden="1">{"pl_t&amp;d",#N/A,FALSE,"p&amp;l_t&amp;D_01_02 (2)"}</definedName>
    <definedName name="__________________________________j4" hidden="1">{"pl_t&amp;d",#N/A,FALSE,"p&amp;l_t&amp;D_01_02 (2)"}</definedName>
    <definedName name="__________________________________j5" localSheetId="6" hidden="1">{"pl_t&amp;d",#N/A,FALSE,"p&amp;l_t&amp;D_01_02 (2)"}</definedName>
    <definedName name="__________________________________j5" localSheetId="7" hidden="1">{"pl_t&amp;d",#N/A,FALSE,"p&amp;l_t&amp;D_01_02 (2)"}</definedName>
    <definedName name="__________________________________j5" localSheetId="8" hidden="1">{"pl_t&amp;d",#N/A,FALSE,"p&amp;l_t&amp;D_01_02 (2)"}</definedName>
    <definedName name="__________________________________j5" localSheetId="9" hidden="1">{"pl_t&amp;d",#N/A,FALSE,"p&amp;l_t&amp;D_01_02 (2)"}</definedName>
    <definedName name="__________________________________j5" localSheetId="10" hidden="1">{"pl_t&amp;d",#N/A,FALSE,"p&amp;l_t&amp;D_01_02 (2)"}</definedName>
    <definedName name="__________________________________j5" hidden="1">{"pl_t&amp;d",#N/A,FALSE,"p&amp;l_t&amp;D_01_02 (2)"}</definedName>
    <definedName name="_________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_new1" localSheetId="6" hidden="1">{"pl_t&amp;d",#N/A,FALSE,"p&amp;l_t&amp;D_01_02 (2)"}</definedName>
    <definedName name="__________________________________new1" localSheetId="7" hidden="1">{"pl_t&amp;d",#N/A,FALSE,"p&amp;l_t&amp;D_01_02 (2)"}</definedName>
    <definedName name="__________________________________new1" localSheetId="8" hidden="1">{"pl_t&amp;d",#N/A,FALSE,"p&amp;l_t&amp;D_01_02 (2)"}</definedName>
    <definedName name="__________________________________new1" localSheetId="9" hidden="1">{"pl_t&amp;d",#N/A,FALSE,"p&amp;l_t&amp;D_01_02 (2)"}</definedName>
    <definedName name="__________________________________new1" localSheetId="10" hidden="1">{"pl_t&amp;d",#N/A,FALSE,"p&amp;l_t&amp;D_01_02 (2)"}</definedName>
    <definedName name="__________________________________new1" hidden="1">{"pl_t&amp;d",#N/A,FALSE,"p&amp;l_t&amp;D_01_02 (2)"}</definedName>
    <definedName name="__________________________________p1" localSheetId="6" hidden="1">{"pl_t&amp;d",#N/A,FALSE,"p&amp;l_t&amp;D_01_02 (2)"}</definedName>
    <definedName name="__________________________________p1" localSheetId="7" hidden="1">{"pl_t&amp;d",#N/A,FALSE,"p&amp;l_t&amp;D_01_02 (2)"}</definedName>
    <definedName name="__________________________________p1" localSheetId="8" hidden="1">{"pl_t&amp;d",#N/A,FALSE,"p&amp;l_t&amp;D_01_02 (2)"}</definedName>
    <definedName name="__________________________________p1" localSheetId="9" hidden="1">{"pl_t&amp;d",#N/A,FALSE,"p&amp;l_t&amp;D_01_02 (2)"}</definedName>
    <definedName name="__________________________________p1" localSheetId="10" hidden="1">{"pl_t&amp;d",#N/A,FALSE,"p&amp;l_t&amp;D_01_02 (2)"}</definedName>
    <definedName name="__________________________________p1" hidden="1">{"pl_t&amp;d",#N/A,FALSE,"p&amp;l_t&amp;D_01_02 (2)"}</definedName>
    <definedName name="__________________________________p2" localSheetId="6" hidden="1">{"pl_td_01_02",#N/A,FALSE,"p&amp;l_t&amp;D_01_02 (2)"}</definedName>
    <definedName name="__________________________________p2" localSheetId="7" hidden="1">{"pl_td_01_02",#N/A,FALSE,"p&amp;l_t&amp;D_01_02 (2)"}</definedName>
    <definedName name="__________________________________p2" localSheetId="8" hidden="1">{"pl_td_01_02",#N/A,FALSE,"p&amp;l_t&amp;D_01_02 (2)"}</definedName>
    <definedName name="__________________________________p2" localSheetId="9" hidden="1">{"pl_td_01_02",#N/A,FALSE,"p&amp;l_t&amp;D_01_02 (2)"}</definedName>
    <definedName name="__________________________________p2" localSheetId="10" hidden="1">{"pl_td_01_02",#N/A,FALSE,"p&amp;l_t&amp;D_01_02 (2)"}</definedName>
    <definedName name="__________________________________p2" hidden="1">{"pl_td_01_02",#N/A,FALSE,"p&amp;l_t&amp;D_01_02 (2)"}</definedName>
    <definedName name="__________________________________p3" localSheetId="6" hidden="1">{"pl_t&amp;d",#N/A,FALSE,"p&amp;l_t&amp;D_01_02 (2)"}</definedName>
    <definedName name="__________________________________p3" localSheetId="7" hidden="1">{"pl_t&amp;d",#N/A,FALSE,"p&amp;l_t&amp;D_01_02 (2)"}</definedName>
    <definedName name="__________________________________p3" localSheetId="8" hidden="1">{"pl_t&amp;d",#N/A,FALSE,"p&amp;l_t&amp;D_01_02 (2)"}</definedName>
    <definedName name="__________________________________p3" localSheetId="9" hidden="1">{"pl_t&amp;d",#N/A,FALSE,"p&amp;l_t&amp;D_01_02 (2)"}</definedName>
    <definedName name="__________________________________p3" localSheetId="10" hidden="1">{"pl_t&amp;d",#N/A,FALSE,"p&amp;l_t&amp;D_01_02 (2)"}</definedName>
    <definedName name="__________________________________p3" hidden="1">{"pl_t&amp;d",#N/A,FALSE,"p&amp;l_t&amp;D_01_02 (2)"}</definedName>
    <definedName name="__________________________________p4" localSheetId="6" hidden="1">{"pl_t&amp;d",#N/A,FALSE,"p&amp;l_t&amp;D_01_02 (2)"}</definedName>
    <definedName name="__________________________________p4" localSheetId="7" hidden="1">{"pl_t&amp;d",#N/A,FALSE,"p&amp;l_t&amp;D_01_02 (2)"}</definedName>
    <definedName name="__________________________________p4" localSheetId="8" hidden="1">{"pl_t&amp;d",#N/A,FALSE,"p&amp;l_t&amp;D_01_02 (2)"}</definedName>
    <definedName name="__________________________________p4" localSheetId="9" hidden="1">{"pl_t&amp;d",#N/A,FALSE,"p&amp;l_t&amp;D_01_02 (2)"}</definedName>
    <definedName name="__________________________________p4" localSheetId="10" hidden="1">{"pl_t&amp;d",#N/A,FALSE,"p&amp;l_t&amp;D_01_02 (2)"}</definedName>
    <definedName name="__________________________________p4" hidden="1">{"pl_t&amp;d",#N/A,FALSE,"p&amp;l_t&amp;D_01_02 (2)"}</definedName>
    <definedName name="__________________________________q2" localSheetId="6" hidden="1">{"pl_t&amp;d",#N/A,FALSE,"p&amp;l_t&amp;D_01_02 (2)"}</definedName>
    <definedName name="__________________________________q2" localSheetId="7" hidden="1">{"pl_t&amp;d",#N/A,FALSE,"p&amp;l_t&amp;D_01_02 (2)"}</definedName>
    <definedName name="__________________________________q2" localSheetId="8" hidden="1">{"pl_t&amp;d",#N/A,FALSE,"p&amp;l_t&amp;D_01_02 (2)"}</definedName>
    <definedName name="__________________________________q2" localSheetId="9" hidden="1">{"pl_t&amp;d",#N/A,FALSE,"p&amp;l_t&amp;D_01_02 (2)"}</definedName>
    <definedName name="__________________________________q2" localSheetId="10" hidden="1">{"pl_t&amp;d",#N/A,FALSE,"p&amp;l_t&amp;D_01_02 (2)"}</definedName>
    <definedName name="__________________________________q2" hidden="1">{"pl_t&amp;d",#N/A,FALSE,"p&amp;l_t&amp;D_01_02 (2)"}</definedName>
    <definedName name="__________________________________q3" localSheetId="6" hidden="1">{"pl_t&amp;d",#N/A,FALSE,"p&amp;l_t&amp;D_01_02 (2)"}</definedName>
    <definedName name="__________________________________q3" localSheetId="7" hidden="1">{"pl_t&amp;d",#N/A,FALSE,"p&amp;l_t&amp;D_01_02 (2)"}</definedName>
    <definedName name="__________________________________q3" localSheetId="8" hidden="1">{"pl_t&amp;d",#N/A,FALSE,"p&amp;l_t&amp;D_01_02 (2)"}</definedName>
    <definedName name="__________________________________q3" localSheetId="9" hidden="1">{"pl_t&amp;d",#N/A,FALSE,"p&amp;l_t&amp;D_01_02 (2)"}</definedName>
    <definedName name="__________________________________q3" localSheetId="10" hidden="1">{"pl_t&amp;d",#N/A,FALSE,"p&amp;l_t&amp;D_01_02 (2)"}</definedName>
    <definedName name="__________________________________q3" hidden="1">{"pl_t&amp;d",#N/A,FALSE,"p&amp;l_t&amp;D_01_02 (2)"}</definedName>
    <definedName name="__________________________________s1" localSheetId="7" hidden="1">{"pl_t&amp;d",#N/A,FALSE,"p&amp;l_t&amp;D_01_02 (2)"}</definedName>
    <definedName name="__________________________________s1" localSheetId="8" hidden="1">{"pl_t&amp;d",#N/A,FALSE,"p&amp;l_t&amp;D_01_02 (2)"}</definedName>
    <definedName name="__________________________________s1" localSheetId="9" hidden="1">{"pl_t&amp;d",#N/A,FALSE,"p&amp;l_t&amp;D_01_02 (2)"}</definedName>
    <definedName name="__________________________________s1" localSheetId="10" hidden="1">{"pl_t&amp;d",#N/A,FALSE,"p&amp;l_t&amp;D_01_02 (2)"}</definedName>
    <definedName name="__________________________________s1" hidden="1">{"pl_t&amp;d",#N/A,FALSE,"p&amp;l_t&amp;D_01_02 (2)"}</definedName>
    <definedName name="_________________________________dem3" localSheetId="6" hidden="1">{"pl_t&amp;d",#N/A,FALSE,"p&amp;l_t&amp;D_01_02 (2)"}</definedName>
    <definedName name="_________________________________dem3" localSheetId="7" hidden="1">{"pl_t&amp;d",#N/A,FALSE,"p&amp;l_t&amp;D_01_02 (2)"}</definedName>
    <definedName name="_________________________________dem3" localSheetId="8" hidden="1">{"pl_t&amp;d",#N/A,FALSE,"p&amp;l_t&amp;D_01_02 (2)"}</definedName>
    <definedName name="_________________________________dem3" localSheetId="9" hidden="1">{"pl_t&amp;d",#N/A,FALSE,"p&amp;l_t&amp;D_01_02 (2)"}</definedName>
    <definedName name="_________________________________dem3" localSheetId="10" hidden="1">{"pl_t&amp;d",#N/A,FALSE,"p&amp;l_t&amp;D_01_02 (2)"}</definedName>
    <definedName name="_________________________________dem3" hidden="1">{"pl_t&amp;d",#N/A,FALSE,"p&amp;l_t&amp;D_01_02 (2)"}</definedName>
    <definedName name="_________________________________den8" localSheetId="6" hidden="1">{"pl_t&amp;d",#N/A,FALSE,"p&amp;l_t&amp;D_01_02 (2)"}</definedName>
    <definedName name="_________________________________den8" localSheetId="7" hidden="1">{"pl_t&amp;d",#N/A,FALSE,"p&amp;l_t&amp;D_01_02 (2)"}</definedName>
    <definedName name="_________________________________den8" localSheetId="8" hidden="1">{"pl_t&amp;d",#N/A,FALSE,"p&amp;l_t&amp;D_01_02 (2)"}</definedName>
    <definedName name="_________________________________den8" localSheetId="9" hidden="1">{"pl_t&amp;d",#N/A,FALSE,"p&amp;l_t&amp;D_01_02 (2)"}</definedName>
    <definedName name="_________________________________den8" localSheetId="10" hidden="1">{"pl_t&amp;d",#N/A,FALSE,"p&amp;l_t&amp;D_01_02 (2)"}</definedName>
    <definedName name="_________________________________den8" hidden="1">{"pl_t&amp;d",#N/A,FALSE,"p&amp;l_t&amp;D_01_02 (2)"}</definedName>
    <definedName name="_________________________________for5" localSheetId="6" hidden="1">{"pl_t&amp;d",#N/A,FALSE,"p&amp;l_t&amp;D_01_02 (2)"}</definedName>
    <definedName name="_________________________________for5" localSheetId="7" hidden="1">{"pl_t&amp;d",#N/A,FALSE,"p&amp;l_t&amp;D_01_02 (2)"}</definedName>
    <definedName name="_________________________________for5" localSheetId="8" hidden="1">{"pl_t&amp;d",#N/A,FALSE,"p&amp;l_t&amp;D_01_02 (2)"}</definedName>
    <definedName name="_________________________________for5" localSheetId="9" hidden="1">{"pl_t&amp;d",#N/A,FALSE,"p&amp;l_t&amp;D_01_02 (2)"}</definedName>
    <definedName name="_________________________________for5" localSheetId="10" hidden="1">{"pl_t&amp;d",#N/A,FALSE,"p&amp;l_t&amp;D_01_02 (2)"}</definedName>
    <definedName name="_________________________________for5" hidden="1">{"pl_t&amp;d",#N/A,FALSE,"p&amp;l_t&amp;D_01_02 (2)"}</definedName>
    <definedName name="_________________________________j3" localSheetId="6" hidden="1">{"pl_t&amp;d",#N/A,FALSE,"p&amp;l_t&amp;D_01_02 (2)"}</definedName>
    <definedName name="_________________________________j3" localSheetId="7" hidden="1">{"pl_t&amp;d",#N/A,FALSE,"p&amp;l_t&amp;D_01_02 (2)"}</definedName>
    <definedName name="_________________________________j3" localSheetId="8" hidden="1">{"pl_t&amp;d",#N/A,FALSE,"p&amp;l_t&amp;D_01_02 (2)"}</definedName>
    <definedName name="_________________________________j3" localSheetId="9" hidden="1">{"pl_t&amp;d",#N/A,FALSE,"p&amp;l_t&amp;D_01_02 (2)"}</definedName>
    <definedName name="_________________________________j3" localSheetId="10" hidden="1">{"pl_t&amp;d",#N/A,FALSE,"p&amp;l_t&amp;D_01_02 (2)"}</definedName>
    <definedName name="_________________________________j3" hidden="1">{"pl_t&amp;d",#N/A,FALSE,"p&amp;l_t&amp;D_01_02 (2)"}</definedName>
    <definedName name="______________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_s1" localSheetId="7" hidden="1">{"pl_t&amp;d",#N/A,FALSE,"p&amp;l_t&amp;D_01_02 (2)"}</definedName>
    <definedName name="_________________________________s1" localSheetId="8" hidden="1">{"pl_t&amp;d",#N/A,FALSE,"p&amp;l_t&amp;D_01_02 (2)"}</definedName>
    <definedName name="_________________________________s1" localSheetId="9" hidden="1">{"pl_t&amp;d",#N/A,FALSE,"p&amp;l_t&amp;D_01_02 (2)"}</definedName>
    <definedName name="_________________________________s1" localSheetId="10" hidden="1">{"pl_t&amp;d",#N/A,FALSE,"p&amp;l_t&amp;D_01_02 (2)"}</definedName>
    <definedName name="_________________________________s1" hidden="1">{"pl_t&amp;d",#N/A,FALSE,"p&amp;l_t&amp;D_01_02 (2)"}</definedName>
    <definedName name="________________________________a3" localSheetId="6" hidden="1">{"pl_t&amp;d",#N/A,FALSE,"p&amp;l_t&amp;D_01_02 (2)"}</definedName>
    <definedName name="________________________________a3" localSheetId="7" hidden="1">{"pl_t&amp;d",#N/A,FALSE,"p&amp;l_t&amp;D_01_02 (2)"}</definedName>
    <definedName name="________________________________a3" localSheetId="8" hidden="1">{"pl_t&amp;d",#N/A,FALSE,"p&amp;l_t&amp;D_01_02 (2)"}</definedName>
    <definedName name="________________________________a3" localSheetId="9" hidden="1">{"pl_t&amp;d",#N/A,FALSE,"p&amp;l_t&amp;D_01_02 (2)"}</definedName>
    <definedName name="________________________________a3" localSheetId="10" hidden="1">{"pl_t&amp;d",#N/A,FALSE,"p&amp;l_t&amp;D_01_02 (2)"}</definedName>
    <definedName name="________________________________a3" hidden="1">{"pl_t&amp;d",#N/A,FALSE,"p&amp;l_t&amp;D_01_02 (2)"}</definedName>
    <definedName name="________________________________aa1" localSheetId="6" hidden="1">{"pl_t&amp;d",#N/A,FALSE,"p&amp;l_t&amp;D_01_02 (2)"}</definedName>
    <definedName name="________________________________aa1" localSheetId="7" hidden="1">{"pl_t&amp;d",#N/A,FALSE,"p&amp;l_t&amp;D_01_02 (2)"}</definedName>
    <definedName name="________________________________aa1" localSheetId="8" hidden="1">{"pl_t&amp;d",#N/A,FALSE,"p&amp;l_t&amp;D_01_02 (2)"}</definedName>
    <definedName name="________________________________aa1" localSheetId="9" hidden="1">{"pl_t&amp;d",#N/A,FALSE,"p&amp;l_t&amp;D_01_02 (2)"}</definedName>
    <definedName name="________________________________aa1" localSheetId="10" hidden="1">{"pl_t&amp;d",#N/A,FALSE,"p&amp;l_t&amp;D_01_02 (2)"}</definedName>
    <definedName name="________________________________aa1" hidden="1">{"pl_t&amp;d",#N/A,FALSE,"p&amp;l_t&amp;D_01_02 (2)"}</definedName>
    <definedName name="________________________________fin2" localSheetId="6" hidden="1">{"pl_t&amp;d",#N/A,FALSE,"p&amp;l_t&amp;D_01_02 (2)"}</definedName>
    <definedName name="________________________________fin2" localSheetId="7" hidden="1">{"pl_t&amp;d",#N/A,FALSE,"p&amp;l_t&amp;D_01_02 (2)"}</definedName>
    <definedName name="________________________________fin2" localSheetId="8" hidden="1">{"pl_t&amp;d",#N/A,FALSE,"p&amp;l_t&amp;D_01_02 (2)"}</definedName>
    <definedName name="________________________________fin2" localSheetId="9" hidden="1">{"pl_t&amp;d",#N/A,FALSE,"p&amp;l_t&amp;D_01_02 (2)"}</definedName>
    <definedName name="________________________________fin2" localSheetId="10" hidden="1">{"pl_t&amp;d",#N/A,FALSE,"p&amp;l_t&amp;D_01_02 (2)"}</definedName>
    <definedName name="________________________________fin2" hidden="1">{"pl_t&amp;d",#N/A,FALSE,"p&amp;l_t&amp;D_01_02 (2)"}</definedName>
    <definedName name="________________________________j3" localSheetId="6" hidden="1">{"pl_t&amp;d",#N/A,FALSE,"p&amp;l_t&amp;D_01_02 (2)"}</definedName>
    <definedName name="________________________________j3" localSheetId="7" hidden="1">{"pl_t&amp;d",#N/A,FALSE,"p&amp;l_t&amp;D_01_02 (2)"}</definedName>
    <definedName name="________________________________j3" localSheetId="8" hidden="1">{"pl_t&amp;d",#N/A,FALSE,"p&amp;l_t&amp;D_01_02 (2)"}</definedName>
    <definedName name="________________________________j3" localSheetId="9" hidden="1">{"pl_t&amp;d",#N/A,FALSE,"p&amp;l_t&amp;D_01_02 (2)"}</definedName>
    <definedName name="________________________________j3" localSheetId="10" hidden="1">{"pl_t&amp;d",#N/A,FALSE,"p&amp;l_t&amp;D_01_02 (2)"}</definedName>
    <definedName name="________________________________j3" hidden="1">{"pl_t&amp;d",#N/A,FALSE,"p&amp;l_t&amp;D_01_02 (2)"}</definedName>
    <definedName name="________________________________j4" localSheetId="6" hidden="1">{"pl_t&amp;d",#N/A,FALSE,"p&amp;l_t&amp;D_01_02 (2)"}</definedName>
    <definedName name="________________________________j4" localSheetId="7" hidden="1">{"pl_t&amp;d",#N/A,FALSE,"p&amp;l_t&amp;D_01_02 (2)"}</definedName>
    <definedName name="________________________________j4" localSheetId="8" hidden="1">{"pl_t&amp;d",#N/A,FALSE,"p&amp;l_t&amp;D_01_02 (2)"}</definedName>
    <definedName name="________________________________j4" localSheetId="9" hidden="1">{"pl_t&amp;d",#N/A,FALSE,"p&amp;l_t&amp;D_01_02 (2)"}</definedName>
    <definedName name="________________________________j4" localSheetId="10" hidden="1">{"pl_t&amp;d",#N/A,FALSE,"p&amp;l_t&amp;D_01_02 (2)"}</definedName>
    <definedName name="________________________________j4" hidden="1">{"pl_t&amp;d",#N/A,FALSE,"p&amp;l_t&amp;D_01_02 (2)"}</definedName>
    <definedName name="________________________________j5" localSheetId="6" hidden="1">{"pl_t&amp;d",#N/A,FALSE,"p&amp;l_t&amp;D_01_02 (2)"}</definedName>
    <definedName name="________________________________j5" localSheetId="7" hidden="1">{"pl_t&amp;d",#N/A,FALSE,"p&amp;l_t&amp;D_01_02 (2)"}</definedName>
    <definedName name="________________________________j5" localSheetId="8" hidden="1">{"pl_t&amp;d",#N/A,FALSE,"p&amp;l_t&amp;D_01_02 (2)"}</definedName>
    <definedName name="________________________________j5" localSheetId="9" hidden="1">{"pl_t&amp;d",#N/A,FALSE,"p&amp;l_t&amp;D_01_02 (2)"}</definedName>
    <definedName name="________________________________j5" localSheetId="10" hidden="1">{"pl_t&amp;d",#N/A,FALSE,"p&amp;l_t&amp;D_01_02 (2)"}</definedName>
    <definedName name="________________________________j5" hidden="1">{"pl_t&amp;d",#N/A,FALSE,"p&amp;l_t&amp;D_01_02 (2)"}</definedName>
    <definedName name="_______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___new1" localSheetId="6" hidden="1">{"pl_t&amp;d",#N/A,FALSE,"p&amp;l_t&amp;D_01_02 (2)"}</definedName>
    <definedName name="________________________________new1" localSheetId="7" hidden="1">{"pl_t&amp;d",#N/A,FALSE,"p&amp;l_t&amp;D_01_02 (2)"}</definedName>
    <definedName name="________________________________new1" localSheetId="8" hidden="1">{"pl_t&amp;d",#N/A,FALSE,"p&amp;l_t&amp;D_01_02 (2)"}</definedName>
    <definedName name="________________________________new1" localSheetId="9" hidden="1">{"pl_t&amp;d",#N/A,FALSE,"p&amp;l_t&amp;D_01_02 (2)"}</definedName>
    <definedName name="________________________________new1" localSheetId="10" hidden="1">{"pl_t&amp;d",#N/A,FALSE,"p&amp;l_t&amp;D_01_02 (2)"}</definedName>
    <definedName name="________________________________new1" hidden="1">{"pl_t&amp;d",#N/A,FALSE,"p&amp;l_t&amp;D_01_02 (2)"}</definedName>
    <definedName name="________________________________no1" localSheetId="6" hidden="1">{"pl_t&amp;d",#N/A,FALSE,"p&amp;l_t&amp;D_01_02 (2)"}</definedName>
    <definedName name="________________________________no1" localSheetId="7" hidden="1">{"pl_t&amp;d",#N/A,FALSE,"p&amp;l_t&amp;D_01_02 (2)"}</definedName>
    <definedName name="________________________________no1" localSheetId="8" hidden="1">{"pl_t&amp;d",#N/A,FALSE,"p&amp;l_t&amp;D_01_02 (2)"}</definedName>
    <definedName name="________________________________no1" localSheetId="9" hidden="1">{"pl_t&amp;d",#N/A,FALSE,"p&amp;l_t&amp;D_01_02 (2)"}</definedName>
    <definedName name="________________________________no1" localSheetId="10" hidden="1">{"pl_t&amp;d",#N/A,FALSE,"p&amp;l_t&amp;D_01_02 (2)"}</definedName>
    <definedName name="________________________________no1" hidden="1">{"pl_t&amp;d",#N/A,FALSE,"p&amp;l_t&amp;D_01_02 (2)"}</definedName>
    <definedName name="________________________________not1" localSheetId="6" hidden="1">{"pl_t&amp;d",#N/A,FALSE,"p&amp;l_t&amp;D_01_02 (2)"}</definedName>
    <definedName name="________________________________not1" localSheetId="7" hidden="1">{"pl_t&amp;d",#N/A,FALSE,"p&amp;l_t&amp;D_01_02 (2)"}</definedName>
    <definedName name="________________________________not1" localSheetId="8" hidden="1">{"pl_t&amp;d",#N/A,FALSE,"p&amp;l_t&amp;D_01_02 (2)"}</definedName>
    <definedName name="________________________________not1" localSheetId="9" hidden="1">{"pl_t&amp;d",#N/A,FALSE,"p&amp;l_t&amp;D_01_02 (2)"}</definedName>
    <definedName name="________________________________not1" localSheetId="10" hidden="1">{"pl_t&amp;d",#N/A,FALSE,"p&amp;l_t&amp;D_01_02 (2)"}</definedName>
    <definedName name="________________________________not1" hidden="1">{"pl_t&amp;d",#N/A,FALSE,"p&amp;l_t&amp;D_01_02 (2)"}</definedName>
    <definedName name="________________________________p1" localSheetId="6" hidden="1">{"pl_t&amp;d",#N/A,FALSE,"p&amp;l_t&amp;D_01_02 (2)"}</definedName>
    <definedName name="________________________________p1" localSheetId="7" hidden="1">{"pl_t&amp;d",#N/A,FALSE,"p&amp;l_t&amp;D_01_02 (2)"}</definedName>
    <definedName name="________________________________p1" localSheetId="8" hidden="1">{"pl_t&amp;d",#N/A,FALSE,"p&amp;l_t&amp;D_01_02 (2)"}</definedName>
    <definedName name="________________________________p1" localSheetId="9" hidden="1">{"pl_t&amp;d",#N/A,FALSE,"p&amp;l_t&amp;D_01_02 (2)"}</definedName>
    <definedName name="________________________________p1" localSheetId="10" hidden="1">{"pl_t&amp;d",#N/A,FALSE,"p&amp;l_t&amp;D_01_02 (2)"}</definedName>
    <definedName name="________________________________p1" hidden="1">{"pl_t&amp;d",#N/A,FALSE,"p&amp;l_t&amp;D_01_02 (2)"}</definedName>
    <definedName name="________________________________p2" localSheetId="6" hidden="1">{"pl_td_01_02",#N/A,FALSE,"p&amp;l_t&amp;D_01_02 (2)"}</definedName>
    <definedName name="________________________________p2" localSheetId="7" hidden="1">{"pl_td_01_02",#N/A,FALSE,"p&amp;l_t&amp;D_01_02 (2)"}</definedName>
    <definedName name="________________________________p2" localSheetId="8" hidden="1">{"pl_td_01_02",#N/A,FALSE,"p&amp;l_t&amp;D_01_02 (2)"}</definedName>
    <definedName name="________________________________p2" localSheetId="9" hidden="1">{"pl_td_01_02",#N/A,FALSE,"p&amp;l_t&amp;D_01_02 (2)"}</definedName>
    <definedName name="________________________________p2" localSheetId="10" hidden="1">{"pl_td_01_02",#N/A,FALSE,"p&amp;l_t&amp;D_01_02 (2)"}</definedName>
    <definedName name="________________________________p2" hidden="1">{"pl_td_01_02",#N/A,FALSE,"p&amp;l_t&amp;D_01_02 (2)"}</definedName>
    <definedName name="________________________________p3" localSheetId="6" hidden="1">{"pl_t&amp;d",#N/A,FALSE,"p&amp;l_t&amp;D_01_02 (2)"}</definedName>
    <definedName name="________________________________p3" localSheetId="7" hidden="1">{"pl_t&amp;d",#N/A,FALSE,"p&amp;l_t&amp;D_01_02 (2)"}</definedName>
    <definedName name="________________________________p3" localSheetId="8" hidden="1">{"pl_t&amp;d",#N/A,FALSE,"p&amp;l_t&amp;D_01_02 (2)"}</definedName>
    <definedName name="________________________________p3" localSheetId="9" hidden="1">{"pl_t&amp;d",#N/A,FALSE,"p&amp;l_t&amp;D_01_02 (2)"}</definedName>
    <definedName name="________________________________p3" localSheetId="10" hidden="1">{"pl_t&amp;d",#N/A,FALSE,"p&amp;l_t&amp;D_01_02 (2)"}</definedName>
    <definedName name="________________________________p3" hidden="1">{"pl_t&amp;d",#N/A,FALSE,"p&amp;l_t&amp;D_01_02 (2)"}</definedName>
    <definedName name="________________________________p4" localSheetId="6" hidden="1">{"pl_t&amp;d",#N/A,FALSE,"p&amp;l_t&amp;D_01_02 (2)"}</definedName>
    <definedName name="________________________________p4" localSheetId="7" hidden="1">{"pl_t&amp;d",#N/A,FALSE,"p&amp;l_t&amp;D_01_02 (2)"}</definedName>
    <definedName name="________________________________p4" localSheetId="8" hidden="1">{"pl_t&amp;d",#N/A,FALSE,"p&amp;l_t&amp;D_01_02 (2)"}</definedName>
    <definedName name="________________________________p4" localSheetId="9" hidden="1">{"pl_t&amp;d",#N/A,FALSE,"p&amp;l_t&amp;D_01_02 (2)"}</definedName>
    <definedName name="________________________________p4" localSheetId="10" hidden="1">{"pl_t&amp;d",#N/A,FALSE,"p&amp;l_t&amp;D_01_02 (2)"}</definedName>
    <definedName name="________________________________p4" hidden="1">{"pl_t&amp;d",#N/A,FALSE,"p&amp;l_t&amp;D_01_02 (2)"}</definedName>
    <definedName name="________________________________q2" localSheetId="6" hidden="1">{"pl_t&amp;d",#N/A,FALSE,"p&amp;l_t&amp;D_01_02 (2)"}</definedName>
    <definedName name="________________________________q2" localSheetId="7" hidden="1">{"pl_t&amp;d",#N/A,FALSE,"p&amp;l_t&amp;D_01_02 (2)"}</definedName>
    <definedName name="________________________________q2" localSheetId="8" hidden="1">{"pl_t&amp;d",#N/A,FALSE,"p&amp;l_t&amp;D_01_02 (2)"}</definedName>
    <definedName name="________________________________q2" localSheetId="9" hidden="1">{"pl_t&amp;d",#N/A,FALSE,"p&amp;l_t&amp;D_01_02 (2)"}</definedName>
    <definedName name="________________________________q2" localSheetId="10" hidden="1">{"pl_t&amp;d",#N/A,FALSE,"p&amp;l_t&amp;D_01_02 (2)"}</definedName>
    <definedName name="________________________________q2" hidden="1">{"pl_t&amp;d",#N/A,FALSE,"p&amp;l_t&amp;D_01_02 (2)"}</definedName>
    <definedName name="________________________________q3" localSheetId="6" hidden="1">{"pl_t&amp;d",#N/A,FALSE,"p&amp;l_t&amp;D_01_02 (2)"}</definedName>
    <definedName name="________________________________q3" localSheetId="7" hidden="1">{"pl_t&amp;d",#N/A,FALSE,"p&amp;l_t&amp;D_01_02 (2)"}</definedName>
    <definedName name="________________________________q3" localSheetId="8" hidden="1">{"pl_t&amp;d",#N/A,FALSE,"p&amp;l_t&amp;D_01_02 (2)"}</definedName>
    <definedName name="________________________________q3" localSheetId="9" hidden="1">{"pl_t&amp;d",#N/A,FALSE,"p&amp;l_t&amp;D_01_02 (2)"}</definedName>
    <definedName name="________________________________q3" localSheetId="10" hidden="1">{"pl_t&amp;d",#N/A,FALSE,"p&amp;l_t&amp;D_01_02 (2)"}</definedName>
    <definedName name="________________________________q3" hidden="1">{"pl_t&amp;d",#N/A,FALSE,"p&amp;l_t&amp;D_01_02 (2)"}</definedName>
    <definedName name="________________________________s1" localSheetId="7" hidden="1">{"pl_t&amp;d",#N/A,FALSE,"p&amp;l_t&amp;D_01_02 (2)"}</definedName>
    <definedName name="________________________________s1" localSheetId="8" hidden="1">{"pl_t&amp;d",#N/A,FALSE,"p&amp;l_t&amp;D_01_02 (2)"}</definedName>
    <definedName name="________________________________s1" localSheetId="9" hidden="1">{"pl_t&amp;d",#N/A,FALSE,"p&amp;l_t&amp;D_01_02 (2)"}</definedName>
    <definedName name="________________________________s1" localSheetId="10" hidden="1">{"pl_t&amp;d",#N/A,FALSE,"p&amp;l_t&amp;D_01_02 (2)"}</definedName>
    <definedName name="________________________________s1" hidden="1">{"pl_t&amp;d",#N/A,FALSE,"p&amp;l_t&amp;D_01_02 (2)"}</definedName>
    <definedName name="_______________________________s1" localSheetId="7" hidden="1">{"pl_t&amp;d",#N/A,FALSE,"p&amp;l_t&amp;D_01_02 (2)"}</definedName>
    <definedName name="_______________________________s1" localSheetId="8" hidden="1">{"pl_t&amp;d",#N/A,FALSE,"p&amp;l_t&amp;D_01_02 (2)"}</definedName>
    <definedName name="_______________________________s1" localSheetId="9" hidden="1">{"pl_t&amp;d",#N/A,FALSE,"p&amp;l_t&amp;D_01_02 (2)"}</definedName>
    <definedName name="_______________________________s1" localSheetId="10" hidden="1">{"pl_t&amp;d",#N/A,FALSE,"p&amp;l_t&amp;D_01_02 (2)"}</definedName>
    <definedName name="_______________________________s1" hidden="1">{"pl_t&amp;d",#N/A,FALSE,"p&amp;l_t&amp;D_01_02 (2)"}</definedName>
    <definedName name="______________________________j5" localSheetId="6" hidden="1">{"pl_t&amp;d",#N/A,FALSE,"p&amp;l_t&amp;D_01_02 (2)"}</definedName>
    <definedName name="______________________________j5" localSheetId="7" hidden="1">{"pl_t&amp;d",#N/A,FALSE,"p&amp;l_t&amp;D_01_02 (2)"}</definedName>
    <definedName name="______________________________j5" localSheetId="8" hidden="1">{"pl_t&amp;d",#N/A,FALSE,"p&amp;l_t&amp;D_01_02 (2)"}</definedName>
    <definedName name="______________________________j5" localSheetId="9" hidden="1">{"pl_t&amp;d",#N/A,FALSE,"p&amp;l_t&amp;D_01_02 (2)"}</definedName>
    <definedName name="______________________________j5" localSheetId="10" hidden="1">{"pl_t&amp;d",#N/A,FALSE,"p&amp;l_t&amp;D_01_02 (2)"}</definedName>
    <definedName name="______________________________j5" hidden="1">{"pl_t&amp;d",#N/A,FALSE,"p&amp;l_t&amp;D_01_02 (2)"}</definedName>
    <definedName name="______________________________p1" localSheetId="6" hidden="1">{"pl_t&amp;d",#N/A,FALSE,"p&amp;l_t&amp;D_01_02 (2)"}</definedName>
    <definedName name="______________________________p1" localSheetId="7" hidden="1">{"pl_t&amp;d",#N/A,FALSE,"p&amp;l_t&amp;D_01_02 (2)"}</definedName>
    <definedName name="______________________________p1" localSheetId="8" hidden="1">{"pl_t&amp;d",#N/A,FALSE,"p&amp;l_t&amp;D_01_02 (2)"}</definedName>
    <definedName name="______________________________p1" localSheetId="9" hidden="1">{"pl_t&amp;d",#N/A,FALSE,"p&amp;l_t&amp;D_01_02 (2)"}</definedName>
    <definedName name="______________________________p1" localSheetId="10" hidden="1">{"pl_t&amp;d",#N/A,FALSE,"p&amp;l_t&amp;D_01_02 (2)"}</definedName>
    <definedName name="______________________________p1" hidden="1">{"pl_t&amp;d",#N/A,FALSE,"p&amp;l_t&amp;D_01_02 (2)"}</definedName>
    <definedName name="______________________________p2" localSheetId="6" hidden="1">{"pl_td_01_02",#N/A,FALSE,"p&amp;l_t&amp;D_01_02 (2)"}</definedName>
    <definedName name="______________________________p2" localSheetId="7" hidden="1">{"pl_td_01_02",#N/A,FALSE,"p&amp;l_t&amp;D_01_02 (2)"}</definedName>
    <definedName name="______________________________p2" localSheetId="8" hidden="1">{"pl_td_01_02",#N/A,FALSE,"p&amp;l_t&amp;D_01_02 (2)"}</definedName>
    <definedName name="______________________________p2" localSheetId="9" hidden="1">{"pl_td_01_02",#N/A,FALSE,"p&amp;l_t&amp;D_01_02 (2)"}</definedName>
    <definedName name="______________________________p2" localSheetId="10" hidden="1">{"pl_td_01_02",#N/A,FALSE,"p&amp;l_t&amp;D_01_02 (2)"}</definedName>
    <definedName name="______________________________p2" hidden="1">{"pl_td_01_02",#N/A,FALSE,"p&amp;l_t&amp;D_01_02 (2)"}</definedName>
    <definedName name="______________________________p3" localSheetId="6" hidden="1">{"pl_t&amp;d",#N/A,FALSE,"p&amp;l_t&amp;D_01_02 (2)"}</definedName>
    <definedName name="______________________________p3" localSheetId="7" hidden="1">{"pl_t&amp;d",#N/A,FALSE,"p&amp;l_t&amp;D_01_02 (2)"}</definedName>
    <definedName name="______________________________p3" localSheetId="8" hidden="1">{"pl_t&amp;d",#N/A,FALSE,"p&amp;l_t&amp;D_01_02 (2)"}</definedName>
    <definedName name="______________________________p3" localSheetId="9" hidden="1">{"pl_t&amp;d",#N/A,FALSE,"p&amp;l_t&amp;D_01_02 (2)"}</definedName>
    <definedName name="______________________________p3" localSheetId="10" hidden="1">{"pl_t&amp;d",#N/A,FALSE,"p&amp;l_t&amp;D_01_02 (2)"}</definedName>
    <definedName name="______________________________p3" hidden="1">{"pl_t&amp;d",#N/A,FALSE,"p&amp;l_t&amp;D_01_02 (2)"}</definedName>
    <definedName name="______________________________p4" localSheetId="6" hidden="1">{"pl_t&amp;d",#N/A,FALSE,"p&amp;l_t&amp;D_01_02 (2)"}</definedName>
    <definedName name="______________________________p4" localSheetId="7" hidden="1">{"pl_t&amp;d",#N/A,FALSE,"p&amp;l_t&amp;D_01_02 (2)"}</definedName>
    <definedName name="______________________________p4" localSheetId="8" hidden="1">{"pl_t&amp;d",#N/A,FALSE,"p&amp;l_t&amp;D_01_02 (2)"}</definedName>
    <definedName name="______________________________p4" localSheetId="9" hidden="1">{"pl_t&amp;d",#N/A,FALSE,"p&amp;l_t&amp;D_01_02 (2)"}</definedName>
    <definedName name="______________________________p4" localSheetId="10" hidden="1">{"pl_t&amp;d",#N/A,FALSE,"p&amp;l_t&amp;D_01_02 (2)"}</definedName>
    <definedName name="______________________________p4" hidden="1">{"pl_t&amp;d",#N/A,FALSE,"p&amp;l_t&amp;D_01_02 (2)"}</definedName>
    <definedName name="______________________________q2" localSheetId="6" hidden="1">{"pl_t&amp;d",#N/A,FALSE,"p&amp;l_t&amp;D_01_02 (2)"}</definedName>
    <definedName name="______________________________q2" localSheetId="7" hidden="1">{"pl_t&amp;d",#N/A,FALSE,"p&amp;l_t&amp;D_01_02 (2)"}</definedName>
    <definedName name="______________________________q2" localSheetId="8" hidden="1">{"pl_t&amp;d",#N/A,FALSE,"p&amp;l_t&amp;D_01_02 (2)"}</definedName>
    <definedName name="______________________________q2" localSheetId="9" hidden="1">{"pl_t&amp;d",#N/A,FALSE,"p&amp;l_t&amp;D_01_02 (2)"}</definedName>
    <definedName name="______________________________q2" localSheetId="10" hidden="1">{"pl_t&amp;d",#N/A,FALSE,"p&amp;l_t&amp;D_01_02 (2)"}</definedName>
    <definedName name="______________________________q2" hidden="1">{"pl_t&amp;d",#N/A,FALSE,"p&amp;l_t&amp;D_01_02 (2)"}</definedName>
    <definedName name="______________________________q3" localSheetId="6" hidden="1">{"pl_t&amp;d",#N/A,FALSE,"p&amp;l_t&amp;D_01_02 (2)"}</definedName>
    <definedName name="______________________________q3" localSheetId="7" hidden="1">{"pl_t&amp;d",#N/A,FALSE,"p&amp;l_t&amp;D_01_02 (2)"}</definedName>
    <definedName name="______________________________q3" localSheetId="8" hidden="1">{"pl_t&amp;d",#N/A,FALSE,"p&amp;l_t&amp;D_01_02 (2)"}</definedName>
    <definedName name="______________________________q3" localSheetId="9" hidden="1">{"pl_t&amp;d",#N/A,FALSE,"p&amp;l_t&amp;D_01_02 (2)"}</definedName>
    <definedName name="______________________________q3" localSheetId="10" hidden="1">{"pl_t&amp;d",#N/A,FALSE,"p&amp;l_t&amp;D_01_02 (2)"}</definedName>
    <definedName name="______________________________q3" hidden="1">{"pl_t&amp;d",#N/A,FALSE,"p&amp;l_t&amp;D_01_02 (2)"}</definedName>
    <definedName name="______________________________s1" localSheetId="7" hidden="1">{"pl_t&amp;d",#N/A,FALSE,"p&amp;l_t&amp;D_01_02 (2)"}</definedName>
    <definedName name="______________________________s1" localSheetId="8" hidden="1">{"pl_t&amp;d",#N/A,FALSE,"p&amp;l_t&amp;D_01_02 (2)"}</definedName>
    <definedName name="______________________________s1" localSheetId="9" hidden="1">{"pl_t&amp;d",#N/A,FALSE,"p&amp;l_t&amp;D_01_02 (2)"}</definedName>
    <definedName name="______________________________s1" localSheetId="10" hidden="1">{"pl_t&amp;d",#N/A,FALSE,"p&amp;l_t&amp;D_01_02 (2)"}</definedName>
    <definedName name="______________________________s1" hidden="1">{"pl_t&amp;d",#N/A,FALSE,"p&amp;l_t&amp;D_01_02 (2)"}</definedName>
    <definedName name="_____________________________aa1" localSheetId="6" hidden="1">{"pl_t&amp;d",#N/A,FALSE,"p&amp;l_t&amp;D_01_02 (2)"}</definedName>
    <definedName name="_____________________________aa1" localSheetId="7" hidden="1">{"pl_t&amp;d",#N/A,FALSE,"p&amp;l_t&amp;D_01_02 (2)"}</definedName>
    <definedName name="_____________________________aa1" localSheetId="8" hidden="1">{"pl_t&amp;d",#N/A,FALSE,"p&amp;l_t&amp;D_01_02 (2)"}</definedName>
    <definedName name="_____________________________aa1" localSheetId="9" hidden="1">{"pl_t&amp;d",#N/A,FALSE,"p&amp;l_t&amp;D_01_02 (2)"}</definedName>
    <definedName name="_____________________________aa1" localSheetId="10" hidden="1">{"pl_t&amp;d",#N/A,FALSE,"p&amp;l_t&amp;D_01_02 (2)"}</definedName>
    <definedName name="_____________________________aa1" hidden="1">{"pl_t&amp;d",#N/A,FALSE,"p&amp;l_t&amp;D_01_02 (2)"}</definedName>
    <definedName name="_____________________________for5" localSheetId="6" hidden="1">{"pl_t&amp;d",#N/A,FALSE,"p&amp;l_t&amp;D_01_02 (2)"}</definedName>
    <definedName name="_____________________________for5" localSheetId="7" hidden="1">{"pl_t&amp;d",#N/A,FALSE,"p&amp;l_t&amp;D_01_02 (2)"}</definedName>
    <definedName name="_____________________________for5" localSheetId="8" hidden="1">{"pl_t&amp;d",#N/A,FALSE,"p&amp;l_t&amp;D_01_02 (2)"}</definedName>
    <definedName name="_____________________________for5" localSheetId="9" hidden="1">{"pl_t&amp;d",#N/A,FALSE,"p&amp;l_t&amp;D_01_02 (2)"}</definedName>
    <definedName name="_____________________________for5" localSheetId="10" hidden="1">{"pl_t&amp;d",#N/A,FALSE,"p&amp;l_t&amp;D_01_02 (2)"}</definedName>
    <definedName name="_____________________________for5" hidden="1">{"pl_t&amp;d",#N/A,FALSE,"p&amp;l_t&amp;D_01_02 (2)"}</definedName>
    <definedName name="_____________________________j4" localSheetId="6" hidden="1">{"pl_t&amp;d",#N/A,FALSE,"p&amp;l_t&amp;D_01_02 (2)"}</definedName>
    <definedName name="_____________________________j4" localSheetId="7" hidden="1">{"pl_t&amp;d",#N/A,FALSE,"p&amp;l_t&amp;D_01_02 (2)"}</definedName>
    <definedName name="_____________________________j4" localSheetId="8" hidden="1">{"pl_t&amp;d",#N/A,FALSE,"p&amp;l_t&amp;D_01_02 (2)"}</definedName>
    <definedName name="_____________________________j4" localSheetId="9" hidden="1">{"pl_t&amp;d",#N/A,FALSE,"p&amp;l_t&amp;D_01_02 (2)"}</definedName>
    <definedName name="_____________________________j4" localSheetId="10" hidden="1">{"pl_t&amp;d",#N/A,FALSE,"p&amp;l_t&amp;D_01_02 (2)"}</definedName>
    <definedName name="_____________________________j4" hidden="1">{"pl_t&amp;d",#N/A,FALSE,"p&amp;l_t&amp;D_01_02 (2)"}</definedName>
    <definedName name="_____________________________j5" localSheetId="6" hidden="1">{"pl_t&amp;d",#N/A,FALSE,"p&amp;l_t&amp;D_01_02 (2)"}</definedName>
    <definedName name="_____________________________j5" localSheetId="7" hidden="1">{"pl_t&amp;d",#N/A,FALSE,"p&amp;l_t&amp;D_01_02 (2)"}</definedName>
    <definedName name="_____________________________j5" localSheetId="8" hidden="1">{"pl_t&amp;d",#N/A,FALSE,"p&amp;l_t&amp;D_01_02 (2)"}</definedName>
    <definedName name="_____________________________j5" localSheetId="9" hidden="1">{"pl_t&amp;d",#N/A,FALSE,"p&amp;l_t&amp;D_01_02 (2)"}</definedName>
    <definedName name="_____________________________j5" localSheetId="10" hidden="1">{"pl_t&amp;d",#N/A,FALSE,"p&amp;l_t&amp;D_01_02 (2)"}</definedName>
    <definedName name="_____________________________j5" hidden="1">{"pl_t&amp;d",#N/A,FALSE,"p&amp;l_t&amp;D_01_02 (2)"}</definedName>
    <definedName name="____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__k1" localSheetId="6" hidden="1">{"pl_t&amp;d",#N/A,FALSE,"p&amp;l_t&amp;D_01_02 (2)"}</definedName>
    <definedName name="_____________________________k1" localSheetId="7" hidden="1">{"pl_t&amp;d",#N/A,FALSE,"p&amp;l_t&amp;D_01_02 (2)"}</definedName>
    <definedName name="_____________________________k1" localSheetId="8" hidden="1">{"pl_t&amp;d",#N/A,FALSE,"p&amp;l_t&amp;D_01_02 (2)"}</definedName>
    <definedName name="_____________________________k1" localSheetId="9" hidden="1">{"pl_t&amp;d",#N/A,FALSE,"p&amp;l_t&amp;D_01_02 (2)"}</definedName>
    <definedName name="_____________________________k1" localSheetId="10" hidden="1">{"pl_t&amp;d",#N/A,FALSE,"p&amp;l_t&amp;D_01_02 (2)"}</definedName>
    <definedName name="_____________________________k1" hidden="1">{"pl_t&amp;d",#N/A,FALSE,"p&amp;l_t&amp;D_01_02 (2)"}</definedName>
    <definedName name="_____________________________new1" localSheetId="6" hidden="1">{"pl_t&amp;d",#N/A,FALSE,"p&amp;l_t&amp;D_01_02 (2)"}</definedName>
    <definedName name="_____________________________new1" localSheetId="7" hidden="1">{"pl_t&amp;d",#N/A,FALSE,"p&amp;l_t&amp;D_01_02 (2)"}</definedName>
    <definedName name="_____________________________new1" localSheetId="8" hidden="1">{"pl_t&amp;d",#N/A,FALSE,"p&amp;l_t&amp;D_01_02 (2)"}</definedName>
    <definedName name="_____________________________new1" localSheetId="9" hidden="1">{"pl_t&amp;d",#N/A,FALSE,"p&amp;l_t&amp;D_01_02 (2)"}</definedName>
    <definedName name="_____________________________new1" localSheetId="10" hidden="1">{"pl_t&amp;d",#N/A,FALSE,"p&amp;l_t&amp;D_01_02 (2)"}</definedName>
    <definedName name="_____________________________new1" hidden="1">{"pl_t&amp;d",#N/A,FALSE,"p&amp;l_t&amp;D_01_02 (2)"}</definedName>
    <definedName name="_____________________________no1" localSheetId="6" hidden="1">{"pl_t&amp;d",#N/A,FALSE,"p&amp;l_t&amp;D_01_02 (2)"}</definedName>
    <definedName name="_____________________________no1" localSheetId="7" hidden="1">{"pl_t&amp;d",#N/A,FALSE,"p&amp;l_t&amp;D_01_02 (2)"}</definedName>
    <definedName name="_____________________________no1" localSheetId="8" hidden="1">{"pl_t&amp;d",#N/A,FALSE,"p&amp;l_t&amp;D_01_02 (2)"}</definedName>
    <definedName name="_____________________________no1" localSheetId="9" hidden="1">{"pl_t&amp;d",#N/A,FALSE,"p&amp;l_t&amp;D_01_02 (2)"}</definedName>
    <definedName name="_____________________________no1" localSheetId="10" hidden="1">{"pl_t&amp;d",#N/A,FALSE,"p&amp;l_t&amp;D_01_02 (2)"}</definedName>
    <definedName name="_____________________________no1" hidden="1">{"pl_t&amp;d",#N/A,FALSE,"p&amp;l_t&amp;D_01_02 (2)"}</definedName>
    <definedName name="_____________________________not1" localSheetId="6" hidden="1">{"pl_t&amp;d",#N/A,FALSE,"p&amp;l_t&amp;D_01_02 (2)"}</definedName>
    <definedName name="_____________________________not1" localSheetId="7" hidden="1">{"pl_t&amp;d",#N/A,FALSE,"p&amp;l_t&amp;D_01_02 (2)"}</definedName>
    <definedName name="_____________________________not1" localSheetId="8" hidden="1">{"pl_t&amp;d",#N/A,FALSE,"p&amp;l_t&amp;D_01_02 (2)"}</definedName>
    <definedName name="_____________________________not1" localSheetId="9" hidden="1">{"pl_t&amp;d",#N/A,FALSE,"p&amp;l_t&amp;D_01_02 (2)"}</definedName>
    <definedName name="_____________________________not1" localSheetId="10" hidden="1">{"pl_t&amp;d",#N/A,FALSE,"p&amp;l_t&amp;D_01_02 (2)"}</definedName>
    <definedName name="_____________________________not1" hidden="1">{"pl_t&amp;d",#N/A,FALSE,"p&amp;l_t&amp;D_01_02 (2)"}</definedName>
    <definedName name="_____________________________p1" localSheetId="6" hidden="1">{"pl_t&amp;d",#N/A,FALSE,"p&amp;l_t&amp;D_01_02 (2)"}</definedName>
    <definedName name="_____________________________p1" localSheetId="7" hidden="1">{"pl_t&amp;d",#N/A,FALSE,"p&amp;l_t&amp;D_01_02 (2)"}</definedName>
    <definedName name="_____________________________p1" localSheetId="8" hidden="1">{"pl_t&amp;d",#N/A,FALSE,"p&amp;l_t&amp;D_01_02 (2)"}</definedName>
    <definedName name="_____________________________p1" localSheetId="9" hidden="1">{"pl_t&amp;d",#N/A,FALSE,"p&amp;l_t&amp;D_01_02 (2)"}</definedName>
    <definedName name="_____________________________p1" localSheetId="10" hidden="1">{"pl_t&amp;d",#N/A,FALSE,"p&amp;l_t&amp;D_01_02 (2)"}</definedName>
    <definedName name="_____________________________p1" hidden="1">{"pl_t&amp;d",#N/A,FALSE,"p&amp;l_t&amp;D_01_02 (2)"}</definedName>
    <definedName name="_____________________________p2" localSheetId="6" hidden="1">{"pl_td_01_02",#N/A,FALSE,"p&amp;l_t&amp;D_01_02 (2)"}</definedName>
    <definedName name="_____________________________p2" localSheetId="7" hidden="1">{"pl_td_01_02",#N/A,FALSE,"p&amp;l_t&amp;D_01_02 (2)"}</definedName>
    <definedName name="_____________________________p2" localSheetId="8" hidden="1">{"pl_td_01_02",#N/A,FALSE,"p&amp;l_t&amp;D_01_02 (2)"}</definedName>
    <definedName name="_____________________________p2" localSheetId="9" hidden="1">{"pl_td_01_02",#N/A,FALSE,"p&amp;l_t&amp;D_01_02 (2)"}</definedName>
    <definedName name="_____________________________p2" localSheetId="10" hidden="1">{"pl_td_01_02",#N/A,FALSE,"p&amp;l_t&amp;D_01_02 (2)"}</definedName>
    <definedName name="_____________________________p2" hidden="1">{"pl_td_01_02",#N/A,FALSE,"p&amp;l_t&amp;D_01_02 (2)"}</definedName>
    <definedName name="_____________________________p3" localSheetId="6" hidden="1">{"pl_t&amp;d",#N/A,FALSE,"p&amp;l_t&amp;D_01_02 (2)"}</definedName>
    <definedName name="_____________________________p3" localSheetId="7" hidden="1">{"pl_t&amp;d",#N/A,FALSE,"p&amp;l_t&amp;D_01_02 (2)"}</definedName>
    <definedName name="_____________________________p3" localSheetId="8" hidden="1">{"pl_t&amp;d",#N/A,FALSE,"p&amp;l_t&amp;D_01_02 (2)"}</definedName>
    <definedName name="_____________________________p3" localSheetId="9" hidden="1">{"pl_t&amp;d",#N/A,FALSE,"p&amp;l_t&amp;D_01_02 (2)"}</definedName>
    <definedName name="_____________________________p3" localSheetId="10" hidden="1">{"pl_t&amp;d",#N/A,FALSE,"p&amp;l_t&amp;D_01_02 (2)"}</definedName>
    <definedName name="_____________________________p3" hidden="1">{"pl_t&amp;d",#N/A,FALSE,"p&amp;l_t&amp;D_01_02 (2)"}</definedName>
    <definedName name="_____________________________p4" localSheetId="6" hidden="1">{"pl_t&amp;d",#N/A,FALSE,"p&amp;l_t&amp;D_01_02 (2)"}</definedName>
    <definedName name="_____________________________p4" localSheetId="7" hidden="1">{"pl_t&amp;d",#N/A,FALSE,"p&amp;l_t&amp;D_01_02 (2)"}</definedName>
    <definedName name="_____________________________p4" localSheetId="8" hidden="1">{"pl_t&amp;d",#N/A,FALSE,"p&amp;l_t&amp;D_01_02 (2)"}</definedName>
    <definedName name="_____________________________p4" localSheetId="9" hidden="1">{"pl_t&amp;d",#N/A,FALSE,"p&amp;l_t&amp;D_01_02 (2)"}</definedName>
    <definedName name="_____________________________p4" localSheetId="10" hidden="1">{"pl_t&amp;d",#N/A,FALSE,"p&amp;l_t&amp;D_01_02 (2)"}</definedName>
    <definedName name="_____________________________p4" hidden="1">{"pl_t&amp;d",#N/A,FALSE,"p&amp;l_t&amp;D_01_02 (2)"}</definedName>
    <definedName name="_____________________________q2" localSheetId="6" hidden="1">{"pl_t&amp;d",#N/A,FALSE,"p&amp;l_t&amp;D_01_02 (2)"}</definedName>
    <definedName name="_____________________________q2" localSheetId="7" hidden="1">{"pl_t&amp;d",#N/A,FALSE,"p&amp;l_t&amp;D_01_02 (2)"}</definedName>
    <definedName name="_____________________________q2" localSheetId="8" hidden="1">{"pl_t&amp;d",#N/A,FALSE,"p&amp;l_t&amp;D_01_02 (2)"}</definedName>
    <definedName name="_____________________________q2" localSheetId="9" hidden="1">{"pl_t&amp;d",#N/A,FALSE,"p&amp;l_t&amp;D_01_02 (2)"}</definedName>
    <definedName name="_____________________________q2" localSheetId="10" hidden="1">{"pl_t&amp;d",#N/A,FALSE,"p&amp;l_t&amp;D_01_02 (2)"}</definedName>
    <definedName name="_____________________________q2" hidden="1">{"pl_t&amp;d",#N/A,FALSE,"p&amp;l_t&amp;D_01_02 (2)"}</definedName>
    <definedName name="_____________________________q3" localSheetId="6" hidden="1">{"pl_t&amp;d",#N/A,FALSE,"p&amp;l_t&amp;D_01_02 (2)"}</definedName>
    <definedName name="_____________________________q3" localSheetId="7" hidden="1">{"pl_t&amp;d",#N/A,FALSE,"p&amp;l_t&amp;D_01_02 (2)"}</definedName>
    <definedName name="_____________________________q3" localSheetId="8" hidden="1">{"pl_t&amp;d",#N/A,FALSE,"p&amp;l_t&amp;D_01_02 (2)"}</definedName>
    <definedName name="_____________________________q3" localSheetId="9" hidden="1">{"pl_t&amp;d",#N/A,FALSE,"p&amp;l_t&amp;D_01_02 (2)"}</definedName>
    <definedName name="_____________________________q3" localSheetId="10" hidden="1">{"pl_t&amp;d",#N/A,FALSE,"p&amp;l_t&amp;D_01_02 (2)"}</definedName>
    <definedName name="_____________________________q3" hidden="1">{"pl_t&amp;d",#N/A,FALSE,"p&amp;l_t&amp;D_01_02 (2)"}</definedName>
    <definedName name="_____________________________s1" localSheetId="6" hidden="1">{"pl_t&amp;d",#N/A,FALSE,"p&amp;l_t&amp;D_01_02 (2)"}</definedName>
    <definedName name="_____________________________s1" localSheetId="7" hidden="1">{"pl_t&amp;d",#N/A,FALSE,"p&amp;l_t&amp;D_01_02 (2)"}</definedName>
    <definedName name="_____________________________s1" localSheetId="8" hidden="1">{"pl_t&amp;d",#N/A,FALSE,"p&amp;l_t&amp;D_01_02 (2)"}</definedName>
    <definedName name="_____________________________s1" localSheetId="9" hidden="1">{"pl_t&amp;d",#N/A,FALSE,"p&amp;l_t&amp;D_01_02 (2)"}</definedName>
    <definedName name="_____________________________s1" localSheetId="10" hidden="1">{"pl_t&amp;d",#N/A,FALSE,"p&amp;l_t&amp;D_01_02 (2)"}</definedName>
    <definedName name="_____________________________s1" hidden="1">{"pl_t&amp;d",#N/A,FALSE,"p&amp;l_t&amp;D_01_02 (2)"}</definedName>
    <definedName name="_____________________________s2" localSheetId="6" hidden="1">{"pl_t&amp;d",#N/A,FALSE,"p&amp;l_t&amp;D_01_02 (2)"}</definedName>
    <definedName name="_____________________________s2" localSheetId="7" hidden="1">{"pl_t&amp;d",#N/A,FALSE,"p&amp;l_t&amp;D_01_02 (2)"}</definedName>
    <definedName name="_____________________________s2" localSheetId="8" hidden="1">{"pl_t&amp;d",#N/A,FALSE,"p&amp;l_t&amp;D_01_02 (2)"}</definedName>
    <definedName name="_____________________________s2" localSheetId="9" hidden="1">{"pl_t&amp;d",#N/A,FALSE,"p&amp;l_t&amp;D_01_02 (2)"}</definedName>
    <definedName name="_____________________________s2" localSheetId="10" hidden="1">{"pl_t&amp;d",#N/A,FALSE,"p&amp;l_t&amp;D_01_02 (2)"}</definedName>
    <definedName name="_____________________________s2" hidden="1">{"pl_t&amp;d",#N/A,FALSE,"p&amp;l_t&amp;D_01_02 (2)"}</definedName>
    <definedName name="_____________________________ss1" localSheetId="6" hidden="1">{"pl_t&amp;d",#N/A,FALSE,"p&amp;l_t&amp;D_01_02 (2)"}</definedName>
    <definedName name="_____________________________ss1" localSheetId="7" hidden="1">{"pl_t&amp;d",#N/A,FALSE,"p&amp;l_t&amp;D_01_02 (2)"}</definedName>
    <definedName name="_____________________________ss1" localSheetId="8" hidden="1">{"pl_t&amp;d",#N/A,FALSE,"p&amp;l_t&amp;D_01_02 (2)"}</definedName>
    <definedName name="_____________________________ss1" localSheetId="9" hidden="1">{"pl_t&amp;d",#N/A,FALSE,"p&amp;l_t&amp;D_01_02 (2)"}</definedName>
    <definedName name="_____________________________ss1" localSheetId="10" hidden="1">{"pl_t&amp;d",#N/A,FALSE,"p&amp;l_t&amp;D_01_02 (2)"}</definedName>
    <definedName name="_____________________________ss1" hidden="1">{"pl_t&amp;d",#N/A,FALSE,"p&amp;l_t&amp;D_01_02 (2)"}</definedName>
    <definedName name="____________________________dem2" localSheetId="6" hidden="1">{"pl_t&amp;d",#N/A,FALSE,"p&amp;l_t&amp;D_01_02 (2)"}</definedName>
    <definedName name="____________________________dem2" localSheetId="7" hidden="1">{"pl_t&amp;d",#N/A,FALSE,"p&amp;l_t&amp;D_01_02 (2)"}</definedName>
    <definedName name="____________________________dem2" localSheetId="8" hidden="1">{"pl_t&amp;d",#N/A,FALSE,"p&amp;l_t&amp;D_01_02 (2)"}</definedName>
    <definedName name="____________________________dem2" localSheetId="9" hidden="1">{"pl_t&amp;d",#N/A,FALSE,"p&amp;l_t&amp;D_01_02 (2)"}</definedName>
    <definedName name="____________________________dem2" localSheetId="10" hidden="1">{"pl_t&amp;d",#N/A,FALSE,"p&amp;l_t&amp;D_01_02 (2)"}</definedName>
    <definedName name="____________________________dem2" hidden="1">{"pl_t&amp;d",#N/A,FALSE,"p&amp;l_t&amp;D_01_02 (2)"}</definedName>
    <definedName name="____________________________dem3" localSheetId="6" hidden="1">{"pl_t&amp;d",#N/A,FALSE,"p&amp;l_t&amp;D_01_02 (2)"}</definedName>
    <definedName name="____________________________dem3" localSheetId="7" hidden="1">{"pl_t&amp;d",#N/A,FALSE,"p&amp;l_t&amp;D_01_02 (2)"}</definedName>
    <definedName name="____________________________dem3" localSheetId="8" hidden="1">{"pl_t&amp;d",#N/A,FALSE,"p&amp;l_t&amp;D_01_02 (2)"}</definedName>
    <definedName name="____________________________dem3" localSheetId="9" hidden="1">{"pl_t&amp;d",#N/A,FALSE,"p&amp;l_t&amp;D_01_02 (2)"}</definedName>
    <definedName name="____________________________dem3" localSheetId="10" hidden="1">{"pl_t&amp;d",#N/A,FALSE,"p&amp;l_t&amp;D_01_02 (2)"}</definedName>
    <definedName name="____________________________dem3" hidden="1">{"pl_t&amp;d",#N/A,FALSE,"p&amp;l_t&amp;D_01_02 (2)"}</definedName>
    <definedName name="____________________________s1" localSheetId="7" hidden="1">{"pl_t&amp;d",#N/A,FALSE,"p&amp;l_t&amp;D_01_02 (2)"}</definedName>
    <definedName name="____________________________s1" localSheetId="8" hidden="1">{"pl_t&amp;d",#N/A,FALSE,"p&amp;l_t&amp;D_01_02 (2)"}</definedName>
    <definedName name="____________________________s1" localSheetId="9" hidden="1">{"pl_t&amp;d",#N/A,FALSE,"p&amp;l_t&amp;D_01_02 (2)"}</definedName>
    <definedName name="____________________________s1" localSheetId="10" hidden="1">{"pl_t&amp;d",#N/A,FALSE,"p&amp;l_t&amp;D_01_02 (2)"}</definedName>
    <definedName name="____________________________s1" hidden="1">{"pl_t&amp;d",#N/A,FALSE,"p&amp;l_t&amp;D_01_02 (2)"}</definedName>
    <definedName name="___________________________dd1" localSheetId="6" hidden="1">{"pl_t&amp;d",#N/A,FALSE,"p&amp;l_t&amp;D_01_02 (2)"}</definedName>
    <definedName name="___________________________dd1" localSheetId="7" hidden="1">{"pl_t&amp;d",#N/A,FALSE,"p&amp;l_t&amp;D_01_02 (2)"}</definedName>
    <definedName name="___________________________dd1" localSheetId="8" hidden="1">{"pl_t&amp;d",#N/A,FALSE,"p&amp;l_t&amp;D_01_02 (2)"}</definedName>
    <definedName name="___________________________dd1" localSheetId="9" hidden="1">{"pl_t&amp;d",#N/A,FALSE,"p&amp;l_t&amp;D_01_02 (2)"}</definedName>
    <definedName name="___________________________dd1" localSheetId="10" hidden="1">{"pl_t&amp;d",#N/A,FALSE,"p&amp;l_t&amp;D_01_02 (2)"}</definedName>
    <definedName name="___________________________dd1" hidden="1">{"pl_t&amp;d",#N/A,FALSE,"p&amp;l_t&amp;D_01_02 (2)"}</definedName>
    <definedName name="___________________________dem2" localSheetId="6" hidden="1">{"pl_t&amp;d",#N/A,FALSE,"p&amp;l_t&amp;D_01_02 (2)"}</definedName>
    <definedName name="___________________________dem2" localSheetId="7" hidden="1">{"pl_t&amp;d",#N/A,FALSE,"p&amp;l_t&amp;D_01_02 (2)"}</definedName>
    <definedName name="___________________________dem2" localSheetId="8" hidden="1">{"pl_t&amp;d",#N/A,FALSE,"p&amp;l_t&amp;D_01_02 (2)"}</definedName>
    <definedName name="___________________________dem2" localSheetId="9" hidden="1">{"pl_t&amp;d",#N/A,FALSE,"p&amp;l_t&amp;D_01_02 (2)"}</definedName>
    <definedName name="___________________________dem2" localSheetId="10" hidden="1">{"pl_t&amp;d",#N/A,FALSE,"p&amp;l_t&amp;D_01_02 (2)"}</definedName>
    <definedName name="___________________________dem2" hidden="1">{"pl_t&amp;d",#N/A,FALSE,"p&amp;l_t&amp;D_01_02 (2)"}</definedName>
    <definedName name="___________________________dem3" localSheetId="6" hidden="1">{"pl_t&amp;d",#N/A,FALSE,"p&amp;l_t&amp;D_01_02 (2)"}</definedName>
    <definedName name="___________________________dem3" localSheetId="7" hidden="1">{"pl_t&amp;d",#N/A,FALSE,"p&amp;l_t&amp;D_01_02 (2)"}</definedName>
    <definedName name="___________________________dem3" localSheetId="8" hidden="1">{"pl_t&amp;d",#N/A,FALSE,"p&amp;l_t&amp;D_01_02 (2)"}</definedName>
    <definedName name="___________________________dem3" localSheetId="9" hidden="1">{"pl_t&amp;d",#N/A,FALSE,"p&amp;l_t&amp;D_01_02 (2)"}</definedName>
    <definedName name="___________________________dem3" localSheetId="10" hidden="1">{"pl_t&amp;d",#N/A,FALSE,"p&amp;l_t&amp;D_01_02 (2)"}</definedName>
    <definedName name="___________________________dem3" hidden="1">{"pl_t&amp;d",#N/A,FALSE,"p&amp;l_t&amp;D_01_02 (2)"}</definedName>
    <definedName name="___________________________j5" localSheetId="6" hidden="1">{"pl_t&amp;d",#N/A,FALSE,"p&amp;l_t&amp;D_01_02 (2)"}</definedName>
    <definedName name="___________________________j5" localSheetId="7" hidden="1">{"pl_t&amp;d",#N/A,FALSE,"p&amp;l_t&amp;D_01_02 (2)"}</definedName>
    <definedName name="___________________________j5" localSheetId="8" hidden="1">{"pl_t&amp;d",#N/A,FALSE,"p&amp;l_t&amp;D_01_02 (2)"}</definedName>
    <definedName name="___________________________j5" localSheetId="9" hidden="1">{"pl_t&amp;d",#N/A,FALSE,"p&amp;l_t&amp;D_01_02 (2)"}</definedName>
    <definedName name="___________________________j5" localSheetId="10" hidden="1">{"pl_t&amp;d",#N/A,FALSE,"p&amp;l_t&amp;D_01_02 (2)"}</definedName>
    <definedName name="___________________________j5" hidden="1">{"pl_t&amp;d",#N/A,FALSE,"p&amp;l_t&amp;D_01_02 (2)"}</definedName>
    <definedName name="__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__k1" localSheetId="6" hidden="1">{"pl_t&amp;d",#N/A,FALSE,"p&amp;l_t&amp;D_01_02 (2)"}</definedName>
    <definedName name="___________________________k1" localSheetId="7" hidden="1">{"pl_t&amp;d",#N/A,FALSE,"p&amp;l_t&amp;D_01_02 (2)"}</definedName>
    <definedName name="___________________________k1" localSheetId="8" hidden="1">{"pl_t&amp;d",#N/A,FALSE,"p&amp;l_t&amp;D_01_02 (2)"}</definedName>
    <definedName name="___________________________k1" localSheetId="9" hidden="1">{"pl_t&amp;d",#N/A,FALSE,"p&amp;l_t&amp;D_01_02 (2)"}</definedName>
    <definedName name="___________________________k1" localSheetId="10" hidden="1">{"pl_t&amp;d",#N/A,FALSE,"p&amp;l_t&amp;D_01_02 (2)"}</definedName>
    <definedName name="___________________________k1" hidden="1">{"pl_t&amp;d",#N/A,FALSE,"p&amp;l_t&amp;D_01_02 (2)"}</definedName>
    <definedName name="___________________________no1" localSheetId="6" hidden="1">{"pl_t&amp;d",#N/A,FALSE,"p&amp;l_t&amp;D_01_02 (2)"}</definedName>
    <definedName name="___________________________no1" localSheetId="7" hidden="1">{"pl_t&amp;d",#N/A,FALSE,"p&amp;l_t&amp;D_01_02 (2)"}</definedName>
    <definedName name="___________________________no1" localSheetId="8" hidden="1">{"pl_t&amp;d",#N/A,FALSE,"p&amp;l_t&amp;D_01_02 (2)"}</definedName>
    <definedName name="___________________________no1" localSheetId="9" hidden="1">{"pl_t&amp;d",#N/A,FALSE,"p&amp;l_t&amp;D_01_02 (2)"}</definedName>
    <definedName name="___________________________no1" localSheetId="10" hidden="1">{"pl_t&amp;d",#N/A,FALSE,"p&amp;l_t&amp;D_01_02 (2)"}</definedName>
    <definedName name="___________________________no1" hidden="1">{"pl_t&amp;d",#N/A,FALSE,"p&amp;l_t&amp;D_01_02 (2)"}</definedName>
    <definedName name="___________________________not1" localSheetId="6" hidden="1">{"pl_t&amp;d",#N/A,FALSE,"p&amp;l_t&amp;D_01_02 (2)"}</definedName>
    <definedName name="___________________________not1" localSheetId="7" hidden="1">{"pl_t&amp;d",#N/A,FALSE,"p&amp;l_t&amp;D_01_02 (2)"}</definedName>
    <definedName name="___________________________not1" localSheetId="8" hidden="1">{"pl_t&amp;d",#N/A,FALSE,"p&amp;l_t&amp;D_01_02 (2)"}</definedName>
    <definedName name="___________________________not1" localSheetId="9" hidden="1">{"pl_t&amp;d",#N/A,FALSE,"p&amp;l_t&amp;D_01_02 (2)"}</definedName>
    <definedName name="___________________________not1" localSheetId="10" hidden="1">{"pl_t&amp;d",#N/A,FALSE,"p&amp;l_t&amp;D_01_02 (2)"}</definedName>
    <definedName name="___________________________not1" hidden="1">{"pl_t&amp;d",#N/A,FALSE,"p&amp;l_t&amp;D_01_02 (2)"}</definedName>
    <definedName name="___________________________p1" localSheetId="6" hidden="1">{"pl_t&amp;d",#N/A,FALSE,"p&amp;l_t&amp;D_01_02 (2)"}</definedName>
    <definedName name="___________________________p1" localSheetId="7" hidden="1">{"pl_t&amp;d",#N/A,FALSE,"p&amp;l_t&amp;D_01_02 (2)"}</definedName>
    <definedName name="___________________________p1" localSheetId="8" hidden="1">{"pl_t&amp;d",#N/A,FALSE,"p&amp;l_t&amp;D_01_02 (2)"}</definedName>
    <definedName name="___________________________p1" localSheetId="9" hidden="1">{"pl_t&amp;d",#N/A,FALSE,"p&amp;l_t&amp;D_01_02 (2)"}</definedName>
    <definedName name="___________________________p1" localSheetId="10" hidden="1">{"pl_t&amp;d",#N/A,FALSE,"p&amp;l_t&amp;D_01_02 (2)"}</definedName>
    <definedName name="___________________________p1" hidden="1">{"pl_t&amp;d",#N/A,FALSE,"p&amp;l_t&amp;D_01_02 (2)"}</definedName>
    <definedName name="___________________________p2" localSheetId="6" hidden="1">{"pl_td_01_02",#N/A,FALSE,"p&amp;l_t&amp;D_01_02 (2)"}</definedName>
    <definedName name="___________________________p2" localSheetId="7" hidden="1">{"pl_td_01_02",#N/A,FALSE,"p&amp;l_t&amp;D_01_02 (2)"}</definedName>
    <definedName name="___________________________p2" localSheetId="8" hidden="1">{"pl_td_01_02",#N/A,FALSE,"p&amp;l_t&amp;D_01_02 (2)"}</definedName>
    <definedName name="___________________________p2" localSheetId="9" hidden="1">{"pl_td_01_02",#N/A,FALSE,"p&amp;l_t&amp;D_01_02 (2)"}</definedName>
    <definedName name="___________________________p2" localSheetId="10" hidden="1">{"pl_td_01_02",#N/A,FALSE,"p&amp;l_t&amp;D_01_02 (2)"}</definedName>
    <definedName name="___________________________p2" hidden="1">{"pl_td_01_02",#N/A,FALSE,"p&amp;l_t&amp;D_01_02 (2)"}</definedName>
    <definedName name="___________________________p3" localSheetId="6" hidden="1">{"pl_t&amp;d",#N/A,FALSE,"p&amp;l_t&amp;D_01_02 (2)"}</definedName>
    <definedName name="___________________________p3" localSheetId="7" hidden="1">{"pl_t&amp;d",#N/A,FALSE,"p&amp;l_t&amp;D_01_02 (2)"}</definedName>
    <definedName name="___________________________p3" localSheetId="8" hidden="1">{"pl_t&amp;d",#N/A,FALSE,"p&amp;l_t&amp;D_01_02 (2)"}</definedName>
    <definedName name="___________________________p3" localSheetId="9" hidden="1">{"pl_t&amp;d",#N/A,FALSE,"p&amp;l_t&amp;D_01_02 (2)"}</definedName>
    <definedName name="___________________________p3" localSheetId="10" hidden="1">{"pl_t&amp;d",#N/A,FALSE,"p&amp;l_t&amp;D_01_02 (2)"}</definedName>
    <definedName name="___________________________p3" hidden="1">{"pl_t&amp;d",#N/A,FALSE,"p&amp;l_t&amp;D_01_02 (2)"}</definedName>
    <definedName name="___________________________p4" localSheetId="6" hidden="1">{"pl_t&amp;d",#N/A,FALSE,"p&amp;l_t&amp;D_01_02 (2)"}</definedName>
    <definedName name="___________________________p4" localSheetId="7" hidden="1">{"pl_t&amp;d",#N/A,FALSE,"p&amp;l_t&amp;D_01_02 (2)"}</definedName>
    <definedName name="___________________________p4" localSheetId="8" hidden="1">{"pl_t&amp;d",#N/A,FALSE,"p&amp;l_t&amp;D_01_02 (2)"}</definedName>
    <definedName name="___________________________p4" localSheetId="9" hidden="1">{"pl_t&amp;d",#N/A,FALSE,"p&amp;l_t&amp;D_01_02 (2)"}</definedName>
    <definedName name="___________________________p4" localSheetId="10" hidden="1">{"pl_t&amp;d",#N/A,FALSE,"p&amp;l_t&amp;D_01_02 (2)"}</definedName>
    <definedName name="___________________________p4" hidden="1">{"pl_t&amp;d",#N/A,FALSE,"p&amp;l_t&amp;D_01_02 (2)"}</definedName>
    <definedName name="___________________________q2" localSheetId="6" hidden="1">{"pl_t&amp;d",#N/A,FALSE,"p&amp;l_t&amp;D_01_02 (2)"}</definedName>
    <definedName name="___________________________q2" localSheetId="7" hidden="1">{"pl_t&amp;d",#N/A,FALSE,"p&amp;l_t&amp;D_01_02 (2)"}</definedName>
    <definedName name="___________________________q2" localSheetId="8" hidden="1">{"pl_t&amp;d",#N/A,FALSE,"p&amp;l_t&amp;D_01_02 (2)"}</definedName>
    <definedName name="___________________________q2" localSheetId="9" hidden="1">{"pl_t&amp;d",#N/A,FALSE,"p&amp;l_t&amp;D_01_02 (2)"}</definedName>
    <definedName name="___________________________q2" localSheetId="10" hidden="1">{"pl_t&amp;d",#N/A,FALSE,"p&amp;l_t&amp;D_01_02 (2)"}</definedName>
    <definedName name="___________________________q2" hidden="1">{"pl_t&amp;d",#N/A,FALSE,"p&amp;l_t&amp;D_01_02 (2)"}</definedName>
    <definedName name="___________________________q3" localSheetId="6" hidden="1">{"pl_t&amp;d",#N/A,FALSE,"p&amp;l_t&amp;D_01_02 (2)"}</definedName>
    <definedName name="___________________________q3" localSheetId="7" hidden="1">{"pl_t&amp;d",#N/A,FALSE,"p&amp;l_t&amp;D_01_02 (2)"}</definedName>
    <definedName name="___________________________q3" localSheetId="8" hidden="1">{"pl_t&amp;d",#N/A,FALSE,"p&amp;l_t&amp;D_01_02 (2)"}</definedName>
    <definedName name="___________________________q3" localSheetId="9" hidden="1">{"pl_t&amp;d",#N/A,FALSE,"p&amp;l_t&amp;D_01_02 (2)"}</definedName>
    <definedName name="___________________________q3" localSheetId="10" hidden="1">{"pl_t&amp;d",#N/A,FALSE,"p&amp;l_t&amp;D_01_02 (2)"}</definedName>
    <definedName name="___________________________q3" hidden="1">{"pl_t&amp;d",#N/A,FALSE,"p&amp;l_t&amp;D_01_02 (2)"}</definedName>
    <definedName name="___________________________s1" localSheetId="6" hidden="1">{"pl_t&amp;d",#N/A,FALSE,"p&amp;l_t&amp;D_01_02 (2)"}</definedName>
    <definedName name="___________________________s1" localSheetId="7" hidden="1">{"pl_t&amp;d",#N/A,FALSE,"p&amp;l_t&amp;D_01_02 (2)"}</definedName>
    <definedName name="___________________________s1" localSheetId="8" hidden="1">{"pl_t&amp;d",#N/A,FALSE,"p&amp;l_t&amp;D_01_02 (2)"}</definedName>
    <definedName name="___________________________s1" localSheetId="9" hidden="1">{"pl_t&amp;d",#N/A,FALSE,"p&amp;l_t&amp;D_01_02 (2)"}</definedName>
    <definedName name="___________________________s1" localSheetId="10" hidden="1">{"pl_t&amp;d",#N/A,FALSE,"p&amp;l_t&amp;D_01_02 (2)"}</definedName>
    <definedName name="___________________________s1" hidden="1">{"pl_t&amp;d",#N/A,FALSE,"p&amp;l_t&amp;D_01_02 (2)"}</definedName>
    <definedName name="___________________________s2" localSheetId="6" hidden="1">{"pl_t&amp;d",#N/A,FALSE,"p&amp;l_t&amp;D_01_02 (2)"}</definedName>
    <definedName name="___________________________s2" localSheetId="7" hidden="1">{"pl_t&amp;d",#N/A,FALSE,"p&amp;l_t&amp;D_01_02 (2)"}</definedName>
    <definedName name="___________________________s2" localSheetId="8" hidden="1">{"pl_t&amp;d",#N/A,FALSE,"p&amp;l_t&amp;D_01_02 (2)"}</definedName>
    <definedName name="___________________________s2" localSheetId="9" hidden="1">{"pl_t&amp;d",#N/A,FALSE,"p&amp;l_t&amp;D_01_02 (2)"}</definedName>
    <definedName name="___________________________s2" localSheetId="10" hidden="1">{"pl_t&amp;d",#N/A,FALSE,"p&amp;l_t&amp;D_01_02 (2)"}</definedName>
    <definedName name="___________________________s2" hidden="1">{"pl_t&amp;d",#N/A,FALSE,"p&amp;l_t&amp;D_01_02 (2)"}</definedName>
    <definedName name="__________________________dd1" localSheetId="6" hidden="1">{"pl_t&amp;d",#N/A,FALSE,"p&amp;l_t&amp;D_01_02 (2)"}</definedName>
    <definedName name="__________________________dd1" localSheetId="7" hidden="1">{"pl_t&amp;d",#N/A,FALSE,"p&amp;l_t&amp;D_01_02 (2)"}</definedName>
    <definedName name="__________________________dd1" localSheetId="8" hidden="1">{"pl_t&amp;d",#N/A,FALSE,"p&amp;l_t&amp;D_01_02 (2)"}</definedName>
    <definedName name="__________________________dd1" localSheetId="9" hidden="1">{"pl_t&amp;d",#N/A,FALSE,"p&amp;l_t&amp;D_01_02 (2)"}</definedName>
    <definedName name="__________________________dd1" localSheetId="10" hidden="1">{"pl_t&amp;d",#N/A,FALSE,"p&amp;l_t&amp;D_01_02 (2)"}</definedName>
    <definedName name="__________________________dd1" hidden="1">{"pl_t&amp;d",#N/A,FALSE,"p&amp;l_t&amp;D_01_02 (2)"}</definedName>
    <definedName name="__________________________dem2" localSheetId="6" hidden="1">{"pl_t&amp;d",#N/A,FALSE,"p&amp;l_t&amp;D_01_02 (2)"}</definedName>
    <definedName name="__________________________dem2" localSheetId="7" hidden="1">{"pl_t&amp;d",#N/A,FALSE,"p&amp;l_t&amp;D_01_02 (2)"}</definedName>
    <definedName name="__________________________dem2" localSheetId="8" hidden="1">{"pl_t&amp;d",#N/A,FALSE,"p&amp;l_t&amp;D_01_02 (2)"}</definedName>
    <definedName name="__________________________dem2" localSheetId="9" hidden="1">{"pl_t&amp;d",#N/A,FALSE,"p&amp;l_t&amp;D_01_02 (2)"}</definedName>
    <definedName name="__________________________dem2" localSheetId="10" hidden="1">{"pl_t&amp;d",#N/A,FALSE,"p&amp;l_t&amp;D_01_02 (2)"}</definedName>
    <definedName name="__________________________dem2" hidden="1">{"pl_t&amp;d",#N/A,FALSE,"p&amp;l_t&amp;D_01_02 (2)"}</definedName>
    <definedName name="__________________________dem3" localSheetId="6" hidden="1">{"pl_t&amp;d",#N/A,FALSE,"p&amp;l_t&amp;D_01_02 (2)"}</definedName>
    <definedName name="__________________________dem3" localSheetId="7" hidden="1">{"pl_t&amp;d",#N/A,FALSE,"p&amp;l_t&amp;D_01_02 (2)"}</definedName>
    <definedName name="__________________________dem3" localSheetId="8" hidden="1">{"pl_t&amp;d",#N/A,FALSE,"p&amp;l_t&amp;D_01_02 (2)"}</definedName>
    <definedName name="__________________________dem3" localSheetId="9" hidden="1">{"pl_t&amp;d",#N/A,FALSE,"p&amp;l_t&amp;D_01_02 (2)"}</definedName>
    <definedName name="__________________________dem3" localSheetId="10" hidden="1">{"pl_t&amp;d",#N/A,FALSE,"p&amp;l_t&amp;D_01_02 (2)"}</definedName>
    <definedName name="__________________________dem3" hidden="1">{"pl_t&amp;d",#N/A,FALSE,"p&amp;l_t&amp;D_01_02 (2)"}</definedName>
    <definedName name="__________________________den8" localSheetId="6" hidden="1">{"pl_t&amp;d",#N/A,FALSE,"p&amp;l_t&amp;D_01_02 (2)"}</definedName>
    <definedName name="__________________________den8" localSheetId="7" hidden="1">{"pl_t&amp;d",#N/A,FALSE,"p&amp;l_t&amp;D_01_02 (2)"}</definedName>
    <definedName name="__________________________den8" localSheetId="8" hidden="1">{"pl_t&amp;d",#N/A,FALSE,"p&amp;l_t&amp;D_01_02 (2)"}</definedName>
    <definedName name="__________________________den8" localSheetId="9" hidden="1">{"pl_t&amp;d",#N/A,FALSE,"p&amp;l_t&amp;D_01_02 (2)"}</definedName>
    <definedName name="__________________________den8" localSheetId="10" hidden="1">{"pl_t&amp;d",#N/A,FALSE,"p&amp;l_t&amp;D_01_02 (2)"}</definedName>
    <definedName name="__________________________den8" hidden="1">{"pl_t&amp;d",#N/A,FALSE,"p&amp;l_t&amp;D_01_02 (2)"}</definedName>
    <definedName name="__________________________s1" localSheetId="6" hidden="1">{"pl_t&amp;d",#N/A,FALSE,"p&amp;l_t&amp;D_01_02 (2)"}</definedName>
    <definedName name="__________________________s1" localSheetId="7" hidden="1">{"pl_t&amp;d",#N/A,FALSE,"p&amp;l_t&amp;D_01_02 (2)"}</definedName>
    <definedName name="__________________________s1" localSheetId="8" hidden="1">{"pl_t&amp;d",#N/A,FALSE,"p&amp;l_t&amp;D_01_02 (2)"}</definedName>
    <definedName name="__________________________s1" localSheetId="9" hidden="1">{"pl_t&amp;d",#N/A,FALSE,"p&amp;l_t&amp;D_01_02 (2)"}</definedName>
    <definedName name="__________________________s1" localSheetId="10" hidden="1">{"pl_t&amp;d",#N/A,FALSE,"p&amp;l_t&amp;D_01_02 (2)"}</definedName>
    <definedName name="__________________________s1" hidden="1">{"pl_t&amp;d",#N/A,FALSE,"p&amp;l_t&amp;D_01_02 (2)"}</definedName>
    <definedName name="_________________________dd1" localSheetId="6" hidden="1">{"pl_t&amp;d",#N/A,FALSE,"p&amp;l_t&amp;D_01_02 (2)"}</definedName>
    <definedName name="_________________________dd1" localSheetId="7" hidden="1">{"pl_t&amp;d",#N/A,FALSE,"p&amp;l_t&amp;D_01_02 (2)"}</definedName>
    <definedName name="_________________________dd1" localSheetId="8" hidden="1">{"pl_t&amp;d",#N/A,FALSE,"p&amp;l_t&amp;D_01_02 (2)"}</definedName>
    <definedName name="_________________________dd1" localSheetId="9" hidden="1">{"pl_t&amp;d",#N/A,FALSE,"p&amp;l_t&amp;D_01_02 (2)"}</definedName>
    <definedName name="_________________________dd1" localSheetId="10" hidden="1">{"pl_t&amp;d",#N/A,FALSE,"p&amp;l_t&amp;D_01_02 (2)"}</definedName>
    <definedName name="_________________________dd1" hidden="1">{"pl_t&amp;d",#N/A,FALSE,"p&amp;l_t&amp;D_01_02 (2)"}</definedName>
    <definedName name="_________________________den8" localSheetId="6" hidden="1">{"pl_t&amp;d",#N/A,FALSE,"p&amp;l_t&amp;D_01_02 (2)"}</definedName>
    <definedName name="_________________________den8" localSheetId="7" hidden="1">{"pl_t&amp;d",#N/A,FALSE,"p&amp;l_t&amp;D_01_02 (2)"}</definedName>
    <definedName name="_________________________den8" localSheetId="8" hidden="1">{"pl_t&amp;d",#N/A,FALSE,"p&amp;l_t&amp;D_01_02 (2)"}</definedName>
    <definedName name="_________________________den8" localSheetId="9" hidden="1">{"pl_t&amp;d",#N/A,FALSE,"p&amp;l_t&amp;D_01_02 (2)"}</definedName>
    <definedName name="_________________________den8" localSheetId="10" hidden="1">{"pl_t&amp;d",#N/A,FALSE,"p&amp;l_t&amp;D_01_02 (2)"}</definedName>
    <definedName name="_________________________den8" hidden="1">{"pl_t&amp;d",#N/A,FALSE,"p&amp;l_t&amp;D_01_02 (2)"}</definedName>
    <definedName name="_________________________j3" localSheetId="6" hidden="1">{"pl_t&amp;d",#N/A,FALSE,"p&amp;l_t&amp;D_01_02 (2)"}</definedName>
    <definedName name="_________________________j3" localSheetId="7" hidden="1">{"pl_t&amp;d",#N/A,FALSE,"p&amp;l_t&amp;D_01_02 (2)"}</definedName>
    <definedName name="_________________________j3" localSheetId="8" hidden="1">{"pl_t&amp;d",#N/A,FALSE,"p&amp;l_t&amp;D_01_02 (2)"}</definedName>
    <definedName name="_________________________j3" localSheetId="9" hidden="1">{"pl_t&amp;d",#N/A,FALSE,"p&amp;l_t&amp;D_01_02 (2)"}</definedName>
    <definedName name="_________________________j3" localSheetId="10" hidden="1">{"pl_t&amp;d",#N/A,FALSE,"p&amp;l_t&amp;D_01_02 (2)"}</definedName>
    <definedName name="_________________________j3" hidden="1">{"pl_t&amp;d",#N/A,FALSE,"p&amp;l_t&amp;D_01_02 (2)"}</definedName>
    <definedName name="_________________________j4" localSheetId="6" hidden="1">{"pl_t&amp;d",#N/A,FALSE,"p&amp;l_t&amp;D_01_02 (2)"}</definedName>
    <definedName name="_________________________j4" localSheetId="7" hidden="1">{"pl_t&amp;d",#N/A,FALSE,"p&amp;l_t&amp;D_01_02 (2)"}</definedName>
    <definedName name="_________________________j4" localSheetId="8" hidden="1">{"pl_t&amp;d",#N/A,FALSE,"p&amp;l_t&amp;D_01_02 (2)"}</definedName>
    <definedName name="_________________________j4" localSheetId="9" hidden="1">{"pl_t&amp;d",#N/A,FALSE,"p&amp;l_t&amp;D_01_02 (2)"}</definedName>
    <definedName name="_________________________j4" localSheetId="10" hidden="1">{"pl_t&amp;d",#N/A,FALSE,"p&amp;l_t&amp;D_01_02 (2)"}</definedName>
    <definedName name="_________________________j4" hidden="1">{"pl_t&amp;d",#N/A,FALSE,"p&amp;l_t&amp;D_01_02 (2)"}</definedName>
    <definedName name="_________________________j5" localSheetId="6" hidden="1">{"pl_t&amp;d",#N/A,FALSE,"p&amp;l_t&amp;D_01_02 (2)"}</definedName>
    <definedName name="_________________________j5" localSheetId="7" hidden="1">{"pl_t&amp;d",#N/A,FALSE,"p&amp;l_t&amp;D_01_02 (2)"}</definedName>
    <definedName name="_________________________j5" localSheetId="8" hidden="1">{"pl_t&amp;d",#N/A,FALSE,"p&amp;l_t&amp;D_01_02 (2)"}</definedName>
    <definedName name="_________________________j5" localSheetId="9" hidden="1">{"pl_t&amp;d",#N/A,FALSE,"p&amp;l_t&amp;D_01_02 (2)"}</definedName>
    <definedName name="_________________________j5" localSheetId="10" hidden="1">{"pl_t&amp;d",#N/A,FALSE,"p&amp;l_t&amp;D_01_02 (2)"}</definedName>
    <definedName name="_________________________j5" hidden="1">{"pl_t&amp;d",#N/A,FALSE,"p&amp;l_t&amp;D_01_02 (2)"}</definedName>
    <definedName name="_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_k1" localSheetId="6" hidden="1">{"pl_t&amp;d",#N/A,FALSE,"p&amp;l_t&amp;D_01_02 (2)"}</definedName>
    <definedName name="_________________________k1" localSheetId="7" hidden="1">{"pl_t&amp;d",#N/A,FALSE,"p&amp;l_t&amp;D_01_02 (2)"}</definedName>
    <definedName name="_________________________k1" localSheetId="8" hidden="1">{"pl_t&amp;d",#N/A,FALSE,"p&amp;l_t&amp;D_01_02 (2)"}</definedName>
    <definedName name="_________________________k1" localSheetId="9" hidden="1">{"pl_t&amp;d",#N/A,FALSE,"p&amp;l_t&amp;D_01_02 (2)"}</definedName>
    <definedName name="_________________________k1" localSheetId="10" hidden="1">{"pl_t&amp;d",#N/A,FALSE,"p&amp;l_t&amp;D_01_02 (2)"}</definedName>
    <definedName name="_________________________k1" hidden="1">{"pl_t&amp;d",#N/A,FALSE,"p&amp;l_t&amp;D_01_02 (2)"}</definedName>
    <definedName name="_________________________not1" localSheetId="6" hidden="1">{"pl_t&amp;d",#N/A,FALSE,"p&amp;l_t&amp;D_01_02 (2)"}</definedName>
    <definedName name="_________________________not1" localSheetId="7" hidden="1">{"pl_t&amp;d",#N/A,FALSE,"p&amp;l_t&amp;D_01_02 (2)"}</definedName>
    <definedName name="_________________________not1" localSheetId="8" hidden="1">{"pl_t&amp;d",#N/A,FALSE,"p&amp;l_t&amp;D_01_02 (2)"}</definedName>
    <definedName name="_________________________not1" localSheetId="9" hidden="1">{"pl_t&amp;d",#N/A,FALSE,"p&amp;l_t&amp;D_01_02 (2)"}</definedName>
    <definedName name="_________________________not1" localSheetId="10" hidden="1">{"pl_t&amp;d",#N/A,FALSE,"p&amp;l_t&amp;D_01_02 (2)"}</definedName>
    <definedName name="_________________________not1" hidden="1">{"pl_t&amp;d",#N/A,FALSE,"p&amp;l_t&amp;D_01_02 (2)"}</definedName>
    <definedName name="_________________________p1" localSheetId="6" hidden="1">{"pl_t&amp;d",#N/A,FALSE,"p&amp;l_t&amp;D_01_02 (2)"}</definedName>
    <definedName name="_________________________p1" localSheetId="7" hidden="1">{"pl_t&amp;d",#N/A,FALSE,"p&amp;l_t&amp;D_01_02 (2)"}</definedName>
    <definedName name="_________________________p1" localSheetId="8" hidden="1">{"pl_t&amp;d",#N/A,FALSE,"p&amp;l_t&amp;D_01_02 (2)"}</definedName>
    <definedName name="_________________________p1" localSheetId="9" hidden="1">{"pl_t&amp;d",#N/A,FALSE,"p&amp;l_t&amp;D_01_02 (2)"}</definedName>
    <definedName name="_________________________p1" localSheetId="10" hidden="1">{"pl_t&amp;d",#N/A,FALSE,"p&amp;l_t&amp;D_01_02 (2)"}</definedName>
    <definedName name="_________________________p1" hidden="1">{"pl_t&amp;d",#N/A,FALSE,"p&amp;l_t&amp;D_01_02 (2)"}</definedName>
    <definedName name="_________________________p2" localSheetId="6" hidden="1">{"pl_td_01_02",#N/A,FALSE,"p&amp;l_t&amp;D_01_02 (2)"}</definedName>
    <definedName name="_________________________p2" localSheetId="7" hidden="1">{"pl_td_01_02",#N/A,FALSE,"p&amp;l_t&amp;D_01_02 (2)"}</definedName>
    <definedName name="_________________________p2" localSheetId="8" hidden="1">{"pl_td_01_02",#N/A,FALSE,"p&amp;l_t&amp;D_01_02 (2)"}</definedName>
    <definedName name="_________________________p2" localSheetId="9" hidden="1">{"pl_td_01_02",#N/A,FALSE,"p&amp;l_t&amp;D_01_02 (2)"}</definedName>
    <definedName name="_________________________p2" localSheetId="10" hidden="1">{"pl_td_01_02",#N/A,FALSE,"p&amp;l_t&amp;D_01_02 (2)"}</definedName>
    <definedName name="_________________________p2" hidden="1">{"pl_td_01_02",#N/A,FALSE,"p&amp;l_t&amp;D_01_02 (2)"}</definedName>
    <definedName name="_________________________p3" localSheetId="6" hidden="1">{"pl_t&amp;d",#N/A,FALSE,"p&amp;l_t&amp;D_01_02 (2)"}</definedName>
    <definedName name="_________________________p3" localSheetId="7" hidden="1">{"pl_t&amp;d",#N/A,FALSE,"p&amp;l_t&amp;D_01_02 (2)"}</definedName>
    <definedName name="_________________________p3" localSheetId="8" hidden="1">{"pl_t&amp;d",#N/A,FALSE,"p&amp;l_t&amp;D_01_02 (2)"}</definedName>
    <definedName name="_________________________p3" localSheetId="9" hidden="1">{"pl_t&amp;d",#N/A,FALSE,"p&amp;l_t&amp;D_01_02 (2)"}</definedName>
    <definedName name="_________________________p3" localSheetId="10" hidden="1">{"pl_t&amp;d",#N/A,FALSE,"p&amp;l_t&amp;D_01_02 (2)"}</definedName>
    <definedName name="_________________________p3" hidden="1">{"pl_t&amp;d",#N/A,FALSE,"p&amp;l_t&amp;D_01_02 (2)"}</definedName>
    <definedName name="_________________________p4" localSheetId="6" hidden="1">{"pl_t&amp;d",#N/A,FALSE,"p&amp;l_t&amp;D_01_02 (2)"}</definedName>
    <definedName name="_________________________p4" localSheetId="7" hidden="1">{"pl_t&amp;d",#N/A,FALSE,"p&amp;l_t&amp;D_01_02 (2)"}</definedName>
    <definedName name="_________________________p4" localSheetId="8" hidden="1">{"pl_t&amp;d",#N/A,FALSE,"p&amp;l_t&amp;D_01_02 (2)"}</definedName>
    <definedName name="_________________________p4" localSheetId="9" hidden="1">{"pl_t&amp;d",#N/A,FALSE,"p&amp;l_t&amp;D_01_02 (2)"}</definedName>
    <definedName name="_________________________p4" localSheetId="10" hidden="1">{"pl_t&amp;d",#N/A,FALSE,"p&amp;l_t&amp;D_01_02 (2)"}</definedName>
    <definedName name="_________________________p4" hidden="1">{"pl_t&amp;d",#N/A,FALSE,"p&amp;l_t&amp;D_01_02 (2)"}</definedName>
    <definedName name="_________________________q2" localSheetId="6" hidden="1">{"pl_t&amp;d",#N/A,FALSE,"p&amp;l_t&amp;D_01_02 (2)"}</definedName>
    <definedName name="_________________________q2" localSheetId="7" hidden="1">{"pl_t&amp;d",#N/A,FALSE,"p&amp;l_t&amp;D_01_02 (2)"}</definedName>
    <definedName name="_________________________q2" localSheetId="8" hidden="1">{"pl_t&amp;d",#N/A,FALSE,"p&amp;l_t&amp;D_01_02 (2)"}</definedName>
    <definedName name="_________________________q2" localSheetId="9" hidden="1">{"pl_t&amp;d",#N/A,FALSE,"p&amp;l_t&amp;D_01_02 (2)"}</definedName>
    <definedName name="_________________________q2" localSheetId="10" hidden="1">{"pl_t&amp;d",#N/A,FALSE,"p&amp;l_t&amp;D_01_02 (2)"}</definedName>
    <definedName name="_________________________q2" hidden="1">{"pl_t&amp;d",#N/A,FALSE,"p&amp;l_t&amp;D_01_02 (2)"}</definedName>
    <definedName name="_________________________q3" localSheetId="6" hidden="1">{"pl_t&amp;d",#N/A,FALSE,"p&amp;l_t&amp;D_01_02 (2)"}</definedName>
    <definedName name="_________________________q3" localSheetId="7" hidden="1">{"pl_t&amp;d",#N/A,FALSE,"p&amp;l_t&amp;D_01_02 (2)"}</definedName>
    <definedName name="_________________________q3" localSheetId="8" hidden="1">{"pl_t&amp;d",#N/A,FALSE,"p&amp;l_t&amp;D_01_02 (2)"}</definedName>
    <definedName name="_________________________q3" localSheetId="9" hidden="1">{"pl_t&amp;d",#N/A,FALSE,"p&amp;l_t&amp;D_01_02 (2)"}</definedName>
    <definedName name="_________________________q3" localSheetId="10" hidden="1">{"pl_t&amp;d",#N/A,FALSE,"p&amp;l_t&amp;D_01_02 (2)"}</definedName>
    <definedName name="_________________________q3" hidden="1">{"pl_t&amp;d",#N/A,FALSE,"p&amp;l_t&amp;D_01_02 (2)"}</definedName>
    <definedName name="_________________________s1" localSheetId="6" hidden="1">{"pl_t&amp;d",#N/A,FALSE,"p&amp;l_t&amp;D_01_02 (2)"}</definedName>
    <definedName name="_________________________s1" localSheetId="7" hidden="1">{"pl_t&amp;d",#N/A,FALSE,"p&amp;l_t&amp;D_01_02 (2)"}</definedName>
    <definedName name="_________________________s1" localSheetId="8" hidden="1">{"pl_t&amp;d",#N/A,FALSE,"p&amp;l_t&amp;D_01_02 (2)"}</definedName>
    <definedName name="_________________________s1" localSheetId="9" hidden="1">{"pl_t&amp;d",#N/A,FALSE,"p&amp;l_t&amp;D_01_02 (2)"}</definedName>
    <definedName name="_________________________s1" localSheetId="10" hidden="1">{"pl_t&amp;d",#N/A,FALSE,"p&amp;l_t&amp;D_01_02 (2)"}</definedName>
    <definedName name="_________________________s1" hidden="1">{"pl_t&amp;d",#N/A,FALSE,"p&amp;l_t&amp;D_01_02 (2)"}</definedName>
    <definedName name="_________________________s2" localSheetId="6" hidden="1">{"pl_t&amp;d",#N/A,FALSE,"p&amp;l_t&amp;D_01_02 (2)"}</definedName>
    <definedName name="_________________________s2" localSheetId="7" hidden="1">{"pl_t&amp;d",#N/A,FALSE,"p&amp;l_t&amp;D_01_02 (2)"}</definedName>
    <definedName name="_________________________s2" localSheetId="8" hidden="1">{"pl_t&amp;d",#N/A,FALSE,"p&amp;l_t&amp;D_01_02 (2)"}</definedName>
    <definedName name="_________________________s2" localSheetId="9" hidden="1">{"pl_t&amp;d",#N/A,FALSE,"p&amp;l_t&amp;D_01_02 (2)"}</definedName>
    <definedName name="_________________________s2" localSheetId="10" hidden="1">{"pl_t&amp;d",#N/A,FALSE,"p&amp;l_t&amp;D_01_02 (2)"}</definedName>
    <definedName name="_________________________s2" hidden="1">{"pl_t&amp;d",#N/A,FALSE,"p&amp;l_t&amp;D_01_02 (2)"}</definedName>
    <definedName name="________________________a3" localSheetId="6" hidden="1">{"pl_t&amp;d",#N/A,FALSE,"p&amp;l_t&amp;D_01_02 (2)"}</definedName>
    <definedName name="________________________a3" localSheetId="7" hidden="1">{"pl_t&amp;d",#N/A,FALSE,"p&amp;l_t&amp;D_01_02 (2)"}</definedName>
    <definedName name="________________________a3" localSheetId="8" hidden="1">{"pl_t&amp;d",#N/A,FALSE,"p&amp;l_t&amp;D_01_02 (2)"}</definedName>
    <definedName name="________________________a3" localSheetId="9" hidden="1">{"pl_t&amp;d",#N/A,FALSE,"p&amp;l_t&amp;D_01_02 (2)"}</definedName>
    <definedName name="________________________a3" localSheetId="10" hidden="1">{"pl_t&amp;d",#N/A,FALSE,"p&amp;l_t&amp;D_01_02 (2)"}</definedName>
    <definedName name="________________________a3" hidden="1">{"pl_t&amp;d",#N/A,FALSE,"p&amp;l_t&amp;D_01_02 (2)"}</definedName>
    <definedName name="________________________dem2" localSheetId="6" hidden="1">{"pl_t&amp;d",#N/A,FALSE,"p&amp;l_t&amp;D_01_02 (2)"}</definedName>
    <definedName name="________________________dem2" localSheetId="7" hidden="1">{"pl_t&amp;d",#N/A,FALSE,"p&amp;l_t&amp;D_01_02 (2)"}</definedName>
    <definedName name="________________________dem2" localSheetId="8" hidden="1">{"pl_t&amp;d",#N/A,FALSE,"p&amp;l_t&amp;D_01_02 (2)"}</definedName>
    <definedName name="________________________dem2" localSheetId="9" hidden="1">{"pl_t&amp;d",#N/A,FALSE,"p&amp;l_t&amp;D_01_02 (2)"}</definedName>
    <definedName name="________________________dem2" localSheetId="10" hidden="1">{"pl_t&amp;d",#N/A,FALSE,"p&amp;l_t&amp;D_01_02 (2)"}</definedName>
    <definedName name="________________________dem2" hidden="1">{"pl_t&amp;d",#N/A,FALSE,"p&amp;l_t&amp;D_01_02 (2)"}</definedName>
    <definedName name="________________________dem3" localSheetId="6" hidden="1">{"pl_t&amp;d",#N/A,FALSE,"p&amp;l_t&amp;D_01_02 (2)"}</definedName>
    <definedName name="________________________dem3" localSheetId="7" hidden="1">{"pl_t&amp;d",#N/A,FALSE,"p&amp;l_t&amp;D_01_02 (2)"}</definedName>
    <definedName name="________________________dem3" localSheetId="8" hidden="1">{"pl_t&amp;d",#N/A,FALSE,"p&amp;l_t&amp;D_01_02 (2)"}</definedName>
    <definedName name="________________________dem3" localSheetId="9" hidden="1">{"pl_t&amp;d",#N/A,FALSE,"p&amp;l_t&amp;D_01_02 (2)"}</definedName>
    <definedName name="________________________dem3" localSheetId="10" hidden="1">{"pl_t&amp;d",#N/A,FALSE,"p&amp;l_t&amp;D_01_02 (2)"}</definedName>
    <definedName name="________________________dem3" hidden="1">{"pl_t&amp;d",#N/A,FALSE,"p&amp;l_t&amp;D_01_02 (2)"}</definedName>
    <definedName name="________________________den8" localSheetId="6" hidden="1">{"pl_t&amp;d",#N/A,FALSE,"p&amp;l_t&amp;D_01_02 (2)"}</definedName>
    <definedName name="________________________den8" localSheetId="7" hidden="1">{"pl_t&amp;d",#N/A,FALSE,"p&amp;l_t&amp;D_01_02 (2)"}</definedName>
    <definedName name="________________________den8" localSheetId="8" hidden="1">{"pl_t&amp;d",#N/A,FALSE,"p&amp;l_t&amp;D_01_02 (2)"}</definedName>
    <definedName name="________________________den8" localSheetId="9" hidden="1">{"pl_t&amp;d",#N/A,FALSE,"p&amp;l_t&amp;D_01_02 (2)"}</definedName>
    <definedName name="________________________den8" localSheetId="10" hidden="1">{"pl_t&amp;d",#N/A,FALSE,"p&amp;l_t&amp;D_01_02 (2)"}</definedName>
    <definedName name="________________________den8" hidden="1">{"pl_t&amp;d",#N/A,FALSE,"p&amp;l_t&amp;D_01_02 (2)"}</definedName>
    <definedName name="________________________for5" localSheetId="6" hidden="1">{"pl_t&amp;d",#N/A,FALSE,"p&amp;l_t&amp;D_01_02 (2)"}</definedName>
    <definedName name="________________________for5" localSheetId="7" hidden="1">{"pl_t&amp;d",#N/A,FALSE,"p&amp;l_t&amp;D_01_02 (2)"}</definedName>
    <definedName name="________________________for5" localSheetId="8" hidden="1">{"pl_t&amp;d",#N/A,FALSE,"p&amp;l_t&amp;D_01_02 (2)"}</definedName>
    <definedName name="________________________for5" localSheetId="9" hidden="1">{"pl_t&amp;d",#N/A,FALSE,"p&amp;l_t&amp;D_01_02 (2)"}</definedName>
    <definedName name="________________________for5" localSheetId="10" hidden="1">{"pl_t&amp;d",#N/A,FALSE,"p&amp;l_t&amp;D_01_02 (2)"}</definedName>
    <definedName name="________________________for5" hidden="1">{"pl_t&amp;d",#N/A,FALSE,"p&amp;l_t&amp;D_01_02 (2)"}</definedName>
    <definedName name="_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_s1" localSheetId="6" hidden="1">{"pl_t&amp;d",#N/A,FALSE,"p&amp;l_t&amp;D_01_02 (2)"}</definedName>
    <definedName name="________________________s1" localSheetId="7" hidden="1">{"pl_t&amp;d",#N/A,FALSE,"p&amp;l_t&amp;D_01_02 (2)"}</definedName>
    <definedName name="________________________s1" localSheetId="8" hidden="1">{"pl_t&amp;d",#N/A,FALSE,"p&amp;l_t&amp;D_01_02 (2)"}</definedName>
    <definedName name="________________________s1" localSheetId="9" hidden="1">{"pl_t&amp;d",#N/A,FALSE,"p&amp;l_t&amp;D_01_02 (2)"}</definedName>
    <definedName name="________________________s1" localSheetId="10" hidden="1">{"pl_t&amp;d",#N/A,FALSE,"p&amp;l_t&amp;D_01_02 (2)"}</definedName>
    <definedName name="________________________s1" hidden="1">{"pl_t&amp;d",#N/A,FALSE,"p&amp;l_t&amp;D_01_02 (2)"}</definedName>
    <definedName name="_______________________a3" localSheetId="6" hidden="1">{"pl_t&amp;d",#N/A,FALSE,"p&amp;l_t&amp;D_01_02 (2)"}</definedName>
    <definedName name="_______________________a3" localSheetId="7" hidden="1">{"pl_t&amp;d",#N/A,FALSE,"p&amp;l_t&amp;D_01_02 (2)"}</definedName>
    <definedName name="_______________________a3" localSheetId="8" hidden="1">{"pl_t&amp;d",#N/A,FALSE,"p&amp;l_t&amp;D_01_02 (2)"}</definedName>
    <definedName name="_______________________a3" localSheetId="9" hidden="1">{"pl_t&amp;d",#N/A,FALSE,"p&amp;l_t&amp;D_01_02 (2)"}</definedName>
    <definedName name="_______________________a3" localSheetId="10" hidden="1">{"pl_t&amp;d",#N/A,FALSE,"p&amp;l_t&amp;D_01_02 (2)"}</definedName>
    <definedName name="_______________________a3" hidden="1">{"pl_t&amp;d",#N/A,FALSE,"p&amp;l_t&amp;D_01_02 (2)"}</definedName>
    <definedName name="_______________________aa1" localSheetId="6" hidden="1">{"pl_t&amp;d",#N/A,FALSE,"p&amp;l_t&amp;D_01_02 (2)"}</definedName>
    <definedName name="_______________________aa1" localSheetId="7" hidden="1">{"pl_t&amp;d",#N/A,FALSE,"p&amp;l_t&amp;D_01_02 (2)"}</definedName>
    <definedName name="_______________________aa1" localSheetId="8" hidden="1">{"pl_t&amp;d",#N/A,FALSE,"p&amp;l_t&amp;D_01_02 (2)"}</definedName>
    <definedName name="_______________________aa1" localSheetId="9" hidden="1">{"pl_t&amp;d",#N/A,FALSE,"p&amp;l_t&amp;D_01_02 (2)"}</definedName>
    <definedName name="_______________________aa1" localSheetId="10" hidden="1">{"pl_t&amp;d",#N/A,FALSE,"p&amp;l_t&amp;D_01_02 (2)"}</definedName>
    <definedName name="_______________________aa1" hidden="1">{"pl_t&amp;d",#N/A,FALSE,"p&amp;l_t&amp;D_01_02 (2)"}</definedName>
    <definedName name="_______________________B1" localSheetId="6" hidden="1">{"pl_t&amp;d",#N/A,FALSE,"p&amp;l_t&amp;D_01_02 (2)"}</definedName>
    <definedName name="_______________________B1" localSheetId="7" hidden="1">{"pl_t&amp;d",#N/A,FALSE,"p&amp;l_t&amp;D_01_02 (2)"}</definedName>
    <definedName name="_______________________B1" localSheetId="8" hidden="1">{"pl_t&amp;d",#N/A,FALSE,"p&amp;l_t&amp;D_01_02 (2)"}</definedName>
    <definedName name="_______________________B1" localSheetId="9" hidden="1">{"pl_t&amp;d",#N/A,FALSE,"p&amp;l_t&amp;D_01_02 (2)"}</definedName>
    <definedName name="_______________________B1" localSheetId="10" hidden="1">{"pl_t&amp;d",#N/A,FALSE,"p&amp;l_t&amp;D_01_02 (2)"}</definedName>
    <definedName name="_______________________B1" hidden="1">{"pl_t&amp;d",#N/A,FALSE,"p&amp;l_t&amp;D_01_02 (2)"}</definedName>
    <definedName name="_______________________dd1" localSheetId="6" hidden="1">{"pl_t&amp;d",#N/A,FALSE,"p&amp;l_t&amp;D_01_02 (2)"}</definedName>
    <definedName name="_______________________dd1" localSheetId="7" hidden="1">{"pl_t&amp;d",#N/A,FALSE,"p&amp;l_t&amp;D_01_02 (2)"}</definedName>
    <definedName name="_______________________dd1" localSheetId="8" hidden="1">{"pl_t&amp;d",#N/A,FALSE,"p&amp;l_t&amp;D_01_02 (2)"}</definedName>
    <definedName name="_______________________dd1" localSheetId="9" hidden="1">{"pl_t&amp;d",#N/A,FALSE,"p&amp;l_t&amp;D_01_02 (2)"}</definedName>
    <definedName name="_______________________dd1" localSheetId="10" hidden="1">{"pl_t&amp;d",#N/A,FALSE,"p&amp;l_t&amp;D_01_02 (2)"}</definedName>
    <definedName name="_______________________dd1" hidden="1">{"pl_t&amp;d",#N/A,FALSE,"p&amp;l_t&amp;D_01_02 (2)"}</definedName>
    <definedName name="_______________________dem2" localSheetId="6" hidden="1">{"pl_t&amp;d",#N/A,FALSE,"p&amp;l_t&amp;D_01_02 (2)"}</definedName>
    <definedName name="_______________________dem2" localSheetId="7" hidden="1">{"pl_t&amp;d",#N/A,FALSE,"p&amp;l_t&amp;D_01_02 (2)"}</definedName>
    <definedName name="_______________________dem2" localSheetId="8" hidden="1">{"pl_t&amp;d",#N/A,FALSE,"p&amp;l_t&amp;D_01_02 (2)"}</definedName>
    <definedName name="_______________________dem2" localSheetId="9" hidden="1">{"pl_t&amp;d",#N/A,FALSE,"p&amp;l_t&amp;D_01_02 (2)"}</definedName>
    <definedName name="_______________________dem2" localSheetId="10" hidden="1">{"pl_t&amp;d",#N/A,FALSE,"p&amp;l_t&amp;D_01_02 (2)"}</definedName>
    <definedName name="_______________________dem2" hidden="1">{"pl_t&amp;d",#N/A,FALSE,"p&amp;l_t&amp;D_01_02 (2)"}</definedName>
    <definedName name="_______________________dem3" localSheetId="6" hidden="1">{"pl_t&amp;d",#N/A,FALSE,"p&amp;l_t&amp;D_01_02 (2)"}</definedName>
    <definedName name="_______________________dem3" localSheetId="7" hidden="1">{"pl_t&amp;d",#N/A,FALSE,"p&amp;l_t&amp;D_01_02 (2)"}</definedName>
    <definedName name="_______________________dem3" localSheetId="8" hidden="1">{"pl_t&amp;d",#N/A,FALSE,"p&amp;l_t&amp;D_01_02 (2)"}</definedName>
    <definedName name="_______________________dem3" localSheetId="9" hidden="1">{"pl_t&amp;d",#N/A,FALSE,"p&amp;l_t&amp;D_01_02 (2)"}</definedName>
    <definedName name="_______________________dem3" localSheetId="10" hidden="1">{"pl_t&amp;d",#N/A,FALSE,"p&amp;l_t&amp;D_01_02 (2)"}</definedName>
    <definedName name="_______________________dem3" hidden="1">{"pl_t&amp;d",#N/A,FALSE,"p&amp;l_t&amp;D_01_02 (2)"}</definedName>
    <definedName name="_______________________den8" localSheetId="6" hidden="1">{"pl_t&amp;d",#N/A,FALSE,"p&amp;l_t&amp;D_01_02 (2)"}</definedName>
    <definedName name="_______________________den8" localSheetId="7" hidden="1">{"pl_t&amp;d",#N/A,FALSE,"p&amp;l_t&amp;D_01_02 (2)"}</definedName>
    <definedName name="_______________________den8" localSheetId="8" hidden="1">{"pl_t&amp;d",#N/A,FALSE,"p&amp;l_t&amp;D_01_02 (2)"}</definedName>
    <definedName name="_______________________den8" localSheetId="9" hidden="1">{"pl_t&amp;d",#N/A,FALSE,"p&amp;l_t&amp;D_01_02 (2)"}</definedName>
    <definedName name="_______________________den8" localSheetId="10" hidden="1">{"pl_t&amp;d",#N/A,FALSE,"p&amp;l_t&amp;D_01_02 (2)"}</definedName>
    <definedName name="_______________________den8" hidden="1">{"pl_t&amp;d",#N/A,FALSE,"p&amp;l_t&amp;D_01_02 (2)"}</definedName>
    <definedName name="_______________________fin2" localSheetId="6" hidden="1">{"pl_t&amp;d",#N/A,FALSE,"p&amp;l_t&amp;D_01_02 (2)"}</definedName>
    <definedName name="_______________________fin2" localSheetId="7" hidden="1">{"pl_t&amp;d",#N/A,FALSE,"p&amp;l_t&amp;D_01_02 (2)"}</definedName>
    <definedName name="_______________________fin2" localSheetId="8" hidden="1">{"pl_t&amp;d",#N/A,FALSE,"p&amp;l_t&amp;D_01_02 (2)"}</definedName>
    <definedName name="_______________________fin2" localSheetId="9" hidden="1">{"pl_t&amp;d",#N/A,FALSE,"p&amp;l_t&amp;D_01_02 (2)"}</definedName>
    <definedName name="_______________________fin2" localSheetId="10" hidden="1">{"pl_t&amp;d",#N/A,FALSE,"p&amp;l_t&amp;D_01_02 (2)"}</definedName>
    <definedName name="_______________________fin2" hidden="1">{"pl_t&amp;d",#N/A,FALSE,"p&amp;l_t&amp;D_01_02 (2)"}</definedName>
    <definedName name="_______________________for5" localSheetId="6" hidden="1">{"pl_t&amp;d",#N/A,FALSE,"p&amp;l_t&amp;D_01_02 (2)"}</definedName>
    <definedName name="_______________________for5" localSheetId="7" hidden="1">{"pl_t&amp;d",#N/A,FALSE,"p&amp;l_t&amp;D_01_02 (2)"}</definedName>
    <definedName name="_______________________for5" localSheetId="8" hidden="1">{"pl_t&amp;d",#N/A,FALSE,"p&amp;l_t&amp;D_01_02 (2)"}</definedName>
    <definedName name="_______________________for5" localSheetId="9" hidden="1">{"pl_t&amp;d",#N/A,FALSE,"p&amp;l_t&amp;D_01_02 (2)"}</definedName>
    <definedName name="_______________________for5" localSheetId="10" hidden="1">{"pl_t&amp;d",#N/A,FALSE,"p&amp;l_t&amp;D_01_02 (2)"}</definedName>
    <definedName name="_______________________for5" hidden="1">{"pl_t&amp;d",#N/A,FALSE,"p&amp;l_t&amp;D_01_02 (2)"}</definedName>
    <definedName name="_______________________j3" localSheetId="6" hidden="1">{"pl_t&amp;d",#N/A,FALSE,"p&amp;l_t&amp;D_01_02 (2)"}</definedName>
    <definedName name="_______________________j3" localSheetId="7" hidden="1">{"pl_t&amp;d",#N/A,FALSE,"p&amp;l_t&amp;D_01_02 (2)"}</definedName>
    <definedName name="_______________________j3" localSheetId="8" hidden="1">{"pl_t&amp;d",#N/A,FALSE,"p&amp;l_t&amp;D_01_02 (2)"}</definedName>
    <definedName name="_______________________j3" localSheetId="9" hidden="1">{"pl_t&amp;d",#N/A,FALSE,"p&amp;l_t&amp;D_01_02 (2)"}</definedName>
    <definedName name="_______________________j3" localSheetId="10" hidden="1">{"pl_t&amp;d",#N/A,FALSE,"p&amp;l_t&amp;D_01_02 (2)"}</definedName>
    <definedName name="_______________________j3" hidden="1">{"pl_t&amp;d",#N/A,FALSE,"p&amp;l_t&amp;D_01_02 (2)"}</definedName>
    <definedName name="_______________________j4" localSheetId="6" hidden="1">{"pl_t&amp;d",#N/A,FALSE,"p&amp;l_t&amp;D_01_02 (2)"}</definedName>
    <definedName name="_______________________j4" localSheetId="7" hidden="1">{"pl_t&amp;d",#N/A,FALSE,"p&amp;l_t&amp;D_01_02 (2)"}</definedName>
    <definedName name="_______________________j4" localSheetId="8" hidden="1">{"pl_t&amp;d",#N/A,FALSE,"p&amp;l_t&amp;D_01_02 (2)"}</definedName>
    <definedName name="_______________________j4" localSheetId="9" hidden="1">{"pl_t&amp;d",#N/A,FALSE,"p&amp;l_t&amp;D_01_02 (2)"}</definedName>
    <definedName name="_______________________j4" localSheetId="10" hidden="1">{"pl_t&amp;d",#N/A,FALSE,"p&amp;l_t&amp;D_01_02 (2)"}</definedName>
    <definedName name="_______________________j4" hidden="1">{"pl_t&amp;d",#N/A,FALSE,"p&amp;l_t&amp;D_01_02 (2)"}</definedName>
    <definedName name="_______________________j5" localSheetId="6" hidden="1">{"pl_t&amp;d",#N/A,FALSE,"p&amp;l_t&amp;D_01_02 (2)"}</definedName>
    <definedName name="_______________________j5" localSheetId="7" hidden="1">{"pl_t&amp;d",#N/A,FALSE,"p&amp;l_t&amp;D_01_02 (2)"}</definedName>
    <definedName name="_______________________j5" localSheetId="8" hidden="1">{"pl_t&amp;d",#N/A,FALSE,"p&amp;l_t&amp;D_01_02 (2)"}</definedName>
    <definedName name="_______________________j5" localSheetId="9" hidden="1">{"pl_t&amp;d",#N/A,FALSE,"p&amp;l_t&amp;D_01_02 (2)"}</definedName>
    <definedName name="_______________________j5" localSheetId="10" hidden="1">{"pl_t&amp;d",#N/A,FALSE,"p&amp;l_t&amp;D_01_02 (2)"}</definedName>
    <definedName name="_______________________j5" hidden="1">{"pl_t&amp;d",#N/A,FALSE,"p&amp;l_t&amp;D_01_02 (2)"}</definedName>
    <definedName name="_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k1" localSheetId="6" hidden="1">{"pl_t&amp;d",#N/A,FALSE,"p&amp;l_t&amp;D_01_02 (2)"}</definedName>
    <definedName name="_______________________k1" localSheetId="7" hidden="1">{"pl_t&amp;d",#N/A,FALSE,"p&amp;l_t&amp;D_01_02 (2)"}</definedName>
    <definedName name="_______________________k1" localSheetId="8" hidden="1">{"pl_t&amp;d",#N/A,FALSE,"p&amp;l_t&amp;D_01_02 (2)"}</definedName>
    <definedName name="_______________________k1" localSheetId="9" hidden="1">{"pl_t&amp;d",#N/A,FALSE,"p&amp;l_t&amp;D_01_02 (2)"}</definedName>
    <definedName name="_______________________k1" localSheetId="10" hidden="1">{"pl_t&amp;d",#N/A,FALSE,"p&amp;l_t&amp;D_01_02 (2)"}</definedName>
    <definedName name="_______________________k1" hidden="1">{"pl_t&amp;d",#N/A,FALSE,"p&amp;l_t&amp;D_01_02 (2)"}</definedName>
    <definedName name="____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_new1" localSheetId="6" hidden="1">{"pl_t&amp;d",#N/A,FALSE,"p&amp;l_t&amp;D_01_02 (2)"}</definedName>
    <definedName name="_______________________new1" localSheetId="7" hidden="1">{"pl_t&amp;d",#N/A,FALSE,"p&amp;l_t&amp;D_01_02 (2)"}</definedName>
    <definedName name="_______________________new1" localSheetId="8" hidden="1">{"pl_t&amp;d",#N/A,FALSE,"p&amp;l_t&amp;D_01_02 (2)"}</definedName>
    <definedName name="_______________________new1" localSheetId="9" hidden="1">{"pl_t&amp;d",#N/A,FALSE,"p&amp;l_t&amp;D_01_02 (2)"}</definedName>
    <definedName name="_______________________new1" localSheetId="10" hidden="1">{"pl_t&amp;d",#N/A,FALSE,"p&amp;l_t&amp;D_01_02 (2)"}</definedName>
    <definedName name="_______________________new1" hidden="1">{"pl_t&amp;d",#N/A,FALSE,"p&amp;l_t&amp;D_01_02 (2)"}</definedName>
    <definedName name="_______________________no1" localSheetId="6" hidden="1">{"pl_t&amp;d",#N/A,FALSE,"p&amp;l_t&amp;D_01_02 (2)"}</definedName>
    <definedName name="_______________________no1" localSheetId="7" hidden="1">{"pl_t&amp;d",#N/A,FALSE,"p&amp;l_t&amp;D_01_02 (2)"}</definedName>
    <definedName name="_______________________no1" localSheetId="8" hidden="1">{"pl_t&amp;d",#N/A,FALSE,"p&amp;l_t&amp;D_01_02 (2)"}</definedName>
    <definedName name="_______________________no1" localSheetId="9" hidden="1">{"pl_t&amp;d",#N/A,FALSE,"p&amp;l_t&amp;D_01_02 (2)"}</definedName>
    <definedName name="_______________________no1" localSheetId="10" hidden="1">{"pl_t&amp;d",#N/A,FALSE,"p&amp;l_t&amp;D_01_02 (2)"}</definedName>
    <definedName name="_______________________no1" hidden="1">{"pl_t&amp;d",#N/A,FALSE,"p&amp;l_t&amp;D_01_02 (2)"}</definedName>
    <definedName name="_______________________not1" localSheetId="6" hidden="1">{"pl_t&amp;d",#N/A,FALSE,"p&amp;l_t&amp;D_01_02 (2)"}</definedName>
    <definedName name="_______________________not1" localSheetId="7" hidden="1">{"pl_t&amp;d",#N/A,FALSE,"p&amp;l_t&amp;D_01_02 (2)"}</definedName>
    <definedName name="_______________________not1" localSheetId="8" hidden="1">{"pl_t&amp;d",#N/A,FALSE,"p&amp;l_t&amp;D_01_02 (2)"}</definedName>
    <definedName name="_______________________not1" localSheetId="9" hidden="1">{"pl_t&amp;d",#N/A,FALSE,"p&amp;l_t&amp;D_01_02 (2)"}</definedName>
    <definedName name="_______________________not1" localSheetId="10" hidden="1">{"pl_t&amp;d",#N/A,FALSE,"p&amp;l_t&amp;D_01_02 (2)"}</definedName>
    <definedName name="_______________________not1" hidden="1">{"pl_t&amp;d",#N/A,FALSE,"p&amp;l_t&amp;D_01_02 (2)"}</definedName>
    <definedName name="_______________________p1" localSheetId="6" hidden="1">{"pl_t&amp;d",#N/A,FALSE,"p&amp;l_t&amp;D_01_02 (2)"}</definedName>
    <definedName name="_______________________p1" localSheetId="7" hidden="1">{"pl_t&amp;d",#N/A,FALSE,"p&amp;l_t&amp;D_01_02 (2)"}</definedName>
    <definedName name="_______________________p1" localSheetId="8" hidden="1">{"pl_t&amp;d",#N/A,FALSE,"p&amp;l_t&amp;D_01_02 (2)"}</definedName>
    <definedName name="_______________________p1" localSheetId="9" hidden="1">{"pl_t&amp;d",#N/A,FALSE,"p&amp;l_t&amp;D_01_02 (2)"}</definedName>
    <definedName name="_______________________p1" localSheetId="10" hidden="1">{"pl_t&amp;d",#N/A,FALSE,"p&amp;l_t&amp;D_01_02 (2)"}</definedName>
    <definedName name="_______________________p1" hidden="1">{"pl_t&amp;d",#N/A,FALSE,"p&amp;l_t&amp;D_01_02 (2)"}</definedName>
    <definedName name="_______________________p2" localSheetId="6" hidden="1">{"pl_td_01_02",#N/A,FALSE,"p&amp;l_t&amp;D_01_02 (2)"}</definedName>
    <definedName name="_______________________p2" localSheetId="7" hidden="1">{"pl_td_01_02",#N/A,FALSE,"p&amp;l_t&amp;D_01_02 (2)"}</definedName>
    <definedName name="_______________________p2" localSheetId="8" hidden="1">{"pl_td_01_02",#N/A,FALSE,"p&amp;l_t&amp;D_01_02 (2)"}</definedName>
    <definedName name="_______________________p2" localSheetId="9" hidden="1">{"pl_td_01_02",#N/A,FALSE,"p&amp;l_t&amp;D_01_02 (2)"}</definedName>
    <definedName name="_______________________p2" localSheetId="10" hidden="1">{"pl_td_01_02",#N/A,FALSE,"p&amp;l_t&amp;D_01_02 (2)"}</definedName>
    <definedName name="_______________________p2" hidden="1">{"pl_td_01_02",#N/A,FALSE,"p&amp;l_t&amp;D_01_02 (2)"}</definedName>
    <definedName name="_______________________p3" localSheetId="6" hidden="1">{"pl_t&amp;d",#N/A,FALSE,"p&amp;l_t&amp;D_01_02 (2)"}</definedName>
    <definedName name="_______________________p3" localSheetId="7" hidden="1">{"pl_t&amp;d",#N/A,FALSE,"p&amp;l_t&amp;D_01_02 (2)"}</definedName>
    <definedName name="_______________________p3" localSheetId="8" hidden="1">{"pl_t&amp;d",#N/A,FALSE,"p&amp;l_t&amp;D_01_02 (2)"}</definedName>
    <definedName name="_______________________p3" localSheetId="9" hidden="1">{"pl_t&amp;d",#N/A,FALSE,"p&amp;l_t&amp;D_01_02 (2)"}</definedName>
    <definedName name="_______________________p3" localSheetId="10" hidden="1">{"pl_t&amp;d",#N/A,FALSE,"p&amp;l_t&amp;D_01_02 (2)"}</definedName>
    <definedName name="_______________________p3" hidden="1">{"pl_t&amp;d",#N/A,FALSE,"p&amp;l_t&amp;D_01_02 (2)"}</definedName>
    <definedName name="_______________________p4" localSheetId="6" hidden="1">{"pl_t&amp;d",#N/A,FALSE,"p&amp;l_t&amp;D_01_02 (2)"}</definedName>
    <definedName name="_______________________p4" localSheetId="7" hidden="1">{"pl_t&amp;d",#N/A,FALSE,"p&amp;l_t&amp;D_01_02 (2)"}</definedName>
    <definedName name="_______________________p4" localSheetId="8" hidden="1">{"pl_t&amp;d",#N/A,FALSE,"p&amp;l_t&amp;D_01_02 (2)"}</definedName>
    <definedName name="_______________________p4" localSheetId="9" hidden="1">{"pl_t&amp;d",#N/A,FALSE,"p&amp;l_t&amp;D_01_02 (2)"}</definedName>
    <definedName name="_______________________p4" localSheetId="10" hidden="1">{"pl_t&amp;d",#N/A,FALSE,"p&amp;l_t&amp;D_01_02 (2)"}</definedName>
    <definedName name="_______________________p4" hidden="1">{"pl_t&amp;d",#N/A,FALSE,"p&amp;l_t&amp;D_01_02 (2)"}</definedName>
    <definedName name="_______________________q2" localSheetId="6" hidden="1">{"pl_t&amp;d",#N/A,FALSE,"p&amp;l_t&amp;D_01_02 (2)"}</definedName>
    <definedName name="_______________________q2" localSheetId="7" hidden="1">{"pl_t&amp;d",#N/A,FALSE,"p&amp;l_t&amp;D_01_02 (2)"}</definedName>
    <definedName name="_______________________q2" localSheetId="8" hidden="1">{"pl_t&amp;d",#N/A,FALSE,"p&amp;l_t&amp;D_01_02 (2)"}</definedName>
    <definedName name="_______________________q2" localSheetId="9" hidden="1">{"pl_t&amp;d",#N/A,FALSE,"p&amp;l_t&amp;D_01_02 (2)"}</definedName>
    <definedName name="_______________________q2" localSheetId="10" hidden="1">{"pl_t&amp;d",#N/A,FALSE,"p&amp;l_t&amp;D_01_02 (2)"}</definedName>
    <definedName name="_______________________q2" hidden="1">{"pl_t&amp;d",#N/A,FALSE,"p&amp;l_t&amp;D_01_02 (2)"}</definedName>
    <definedName name="_______________________q3" localSheetId="6" hidden="1">{"pl_t&amp;d",#N/A,FALSE,"p&amp;l_t&amp;D_01_02 (2)"}</definedName>
    <definedName name="_______________________q3" localSheetId="7" hidden="1">{"pl_t&amp;d",#N/A,FALSE,"p&amp;l_t&amp;D_01_02 (2)"}</definedName>
    <definedName name="_______________________q3" localSheetId="8" hidden="1">{"pl_t&amp;d",#N/A,FALSE,"p&amp;l_t&amp;D_01_02 (2)"}</definedName>
    <definedName name="_______________________q3" localSheetId="9" hidden="1">{"pl_t&amp;d",#N/A,FALSE,"p&amp;l_t&amp;D_01_02 (2)"}</definedName>
    <definedName name="_______________________q3" localSheetId="10" hidden="1">{"pl_t&amp;d",#N/A,FALSE,"p&amp;l_t&amp;D_01_02 (2)"}</definedName>
    <definedName name="_______________________q3" hidden="1">{"pl_t&amp;d",#N/A,FALSE,"p&amp;l_t&amp;D_01_02 (2)"}</definedName>
    <definedName name="_______________________s1" localSheetId="7" hidden="1">{"pl_t&amp;d",#N/A,FALSE,"p&amp;l_t&amp;D_01_02 (2)"}</definedName>
    <definedName name="_______________________s1" localSheetId="8" hidden="1">{"pl_t&amp;d",#N/A,FALSE,"p&amp;l_t&amp;D_01_02 (2)"}</definedName>
    <definedName name="_______________________s1" localSheetId="9" hidden="1">{"pl_t&amp;d",#N/A,FALSE,"p&amp;l_t&amp;D_01_02 (2)"}</definedName>
    <definedName name="_______________________s1" localSheetId="10" hidden="1">{"pl_t&amp;d",#N/A,FALSE,"p&amp;l_t&amp;D_01_02 (2)"}</definedName>
    <definedName name="_______________________s1" hidden="1">{"pl_t&amp;d",#N/A,FALSE,"p&amp;l_t&amp;D_01_02 (2)"}</definedName>
    <definedName name="_______________________ss1" localSheetId="6" hidden="1">{"pl_t&amp;d",#N/A,FALSE,"p&amp;l_t&amp;D_01_02 (2)"}</definedName>
    <definedName name="_______________________ss1" localSheetId="7" hidden="1">{"pl_t&amp;d",#N/A,FALSE,"p&amp;l_t&amp;D_01_02 (2)"}</definedName>
    <definedName name="_______________________ss1" localSheetId="8" hidden="1">{"pl_t&amp;d",#N/A,FALSE,"p&amp;l_t&amp;D_01_02 (2)"}</definedName>
    <definedName name="_______________________ss1" localSheetId="9" hidden="1">{"pl_t&amp;d",#N/A,FALSE,"p&amp;l_t&amp;D_01_02 (2)"}</definedName>
    <definedName name="_______________________ss1" localSheetId="10" hidden="1">{"pl_t&amp;d",#N/A,FALSE,"p&amp;l_t&amp;D_01_02 (2)"}</definedName>
    <definedName name="_______________________ss1" hidden="1">{"pl_t&amp;d",#N/A,FALSE,"p&amp;l_t&amp;D_01_02 (2)"}</definedName>
    <definedName name="______________________a3" localSheetId="6" hidden="1">{"pl_t&amp;d",#N/A,FALSE,"p&amp;l_t&amp;D_01_02 (2)"}</definedName>
    <definedName name="______________________a3" localSheetId="7" hidden="1">{"pl_t&amp;d",#N/A,FALSE,"p&amp;l_t&amp;D_01_02 (2)"}</definedName>
    <definedName name="______________________a3" localSheetId="8" hidden="1">{"pl_t&amp;d",#N/A,FALSE,"p&amp;l_t&amp;D_01_02 (2)"}</definedName>
    <definedName name="______________________a3" localSheetId="9" hidden="1">{"pl_t&amp;d",#N/A,FALSE,"p&amp;l_t&amp;D_01_02 (2)"}</definedName>
    <definedName name="______________________a3" localSheetId="10" hidden="1">{"pl_t&amp;d",#N/A,FALSE,"p&amp;l_t&amp;D_01_02 (2)"}</definedName>
    <definedName name="______________________a3" hidden="1">{"pl_t&amp;d",#N/A,FALSE,"p&amp;l_t&amp;D_01_02 (2)"}</definedName>
    <definedName name="______________________aa1" localSheetId="6" hidden="1">{"pl_t&amp;d",#N/A,FALSE,"p&amp;l_t&amp;D_01_02 (2)"}</definedName>
    <definedName name="______________________aa1" localSheetId="7" hidden="1">{"pl_t&amp;d",#N/A,FALSE,"p&amp;l_t&amp;D_01_02 (2)"}</definedName>
    <definedName name="______________________aa1" localSheetId="8" hidden="1">{"pl_t&amp;d",#N/A,FALSE,"p&amp;l_t&amp;D_01_02 (2)"}</definedName>
    <definedName name="______________________aa1" localSheetId="9" hidden="1">{"pl_t&amp;d",#N/A,FALSE,"p&amp;l_t&amp;D_01_02 (2)"}</definedName>
    <definedName name="______________________aa1" localSheetId="10" hidden="1">{"pl_t&amp;d",#N/A,FALSE,"p&amp;l_t&amp;D_01_02 (2)"}</definedName>
    <definedName name="______________________aa1" hidden="1">{"pl_t&amp;d",#N/A,FALSE,"p&amp;l_t&amp;D_01_02 (2)"}</definedName>
    <definedName name="______________________B1" localSheetId="6" hidden="1">{"pl_t&amp;d",#N/A,FALSE,"p&amp;l_t&amp;D_01_02 (2)"}</definedName>
    <definedName name="______________________B1" localSheetId="7" hidden="1">{"pl_t&amp;d",#N/A,FALSE,"p&amp;l_t&amp;D_01_02 (2)"}</definedName>
    <definedName name="______________________B1" localSheetId="8" hidden="1">{"pl_t&amp;d",#N/A,FALSE,"p&amp;l_t&amp;D_01_02 (2)"}</definedName>
    <definedName name="______________________B1" localSheetId="9" hidden="1">{"pl_t&amp;d",#N/A,FALSE,"p&amp;l_t&amp;D_01_02 (2)"}</definedName>
    <definedName name="______________________B1" localSheetId="10" hidden="1">{"pl_t&amp;d",#N/A,FALSE,"p&amp;l_t&amp;D_01_02 (2)"}</definedName>
    <definedName name="______________________B1" hidden="1">{"pl_t&amp;d",#N/A,FALSE,"p&amp;l_t&amp;D_01_02 (2)"}</definedName>
    <definedName name="______________________dd1" localSheetId="6" hidden="1">{"pl_t&amp;d",#N/A,FALSE,"p&amp;l_t&amp;D_01_02 (2)"}</definedName>
    <definedName name="______________________dd1" localSheetId="7" hidden="1">{"pl_t&amp;d",#N/A,FALSE,"p&amp;l_t&amp;D_01_02 (2)"}</definedName>
    <definedName name="______________________dd1" localSheetId="8" hidden="1">{"pl_t&amp;d",#N/A,FALSE,"p&amp;l_t&amp;D_01_02 (2)"}</definedName>
    <definedName name="______________________dd1" localSheetId="9" hidden="1">{"pl_t&amp;d",#N/A,FALSE,"p&amp;l_t&amp;D_01_02 (2)"}</definedName>
    <definedName name="______________________dd1" localSheetId="10" hidden="1">{"pl_t&amp;d",#N/A,FALSE,"p&amp;l_t&amp;D_01_02 (2)"}</definedName>
    <definedName name="______________________dd1" hidden="1">{"pl_t&amp;d",#N/A,FALSE,"p&amp;l_t&amp;D_01_02 (2)"}</definedName>
    <definedName name="______________________dem2" localSheetId="6" hidden="1">{"pl_t&amp;d",#N/A,FALSE,"p&amp;l_t&amp;D_01_02 (2)"}</definedName>
    <definedName name="______________________dem2" localSheetId="7" hidden="1">{"pl_t&amp;d",#N/A,FALSE,"p&amp;l_t&amp;D_01_02 (2)"}</definedName>
    <definedName name="______________________dem2" localSheetId="8" hidden="1">{"pl_t&amp;d",#N/A,FALSE,"p&amp;l_t&amp;D_01_02 (2)"}</definedName>
    <definedName name="______________________dem2" localSheetId="9" hidden="1">{"pl_t&amp;d",#N/A,FALSE,"p&amp;l_t&amp;D_01_02 (2)"}</definedName>
    <definedName name="______________________dem2" localSheetId="10" hidden="1">{"pl_t&amp;d",#N/A,FALSE,"p&amp;l_t&amp;D_01_02 (2)"}</definedName>
    <definedName name="______________________dem2" hidden="1">{"pl_t&amp;d",#N/A,FALSE,"p&amp;l_t&amp;D_01_02 (2)"}</definedName>
    <definedName name="______________________dem3" localSheetId="6" hidden="1">{"pl_t&amp;d",#N/A,FALSE,"p&amp;l_t&amp;D_01_02 (2)"}</definedName>
    <definedName name="______________________dem3" localSheetId="7" hidden="1">{"pl_t&amp;d",#N/A,FALSE,"p&amp;l_t&amp;D_01_02 (2)"}</definedName>
    <definedName name="______________________dem3" localSheetId="8" hidden="1">{"pl_t&amp;d",#N/A,FALSE,"p&amp;l_t&amp;D_01_02 (2)"}</definedName>
    <definedName name="______________________dem3" localSheetId="9" hidden="1">{"pl_t&amp;d",#N/A,FALSE,"p&amp;l_t&amp;D_01_02 (2)"}</definedName>
    <definedName name="______________________dem3" localSheetId="10" hidden="1">{"pl_t&amp;d",#N/A,FALSE,"p&amp;l_t&amp;D_01_02 (2)"}</definedName>
    <definedName name="______________________dem3" hidden="1">{"pl_t&amp;d",#N/A,FALSE,"p&amp;l_t&amp;D_01_02 (2)"}</definedName>
    <definedName name="______________________fin2" localSheetId="6" hidden="1">{"pl_t&amp;d",#N/A,FALSE,"p&amp;l_t&amp;D_01_02 (2)"}</definedName>
    <definedName name="______________________fin2" localSheetId="7" hidden="1">{"pl_t&amp;d",#N/A,FALSE,"p&amp;l_t&amp;D_01_02 (2)"}</definedName>
    <definedName name="______________________fin2" localSheetId="8" hidden="1">{"pl_t&amp;d",#N/A,FALSE,"p&amp;l_t&amp;D_01_02 (2)"}</definedName>
    <definedName name="______________________fin2" localSheetId="9" hidden="1">{"pl_t&amp;d",#N/A,FALSE,"p&amp;l_t&amp;D_01_02 (2)"}</definedName>
    <definedName name="______________________fin2" localSheetId="10" hidden="1">{"pl_t&amp;d",#N/A,FALSE,"p&amp;l_t&amp;D_01_02 (2)"}</definedName>
    <definedName name="______________________fin2" hidden="1">{"pl_t&amp;d",#N/A,FALSE,"p&amp;l_t&amp;D_01_02 (2)"}</definedName>
    <definedName name="______________________for5" localSheetId="6" hidden="1">{"pl_t&amp;d",#N/A,FALSE,"p&amp;l_t&amp;D_01_02 (2)"}</definedName>
    <definedName name="______________________for5" localSheetId="7" hidden="1">{"pl_t&amp;d",#N/A,FALSE,"p&amp;l_t&amp;D_01_02 (2)"}</definedName>
    <definedName name="______________________for5" localSheetId="8" hidden="1">{"pl_t&amp;d",#N/A,FALSE,"p&amp;l_t&amp;D_01_02 (2)"}</definedName>
    <definedName name="______________________for5" localSheetId="9" hidden="1">{"pl_t&amp;d",#N/A,FALSE,"p&amp;l_t&amp;D_01_02 (2)"}</definedName>
    <definedName name="______________________for5" localSheetId="10" hidden="1">{"pl_t&amp;d",#N/A,FALSE,"p&amp;l_t&amp;D_01_02 (2)"}</definedName>
    <definedName name="______________________for5" hidden="1">{"pl_t&amp;d",#N/A,FALSE,"p&amp;l_t&amp;D_01_02 (2)"}</definedName>
    <definedName name="______________________j3" localSheetId="6" hidden="1">{"pl_t&amp;d",#N/A,FALSE,"p&amp;l_t&amp;D_01_02 (2)"}</definedName>
    <definedName name="______________________j3" localSheetId="7" hidden="1">{"pl_t&amp;d",#N/A,FALSE,"p&amp;l_t&amp;D_01_02 (2)"}</definedName>
    <definedName name="______________________j3" localSheetId="8" hidden="1">{"pl_t&amp;d",#N/A,FALSE,"p&amp;l_t&amp;D_01_02 (2)"}</definedName>
    <definedName name="______________________j3" localSheetId="9" hidden="1">{"pl_t&amp;d",#N/A,FALSE,"p&amp;l_t&amp;D_01_02 (2)"}</definedName>
    <definedName name="______________________j3" localSheetId="10" hidden="1">{"pl_t&amp;d",#N/A,FALSE,"p&amp;l_t&amp;D_01_02 (2)"}</definedName>
    <definedName name="______________________j3" hidden="1">{"pl_t&amp;d",#N/A,FALSE,"p&amp;l_t&amp;D_01_02 (2)"}</definedName>
    <definedName name="______________________j4" localSheetId="6" hidden="1">{"pl_t&amp;d",#N/A,FALSE,"p&amp;l_t&amp;D_01_02 (2)"}</definedName>
    <definedName name="______________________j4" localSheetId="7" hidden="1">{"pl_t&amp;d",#N/A,FALSE,"p&amp;l_t&amp;D_01_02 (2)"}</definedName>
    <definedName name="______________________j4" localSheetId="8" hidden="1">{"pl_t&amp;d",#N/A,FALSE,"p&amp;l_t&amp;D_01_02 (2)"}</definedName>
    <definedName name="______________________j4" localSheetId="9" hidden="1">{"pl_t&amp;d",#N/A,FALSE,"p&amp;l_t&amp;D_01_02 (2)"}</definedName>
    <definedName name="______________________j4" localSheetId="10" hidden="1">{"pl_t&amp;d",#N/A,FALSE,"p&amp;l_t&amp;D_01_02 (2)"}</definedName>
    <definedName name="______________________j4" hidden="1">{"pl_t&amp;d",#N/A,FALSE,"p&amp;l_t&amp;D_01_02 (2)"}</definedName>
    <definedName name="______________________j5" localSheetId="6" hidden="1">{"pl_t&amp;d",#N/A,FALSE,"p&amp;l_t&amp;D_01_02 (2)"}</definedName>
    <definedName name="______________________j5" localSheetId="7" hidden="1">{"pl_t&amp;d",#N/A,FALSE,"p&amp;l_t&amp;D_01_02 (2)"}</definedName>
    <definedName name="______________________j5" localSheetId="8" hidden="1">{"pl_t&amp;d",#N/A,FALSE,"p&amp;l_t&amp;D_01_02 (2)"}</definedName>
    <definedName name="______________________j5" localSheetId="9" hidden="1">{"pl_t&amp;d",#N/A,FALSE,"p&amp;l_t&amp;D_01_02 (2)"}</definedName>
    <definedName name="______________________j5" localSheetId="10" hidden="1">{"pl_t&amp;d",#N/A,FALSE,"p&amp;l_t&amp;D_01_02 (2)"}</definedName>
    <definedName name="______________________j5" hidden="1">{"pl_t&amp;d",#N/A,FALSE,"p&amp;l_t&amp;D_01_02 (2)"}</definedName>
    <definedName name="__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k1" localSheetId="6" hidden="1">{"pl_t&amp;d",#N/A,FALSE,"p&amp;l_t&amp;D_01_02 (2)"}</definedName>
    <definedName name="______________________k1" localSheetId="7" hidden="1">{"pl_t&amp;d",#N/A,FALSE,"p&amp;l_t&amp;D_01_02 (2)"}</definedName>
    <definedName name="______________________k1" localSheetId="8" hidden="1">{"pl_t&amp;d",#N/A,FALSE,"p&amp;l_t&amp;D_01_02 (2)"}</definedName>
    <definedName name="______________________k1" localSheetId="9" hidden="1">{"pl_t&amp;d",#N/A,FALSE,"p&amp;l_t&amp;D_01_02 (2)"}</definedName>
    <definedName name="______________________k1" localSheetId="10" hidden="1">{"pl_t&amp;d",#N/A,FALSE,"p&amp;l_t&amp;D_01_02 (2)"}</definedName>
    <definedName name="______________________k1" hidden="1">{"pl_t&amp;d",#N/A,FALSE,"p&amp;l_t&amp;D_01_02 (2)"}</definedName>
    <definedName name="___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__new1" localSheetId="6" hidden="1">{"pl_t&amp;d",#N/A,FALSE,"p&amp;l_t&amp;D_01_02 (2)"}</definedName>
    <definedName name="______________________new1" localSheetId="7" hidden="1">{"pl_t&amp;d",#N/A,FALSE,"p&amp;l_t&amp;D_01_02 (2)"}</definedName>
    <definedName name="______________________new1" localSheetId="8" hidden="1">{"pl_t&amp;d",#N/A,FALSE,"p&amp;l_t&amp;D_01_02 (2)"}</definedName>
    <definedName name="______________________new1" localSheetId="9" hidden="1">{"pl_t&amp;d",#N/A,FALSE,"p&amp;l_t&amp;D_01_02 (2)"}</definedName>
    <definedName name="______________________new1" localSheetId="10" hidden="1">{"pl_t&amp;d",#N/A,FALSE,"p&amp;l_t&amp;D_01_02 (2)"}</definedName>
    <definedName name="______________________new1" hidden="1">{"pl_t&amp;d",#N/A,FALSE,"p&amp;l_t&amp;D_01_02 (2)"}</definedName>
    <definedName name="______________________no1" localSheetId="6" hidden="1">{"pl_t&amp;d",#N/A,FALSE,"p&amp;l_t&amp;D_01_02 (2)"}</definedName>
    <definedName name="______________________no1" localSheetId="7" hidden="1">{"pl_t&amp;d",#N/A,FALSE,"p&amp;l_t&amp;D_01_02 (2)"}</definedName>
    <definedName name="______________________no1" localSheetId="8" hidden="1">{"pl_t&amp;d",#N/A,FALSE,"p&amp;l_t&amp;D_01_02 (2)"}</definedName>
    <definedName name="______________________no1" localSheetId="9" hidden="1">{"pl_t&amp;d",#N/A,FALSE,"p&amp;l_t&amp;D_01_02 (2)"}</definedName>
    <definedName name="______________________no1" localSheetId="10" hidden="1">{"pl_t&amp;d",#N/A,FALSE,"p&amp;l_t&amp;D_01_02 (2)"}</definedName>
    <definedName name="______________________no1" hidden="1">{"pl_t&amp;d",#N/A,FALSE,"p&amp;l_t&amp;D_01_02 (2)"}</definedName>
    <definedName name="______________________not1" localSheetId="6" hidden="1">{"pl_t&amp;d",#N/A,FALSE,"p&amp;l_t&amp;D_01_02 (2)"}</definedName>
    <definedName name="______________________not1" localSheetId="7" hidden="1">{"pl_t&amp;d",#N/A,FALSE,"p&amp;l_t&amp;D_01_02 (2)"}</definedName>
    <definedName name="______________________not1" localSheetId="8" hidden="1">{"pl_t&amp;d",#N/A,FALSE,"p&amp;l_t&amp;D_01_02 (2)"}</definedName>
    <definedName name="______________________not1" localSheetId="9" hidden="1">{"pl_t&amp;d",#N/A,FALSE,"p&amp;l_t&amp;D_01_02 (2)"}</definedName>
    <definedName name="______________________not1" localSheetId="10" hidden="1">{"pl_t&amp;d",#N/A,FALSE,"p&amp;l_t&amp;D_01_02 (2)"}</definedName>
    <definedName name="______________________not1" hidden="1">{"pl_t&amp;d",#N/A,FALSE,"p&amp;l_t&amp;D_01_02 (2)"}</definedName>
    <definedName name="______________________p1" localSheetId="6" hidden="1">{"pl_t&amp;d",#N/A,FALSE,"p&amp;l_t&amp;D_01_02 (2)"}</definedName>
    <definedName name="______________________p1" localSheetId="7" hidden="1">{"pl_t&amp;d",#N/A,FALSE,"p&amp;l_t&amp;D_01_02 (2)"}</definedName>
    <definedName name="______________________p1" localSheetId="8" hidden="1">{"pl_t&amp;d",#N/A,FALSE,"p&amp;l_t&amp;D_01_02 (2)"}</definedName>
    <definedName name="______________________p1" localSheetId="9" hidden="1">{"pl_t&amp;d",#N/A,FALSE,"p&amp;l_t&amp;D_01_02 (2)"}</definedName>
    <definedName name="______________________p1" localSheetId="10" hidden="1">{"pl_t&amp;d",#N/A,FALSE,"p&amp;l_t&amp;D_01_02 (2)"}</definedName>
    <definedName name="______________________p1" hidden="1">{"pl_t&amp;d",#N/A,FALSE,"p&amp;l_t&amp;D_01_02 (2)"}</definedName>
    <definedName name="______________________p2" localSheetId="6" hidden="1">{"pl_td_01_02",#N/A,FALSE,"p&amp;l_t&amp;D_01_02 (2)"}</definedName>
    <definedName name="______________________p2" localSheetId="7" hidden="1">{"pl_td_01_02",#N/A,FALSE,"p&amp;l_t&amp;D_01_02 (2)"}</definedName>
    <definedName name="______________________p2" localSheetId="8" hidden="1">{"pl_td_01_02",#N/A,FALSE,"p&amp;l_t&amp;D_01_02 (2)"}</definedName>
    <definedName name="______________________p2" localSheetId="9" hidden="1">{"pl_td_01_02",#N/A,FALSE,"p&amp;l_t&amp;D_01_02 (2)"}</definedName>
    <definedName name="______________________p2" localSheetId="10" hidden="1">{"pl_td_01_02",#N/A,FALSE,"p&amp;l_t&amp;D_01_02 (2)"}</definedName>
    <definedName name="______________________p2" hidden="1">{"pl_td_01_02",#N/A,FALSE,"p&amp;l_t&amp;D_01_02 (2)"}</definedName>
    <definedName name="______________________p3" localSheetId="6" hidden="1">{"pl_t&amp;d",#N/A,FALSE,"p&amp;l_t&amp;D_01_02 (2)"}</definedName>
    <definedName name="______________________p3" localSheetId="7" hidden="1">{"pl_t&amp;d",#N/A,FALSE,"p&amp;l_t&amp;D_01_02 (2)"}</definedName>
    <definedName name="______________________p3" localSheetId="8" hidden="1">{"pl_t&amp;d",#N/A,FALSE,"p&amp;l_t&amp;D_01_02 (2)"}</definedName>
    <definedName name="______________________p3" localSheetId="9" hidden="1">{"pl_t&amp;d",#N/A,FALSE,"p&amp;l_t&amp;D_01_02 (2)"}</definedName>
    <definedName name="______________________p3" localSheetId="10" hidden="1">{"pl_t&amp;d",#N/A,FALSE,"p&amp;l_t&amp;D_01_02 (2)"}</definedName>
    <definedName name="______________________p3" hidden="1">{"pl_t&amp;d",#N/A,FALSE,"p&amp;l_t&amp;D_01_02 (2)"}</definedName>
    <definedName name="______________________p4" localSheetId="6" hidden="1">{"pl_t&amp;d",#N/A,FALSE,"p&amp;l_t&amp;D_01_02 (2)"}</definedName>
    <definedName name="______________________p4" localSheetId="7" hidden="1">{"pl_t&amp;d",#N/A,FALSE,"p&amp;l_t&amp;D_01_02 (2)"}</definedName>
    <definedName name="______________________p4" localSheetId="8" hidden="1">{"pl_t&amp;d",#N/A,FALSE,"p&amp;l_t&amp;D_01_02 (2)"}</definedName>
    <definedName name="______________________p4" localSheetId="9" hidden="1">{"pl_t&amp;d",#N/A,FALSE,"p&amp;l_t&amp;D_01_02 (2)"}</definedName>
    <definedName name="______________________p4" localSheetId="10" hidden="1">{"pl_t&amp;d",#N/A,FALSE,"p&amp;l_t&amp;D_01_02 (2)"}</definedName>
    <definedName name="______________________p4" hidden="1">{"pl_t&amp;d",#N/A,FALSE,"p&amp;l_t&amp;D_01_02 (2)"}</definedName>
    <definedName name="______________________q2" localSheetId="6" hidden="1">{"pl_t&amp;d",#N/A,FALSE,"p&amp;l_t&amp;D_01_02 (2)"}</definedName>
    <definedName name="______________________q2" localSheetId="7" hidden="1">{"pl_t&amp;d",#N/A,FALSE,"p&amp;l_t&amp;D_01_02 (2)"}</definedName>
    <definedName name="______________________q2" localSheetId="8" hidden="1">{"pl_t&amp;d",#N/A,FALSE,"p&amp;l_t&amp;D_01_02 (2)"}</definedName>
    <definedName name="______________________q2" localSheetId="9" hidden="1">{"pl_t&amp;d",#N/A,FALSE,"p&amp;l_t&amp;D_01_02 (2)"}</definedName>
    <definedName name="______________________q2" localSheetId="10" hidden="1">{"pl_t&amp;d",#N/A,FALSE,"p&amp;l_t&amp;D_01_02 (2)"}</definedName>
    <definedName name="______________________q2" hidden="1">{"pl_t&amp;d",#N/A,FALSE,"p&amp;l_t&amp;D_01_02 (2)"}</definedName>
    <definedName name="______________________q3" localSheetId="6" hidden="1">{"pl_t&amp;d",#N/A,FALSE,"p&amp;l_t&amp;D_01_02 (2)"}</definedName>
    <definedName name="______________________q3" localSheetId="7" hidden="1">{"pl_t&amp;d",#N/A,FALSE,"p&amp;l_t&amp;D_01_02 (2)"}</definedName>
    <definedName name="______________________q3" localSheetId="8" hidden="1">{"pl_t&amp;d",#N/A,FALSE,"p&amp;l_t&amp;D_01_02 (2)"}</definedName>
    <definedName name="______________________q3" localSheetId="9" hidden="1">{"pl_t&amp;d",#N/A,FALSE,"p&amp;l_t&amp;D_01_02 (2)"}</definedName>
    <definedName name="______________________q3" localSheetId="10" hidden="1">{"pl_t&amp;d",#N/A,FALSE,"p&amp;l_t&amp;D_01_02 (2)"}</definedName>
    <definedName name="______________________q3" hidden="1">{"pl_t&amp;d",#N/A,FALSE,"p&amp;l_t&amp;D_01_02 (2)"}</definedName>
    <definedName name="______________________s1" localSheetId="6" hidden="1">{"pl_t&amp;d",#N/A,FALSE,"p&amp;l_t&amp;D_01_02 (2)"}</definedName>
    <definedName name="______________________s1" localSheetId="7" hidden="1">{"pl_t&amp;d",#N/A,FALSE,"p&amp;l_t&amp;D_01_02 (2)"}</definedName>
    <definedName name="______________________s1" localSheetId="8" hidden="1">{"pl_t&amp;d",#N/A,FALSE,"p&amp;l_t&amp;D_01_02 (2)"}</definedName>
    <definedName name="______________________s1" localSheetId="9" hidden="1">{"pl_t&amp;d",#N/A,FALSE,"p&amp;l_t&amp;D_01_02 (2)"}</definedName>
    <definedName name="______________________s1" localSheetId="10" hidden="1">{"pl_t&amp;d",#N/A,FALSE,"p&amp;l_t&amp;D_01_02 (2)"}</definedName>
    <definedName name="______________________s1" hidden="1">{"pl_t&amp;d",#N/A,FALSE,"p&amp;l_t&amp;D_01_02 (2)"}</definedName>
    <definedName name="______________________s2" localSheetId="6" hidden="1">{"pl_t&amp;d",#N/A,FALSE,"p&amp;l_t&amp;D_01_02 (2)"}</definedName>
    <definedName name="______________________s2" localSheetId="7" hidden="1">{"pl_t&amp;d",#N/A,FALSE,"p&amp;l_t&amp;D_01_02 (2)"}</definedName>
    <definedName name="______________________s2" localSheetId="8" hidden="1">{"pl_t&amp;d",#N/A,FALSE,"p&amp;l_t&amp;D_01_02 (2)"}</definedName>
    <definedName name="______________________s2" localSheetId="9" hidden="1">{"pl_t&amp;d",#N/A,FALSE,"p&amp;l_t&amp;D_01_02 (2)"}</definedName>
    <definedName name="______________________s2" localSheetId="10" hidden="1">{"pl_t&amp;d",#N/A,FALSE,"p&amp;l_t&amp;D_01_02 (2)"}</definedName>
    <definedName name="______________________s2" hidden="1">{"pl_t&amp;d",#N/A,FALSE,"p&amp;l_t&amp;D_01_02 (2)"}</definedName>
    <definedName name="______________________ss1" localSheetId="6" hidden="1">{"pl_t&amp;d",#N/A,FALSE,"p&amp;l_t&amp;D_01_02 (2)"}</definedName>
    <definedName name="______________________ss1" localSheetId="7" hidden="1">{"pl_t&amp;d",#N/A,FALSE,"p&amp;l_t&amp;D_01_02 (2)"}</definedName>
    <definedName name="______________________ss1" localSheetId="8" hidden="1">{"pl_t&amp;d",#N/A,FALSE,"p&amp;l_t&amp;D_01_02 (2)"}</definedName>
    <definedName name="______________________ss1" localSheetId="9" hidden="1">{"pl_t&amp;d",#N/A,FALSE,"p&amp;l_t&amp;D_01_02 (2)"}</definedName>
    <definedName name="______________________ss1" localSheetId="10" hidden="1">{"pl_t&amp;d",#N/A,FALSE,"p&amp;l_t&amp;D_01_02 (2)"}</definedName>
    <definedName name="______________________ss1" hidden="1">{"pl_t&amp;d",#N/A,FALSE,"p&amp;l_t&amp;D_01_02 (2)"}</definedName>
    <definedName name="_____________________aa1" localSheetId="6" hidden="1">{"pl_t&amp;d",#N/A,FALSE,"p&amp;l_t&amp;D_01_02 (2)"}</definedName>
    <definedName name="_____________________aa1" localSheetId="7" hidden="1">{"pl_t&amp;d",#N/A,FALSE,"p&amp;l_t&amp;D_01_02 (2)"}</definedName>
    <definedName name="_____________________aa1" localSheetId="8" hidden="1">{"pl_t&amp;d",#N/A,FALSE,"p&amp;l_t&amp;D_01_02 (2)"}</definedName>
    <definedName name="_____________________aa1" localSheetId="9" hidden="1">{"pl_t&amp;d",#N/A,FALSE,"p&amp;l_t&amp;D_01_02 (2)"}</definedName>
    <definedName name="_____________________aa1" localSheetId="10" hidden="1">{"pl_t&amp;d",#N/A,FALSE,"p&amp;l_t&amp;D_01_02 (2)"}</definedName>
    <definedName name="_____________________aa1" hidden="1">{"pl_t&amp;d",#N/A,FALSE,"p&amp;l_t&amp;D_01_02 (2)"}</definedName>
    <definedName name="_____________________B1" localSheetId="6" hidden="1">{"pl_t&amp;d",#N/A,FALSE,"p&amp;l_t&amp;D_01_02 (2)"}</definedName>
    <definedName name="_____________________B1" localSheetId="7" hidden="1">{"pl_t&amp;d",#N/A,FALSE,"p&amp;l_t&amp;D_01_02 (2)"}</definedName>
    <definedName name="_____________________B1" localSheetId="8" hidden="1">{"pl_t&amp;d",#N/A,FALSE,"p&amp;l_t&amp;D_01_02 (2)"}</definedName>
    <definedName name="_____________________B1" localSheetId="9" hidden="1">{"pl_t&amp;d",#N/A,FALSE,"p&amp;l_t&amp;D_01_02 (2)"}</definedName>
    <definedName name="_____________________B1" localSheetId="10" hidden="1">{"pl_t&amp;d",#N/A,FALSE,"p&amp;l_t&amp;D_01_02 (2)"}</definedName>
    <definedName name="_____________________B1" hidden="1">{"pl_t&amp;d",#N/A,FALSE,"p&amp;l_t&amp;D_01_02 (2)"}</definedName>
    <definedName name="_____________________dd1" localSheetId="6" hidden="1">{"pl_t&amp;d",#N/A,FALSE,"p&amp;l_t&amp;D_01_02 (2)"}</definedName>
    <definedName name="_____________________dd1" localSheetId="7" hidden="1">{"pl_t&amp;d",#N/A,FALSE,"p&amp;l_t&amp;D_01_02 (2)"}</definedName>
    <definedName name="_____________________dd1" localSheetId="8" hidden="1">{"pl_t&amp;d",#N/A,FALSE,"p&amp;l_t&amp;D_01_02 (2)"}</definedName>
    <definedName name="_____________________dd1" localSheetId="9" hidden="1">{"pl_t&amp;d",#N/A,FALSE,"p&amp;l_t&amp;D_01_02 (2)"}</definedName>
    <definedName name="_____________________dd1" localSheetId="10" hidden="1">{"pl_t&amp;d",#N/A,FALSE,"p&amp;l_t&amp;D_01_02 (2)"}</definedName>
    <definedName name="_____________________dd1" hidden="1">{"pl_t&amp;d",#N/A,FALSE,"p&amp;l_t&amp;D_01_02 (2)"}</definedName>
    <definedName name="_____________________dem2" localSheetId="6" hidden="1">{"pl_t&amp;d",#N/A,FALSE,"p&amp;l_t&amp;D_01_02 (2)"}</definedName>
    <definedName name="_____________________dem2" localSheetId="7" hidden="1">{"pl_t&amp;d",#N/A,FALSE,"p&amp;l_t&amp;D_01_02 (2)"}</definedName>
    <definedName name="_____________________dem2" localSheetId="8" hidden="1">{"pl_t&amp;d",#N/A,FALSE,"p&amp;l_t&amp;D_01_02 (2)"}</definedName>
    <definedName name="_____________________dem2" localSheetId="9" hidden="1">{"pl_t&amp;d",#N/A,FALSE,"p&amp;l_t&amp;D_01_02 (2)"}</definedName>
    <definedName name="_____________________dem2" localSheetId="10" hidden="1">{"pl_t&amp;d",#N/A,FALSE,"p&amp;l_t&amp;D_01_02 (2)"}</definedName>
    <definedName name="_____________________dem2" hidden="1">{"pl_t&amp;d",#N/A,FALSE,"p&amp;l_t&amp;D_01_02 (2)"}</definedName>
    <definedName name="_____________________dem3" localSheetId="6" hidden="1">{"pl_t&amp;d",#N/A,FALSE,"p&amp;l_t&amp;D_01_02 (2)"}</definedName>
    <definedName name="_____________________dem3" localSheetId="7" hidden="1">{"pl_t&amp;d",#N/A,FALSE,"p&amp;l_t&amp;D_01_02 (2)"}</definedName>
    <definedName name="_____________________dem3" localSheetId="8" hidden="1">{"pl_t&amp;d",#N/A,FALSE,"p&amp;l_t&amp;D_01_02 (2)"}</definedName>
    <definedName name="_____________________dem3" localSheetId="9" hidden="1">{"pl_t&amp;d",#N/A,FALSE,"p&amp;l_t&amp;D_01_02 (2)"}</definedName>
    <definedName name="_____________________dem3" localSheetId="10" hidden="1">{"pl_t&amp;d",#N/A,FALSE,"p&amp;l_t&amp;D_01_02 (2)"}</definedName>
    <definedName name="_____________________dem3" hidden="1">{"pl_t&amp;d",#N/A,FALSE,"p&amp;l_t&amp;D_01_02 (2)"}</definedName>
    <definedName name="_____________________den8" localSheetId="6" hidden="1">{"pl_t&amp;d",#N/A,FALSE,"p&amp;l_t&amp;D_01_02 (2)"}</definedName>
    <definedName name="_____________________den8" localSheetId="7" hidden="1">{"pl_t&amp;d",#N/A,FALSE,"p&amp;l_t&amp;D_01_02 (2)"}</definedName>
    <definedName name="_____________________den8" localSheetId="8" hidden="1">{"pl_t&amp;d",#N/A,FALSE,"p&amp;l_t&amp;D_01_02 (2)"}</definedName>
    <definedName name="_____________________den8" localSheetId="9" hidden="1">{"pl_t&amp;d",#N/A,FALSE,"p&amp;l_t&amp;D_01_02 (2)"}</definedName>
    <definedName name="_____________________den8" localSheetId="10" hidden="1">{"pl_t&amp;d",#N/A,FALSE,"p&amp;l_t&amp;D_01_02 (2)"}</definedName>
    <definedName name="_____________________den8" hidden="1">{"pl_t&amp;d",#N/A,FALSE,"p&amp;l_t&amp;D_01_02 (2)"}</definedName>
    <definedName name="_____________________fin2" localSheetId="6" hidden="1">{"pl_t&amp;d",#N/A,FALSE,"p&amp;l_t&amp;D_01_02 (2)"}</definedName>
    <definedName name="_____________________fin2" localSheetId="7" hidden="1">{"pl_t&amp;d",#N/A,FALSE,"p&amp;l_t&amp;D_01_02 (2)"}</definedName>
    <definedName name="_____________________fin2" localSheetId="8" hidden="1">{"pl_t&amp;d",#N/A,FALSE,"p&amp;l_t&amp;D_01_02 (2)"}</definedName>
    <definedName name="_____________________fin2" localSheetId="9" hidden="1">{"pl_t&amp;d",#N/A,FALSE,"p&amp;l_t&amp;D_01_02 (2)"}</definedName>
    <definedName name="_____________________fin2" localSheetId="10" hidden="1">{"pl_t&amp;d",#N/A,FALSE,"p&amp;l_t&amp;D_01_02 (2)"}</definedName>
    <definedName name="_____________________fin2" hidden="1">{"pl_t&amp;d",#N/A,FALSE,"p&amp;l_t&amp;D_01_02 (2)"}</definedName>
    <definedName name="_____________________j3" localSheetId="6" hidden="1">{"pl_t&amp;d",#N/A,FALSE,"p&amp;l_t&amp;D_01_02 (2)"}</definedName>
    <definedName name="_____________________j3" localSheetId="7" hidden="1">{"pl_t&amp;d",#N/A,FALSE,"p&amp;l_t&amp;D_01_02 (2)"}</definedName>
    <definedName name="_____________________j3" localSheetId="8" hidden="1">{"pl_t&amp;d",#N/A,FALSE,"p&amp;l_t&amp;D_01_02 (2)"}</definedName>
    <definedName name="_____________________j3" localSheetId="9" hidden="1">{"pl_t&amp;d",#N/A,FALSE,"p&amp;l_t&amp;D_01_02 (2)"}</definedName>
    <definedName name="_____________________j3" localSheetId="10" hidden="1">{"pl_t&amp;d",#N/A,FALSE,"p&amp;l_t&amp;D_01_02 (2)"}</definedName>
    <definedName name="_____________________j3" hidden="1">{"pl_t&amp;d",#N/A,FALSE,"p&amp;l_t&amp;D_01_02 (2)"}</definedName>
    <definedName name="_____________________j4" localSheetId="6" hidden="1">{"pl_t&amp;d",#N/A,FALSE,"p&amp;l_t&amp;D_01_02 (2)"}</definedName>
    <definedName name="_____________________j4" localSheetId="7" hidden="1">{"pl_t&amp;d",#N/A,FALSE,"p&amp;l_t&amp;D_01_02 (2)"}</definedName>
    <definedName name="_____________________j4" localSheetId="8" hidden="1">{"pl_t&amp;d",#N/A,FALSE,"p&amp;l_t&amp;D_01_02 (2)"}</definedName>
    <definedName name="_____________________j4" localSheetId="9" hidden="1">{"pl_t&amp;d",#N/A,FALSE,"p&amp;l_t&amp;D_01_02 (2)"}</definedName>
    <definedName name="_____________________j4" localSheetId="10" hidden="1">{"pl_t&amp;d",#N/A,FALSE,"p&amp;l_t&amp;D_01_02 (2)"}</definedName>
    <definedName name="_____________________j4" hidden="1">{"pl_t&amp;d",#N/A,FALSE,"p&amp;l_t&amp;D_01_02 (2)"}</definedName>
    <definedName name="_____________________j5" localSheetId="6" hidden="1">{"pl_t&amp;d",#N/A,FALSE,"p&amp;l_t&amp;D_01_02 (2)"}</definedName>
    <definedName name="_____________________j5" localSheetId="7" hidden="1">{"pl_t&amp;d",#N/A,FALSE,"p&amp;l_t&amp;D_01_02 (2)"}</definedName>
    <definedName name="_____________________j5" localSheetId="8" hidden="1">{"pl_t&amp;d",#N/A,FALSE,"p&amp;l_t&amp;D_01_02 (2)"}</definedName>
    <definedName name="_____________________j5" localSheetId="9" hidden="1">{"pl_t&amp;d",#N/A,FALSE,"p&amp;l_t&amp;D_01_02 (2)"}</definedName>
    <definedName name="_____________________j5" localSheetId="10" hidden="1">{"pl_t&amp;d",#N/A,FALSE,"p&amp;l_t&amp;D_01_02 (2)"}</definedName>
    <definedName name="_____________________j5" hidden="1">{"pl_t&amp;d",#N/A,FALSE,"p&amp;l_t&amp;D_01_02 (2)"}</definedName>
    <definedName name="_____________________k1" localSheetId="6" hidden="1">{"pl_t&amp;d",#N/A,FALSE,"p&amp;l_t&amp;D_01_02 (2)"}</definedName>
    <definedName name="_____________________k1" localSheetId="7" hidden="1">{"pl_t&amp;d",#N/A,FALSE,"p&amp;l_t&amp;D_01_02 (2)"}</definedName>
    <definedName name="_____________________k1" localSheetId="8" hidden="1">{"pl_t&amp;d",#N/A,FALSE,"p&amp;l_t&amp;D_01_02 (2)"}</definedName>
    <definedName name="_____________________k1" localSheetId="9" hidden="1">{"pl_t&amp;d",#N/A,FALSE,"p&amp;l_t&amp;D_01_02 (2)"}</definedName>
    <definedName name="_____________________k1" localSheetId="10" hidden="1">{"pl_t&amp;d",#N/A,FALSE,"p&amp;l_t&amp;D_01_02 (2)"}</definedName>
    <definedName name="_____________________k1" hidden="1">{"pl_t&amp;d",#N/A,FALSE,"p&amp;l_t&amp;D_01_02 (2)"}</definedName>
    <definedName name="_____________________new1" localSheetId="6" hidden="1">{"pl_t&amp;d",#N/A,FALSE,"p&amp;l_t&amp;D_01_02 (2)"}</definedName>
    <definedName name="_____________________new1" localSheetId="7" hidden="1">{"pl_t&amp;d",#N/A,FALSE,"p&amp;l_t&amp;D_01_02 (2)"}</definedName>
    <definedName name="_____________________new1" localSheetId="8" hidden="1">{"pl_t&amp;d",#N/A,FALSE,"p&amp;l_t&amp;D_01_02 (2)"}</definedName>
    <definedName name="_____________________new1" localSheetId="9" hidden="1">{"pl_t&amp;d",#N/A,FALSE,"p&amp;l_t&amp;D_01_02 (2)"}</definedName>
    <definedName name="_____________________new1" localSheetId="10" hidden="1">{"pl_t&amp;d",#N/A,FALSE,"p&amp;l_t&amp;D_01_02 (2)"}</definedName>
    <definedName name="_____________________new1" hidden="1">{"pl_t&amp;d",#N/A,FALSE,"p&amp;l_t&amp;D_01_02 (2)"}</definedName>
    <definedName name="_____________________no1" localSheetId="6" hidden="1">{"pl_t&amp;d",#N/A,FALSE,"p&amp;l_t&amp;D_01_02 (2)"}</definedName>
    <definedName name="_____________________no1" localSheetId="7" hidden="1">{"pl_t&amp;d",#N/A,FALSE,"p&amp;l_t&amp;D_01_02 (2)"}</definedName>
    <definedName name="_____________________no1" localSheetId="8" hidden="1">{"pl_t&amp;d",#N/A,FALSE,"p&amp;l_t&amp;D_01_02 (2)"}</definedName>
    <definedName name="_____________________no1" localSheetId="9" hidden="1">{"pl_t&amp;d",#N/A,FALSE,"p&amp;l_t&amp;D_01_02 (2)"}</definedName>
    <definedName name="_____________________no1" localSheetId="10" hidden="1">{"pl_t&amp;d",#N/A,FALSE,"p&amp;l_t&amp;D_01_02 (2)"}</definedName>
    <definedName name="_____________________no1" hidden="1">{"pl_t&amp;d",#N/A,FALSE,"p&amp;l_t&amp;D_01_02 (2)"}</definedName>
    <definedName name="_____________________not1" localSheetId="6" hidden="1">{"pl_t&amp;d",#N/A,FALSE,"p&amp;l_t&amp;D_01_02 (2)"}</definedName>
    <definedName name="_____________________not1" localSheetId="7" hidden="1">{"pl_t&amp;d",#N/A,FALSE,"p&amp;l_t&amp;D_01_02 (2)"}</definedName>
    <definedName name="_____________________not1" localSheetId="8" hidden="1">{"pl_t&amp;d",#N/A,FALSE,"p&amp;l_t&amp;D_01_02 (2)"}</definedName>
    <definedName name="_____________________not1" localSheetId="9" hidden="1">{"pl_t&amp;d",#N/A,FALSE,"p&amp;l_t&amp;D_01_02 (2)"}</definedName>
    <definedName name="_____________________not1" localSheetId="10" hidden="1">{"pl_t&amp;d",#N/A,FALSE,"p&amp;l_t&amp;D_01_02 (2)"}</definedName>
    <definedName name="_____________________not1" hidden="1">{"pl_t&amp;d",#N/A,FALSE,"p&amp;l_t&amp;D_01_02 (2)"}</definedName>
    <definedName name="_____________________p1" localSheetId="6" hidden="1">{"pl_t&amp;d",#N/A,FALSE,"p&amp;l_t&amp;D_01_02 (2)"}</definedName>
    <definedName name="_____________________p1" localSheetId="7" hidden="1">{"pl_t&amp;d",#N/A,FALSE,"p&amp;l_t&amp;D_01_02 (2)"}</definedName>
    <definedName name="_____________________p1" localSheetId="8" hidden="1">{"pl_t&amp;d",#N/A,FALSE,"p&amp;l_t&amp;D_01_02 (2)"}</definedName>
    <definedName name="_____________________p1" localSheetId="9" hidden="1">{"pl_t&amp;d",#N/A,FALSE,"p&amp;l_t&amp;D_01_02 (2)"}</definedName>
    <definedName name="_____________________p1" localSheetId="10" hidden="1">{"pl_t&amp;d",#N/A,FALSE,"p&amp;l_t&amp;D_01_02 (2)"}</definedName>
    <definedName name="_____________________p1" hidden="1">{"pl_t&amp;d",#N/A,FALSE,"p&amp;l_t&amp;D_01_02 (2)"}</definedName>
    <definedName name="_____________________p2" localSheetId="6" hidden="1">{"pl_td_01_02",#N/A,FALSE,"p&amp;l_t&amp;D_01_02 (2)"}</definedName>
    <definedName name="_____________________p2" localSheetId="7" hidden="1">{"pl_td_01_02",#N/A,FALSE,"p&amp;l_t&amp;D_01_02 (2)"}</definedName>
    <definedName name="_____________________p2" localSheetId="8" hidden="1">{"pl_td_01_02",#N/A,FALSE,"p&amp;l_t&amp;D_01_02 (2)"}</definedName>
    <definedName name="_____________________p2" localSheetId="9" hidden="1">{"pl_td_01_02",#N/A,FALSE,"p&amp;l_t&amp;D_01_02 (2)"}</definedName>
    <definedName name="_____________________p2" localSheetId="10" hidden="1">{"pl_td_01_02",#N/A,FALSE,"p&amp;l_t&amp;D_01_02 (2)"}</definedName>
    <definedName name="_____________________p2" hidden="1">{"pl_td_01_02",#N/A,FALSE,"p&amp;l_t&amp;D_01_02 (2)"}</definedName>
    <definedName name="_____________________p3" localSheetId="6" hidden="1">{"pl_t&amp;d",#N/A,FALSE,"p&amp;l_t&amp;D_01_02 (2)"}</definedName>
    <definedName name="_____________________p3" localSheetId="7" hidden="1">{"pl_t&amp;d",#N/A,FALSE,"p&amp;l_t&amp;D_01_02 (2)"}</definedName>
    <definedName name="_____________________p3" localSheetId="8" hidden="1">{"pl_t&amp;d",#N/A,FALSE,"p&amp;l_t&amp;D_01_02 (2)"}</definedName>
    <definedName name="_____________________p3" localSheetId="9" hidden="1">{"pl_t&amp;d",#N/A,FALSE,"p&amp;l_t&amp;D_01_02 (2)"}</definedName>
    <definedName name="_____________________p3" localSheetId="10" hidden="1">{"pl_t&amp;d",#N/A,FALSE,"p&amp;l_t&amp;D_01_02 (2)"}</definedName>
    <definedName name="_____________________p3" hidden="1">{"pl_t&amp;d",#N/A,FALSE,"p&amp;l_t&amp;D_01_02 (2)"}</definedName>
    <definedName name="_____________________p4" localSheetId="6" hidden="1">{"pl_t&amp;d",#N/A,FALSE,"p&amp;l_t&amp;D_01_02 (2)"}</definedName>
    <definedName name="_____________________p4" localSheetId="7" hidden="1">{"pl_t&amp;d",#N/A,FALSE,"p&amp;l_t&amp;D_01_02 (2)"}</definedName>
    <definedName name="_____________________p4" localSheetId="8" hidden="1">{"pl_t&amp;d",#N/A,FALSE,"p&amp;l_t&amp;D_01_02 (2)"}</definedName>
    <definedName name="_____________________p4" localSheetId="9" hidden="1">{"pl_t&amp;d",#N/A,FALSE,"p&amp;l_t&amp;D_01_02 (2)"}</definedName>
    <definedName name="_____________________p4" localSheetId="10" hidden="1">{"pl_t&amp;d",#N/A,FALSE,"p&amp;l_t&amp;D_01_02 (2)"}</definedName>
    <definedName name="_____________________p4" hidden="1">{"pl_t&amp;d",#N/A,FALSE,"p&amp;l_t&amp;D_01_02 (2)"}</definedName>
    <definedName name="_____________________q2" localSheetId="6" hidden="1">{"pl_t&amp;d",#N/A,FALSE,"p&amp;l_t&amp;D_01_02 (2)"}</definedName>
    <definedName name="_____________________q2" localSheetId="7" hidden="1">{"pl_t&amp;d",#N/A,FALSE,"p&amp;l_t&amp;D_01_02 (2)"}</definedName>
    <definedName name="_____________________q2" localSheetId="8" hidden="1">{"pl_t&amp;d",#N/A,FALSE,"p&amp;l_t&amp;D_01_02 (2)"}</definedName>
    <definedName name="_____________________q2" localSheetId="9" hidden="1">{"pl_t&amp;d",#N/A,FALSE,"p&amp;l_t&amp;D_01_02 (2)"}</definedName>
    <definedName name="_____________________q2" localSheetId="10" hidden="1">{"pl_t&amp;d",#N/A,FALSE,"p&amp;l_t&amp;D_01_02 (2)"}</definedName>
    <definedName name="_____________________q2" hidden="1">{"pl_t&amp;d",#N/A,FALSE,"p&amp;l_t&amp;D_01_02 (2)"}</definedName>
    <definedName name="_____________________q3" localSheetId="6" hidden="1">{"pl_t&amp;d",#N/A,FALSE,"p&amp;l_t&amp;D_01_02 (2)"}</definedName>
    <definedName name="_____________________q3" localSheetId="7" hidden="1">{"pl_t&amp;d",#N/A,FALSE,"p&amp;l_t&amp;D_01_02 (2)"}</definedName>
    <definedName name="_____________________q3" localSheetId="8" hidden="1">{"pl_t&amp;d",#N/A,FALSE,"p&amp;l_t&amp;D_01_02 (2)"}</definedName>
    <definedName name="_____________________q3" localSheetId="9" hidden="1">{"pl_t&amp;d",#N/A,FALSE,"p&amp;l_t&amp;D_01_02 (2)"}</definedName>
    <definedName name="_____________________q3" localSheetId="10" hidden="1">{"pl_t&amp;d",#N/A,FALSE,"p&amp;l_t&amp;D_01_02 (2)"}</definedName>
    <definedName name="_____________________q3" hidden="1">{"pl_t&amp;d",#N/A,FALSE,"p&amp;l_t&amp;D_01_02 (2)"}</definedName>
    <definedName name="_____________________s1" localSheetId="6" hidden="1">{"pl_t&amp;d",#N/A,FALSE,"p&amp;l_t&amp;D_01_02 (2)"}</definedName>
    <definedName name="_____________________s1" localSheetId="7" hidden="1">{"pl_t&amp;d",#N/A,FALSE,"p&amp;l_t&amp;D_01_02 (2)"}</definedName>
    <definedName name="_____________________s1" localSheetId="8" hidden="1">{"pl_t&amp;d",#N/A,FALSE,"p&amp;l_t&amp;D_01_02 (2)"}</definedName>
    <definedName name="_____________________s1" localSheetId="9" hidden="1">{"pl_t&amp;d",#N/A,FALSE,"p&amp;l_t&amp;D_01_02 (2)"}</definedName>
    <definedName name="_____________________s1" localSheetId="10" hidden="1">{"pl_t&amp;d",#N/A,FALSE,"p&amp;l_t&amp;D_01_02 (2)"}</definedName>
    <definedName name="_____________________s1" hidden="1">{"pl_t&amp;d",#N/A,FALSE,"p&amp;l_t&amp;D_01_02 (2)"}</definedName>
    <definedName name="_____________________s2" localSheetId="6" hidden="1">{"pl_t&amp;d",#N/A,FALSE,"p&amp;l_t&amp;D_01_02 (2)"}</definedName>
    <definedName name="_____________________s2" localSheetId="7" hidden="1">{"pl_t&amp;d",#N/A,FALSE,"p&amp;l_t&amp;D_01_02 (2)"}</definedName>
    <definedName name="_____________________s2" localSheetId="8" hidden="1">{"pl_t&amp;d",#N/A,FALSE,"p&amp;l_t&amp;D_01_02 (2)"}</definedName>
    <definedName name="_____________________s2" localSheetId="9" hidden="1">{"pl_t&amp;d",#N/A,FALSE,"p&amp;l_t&amp;D_01_02 (2)"}</definedName>
    <definedName name="_____________________s2" localSheetId="10" hidden="1">{"pl_t&amp;d",#N/A,FALSE,"p&amp;l_t&amp;D_01_02 (2)"}</definedName>
    <definedName name="_____________________s2" hidden="1">{"pl_t&amp;d",#N/A,FALSE,"p&amp;l_t&amp;D_01_02 (2)"}</definedName>
    <definedName name="_____________________ss1" localSheetId="6" hidden="1">{"pl_t&amp;d",#N/A,FALSE,"p&amp;l_t&amp;D_01_02 (2)"}</definedName>
    <definedName name="_____________________ss1" localSheetId="7" hidden="1">{"pl_t&amp;d",#N/A,FALSE,"p&amp;l_t&amp;D_01_02 (2)"}</definedName>
    <definedName name="_____________________ss1" localSheetId="8" hidden="1">{"pl_t&amp;d",#N/A,FALSE,"p&amp;l_t&amp;D_01_02 (2)"}</definedName>
    <definedName name="_____________________ss1" localSheetId="9" hidden="1">{"pl_t&amp;d",#N/A,FALSE,"p&amp;l_t&amp;D_01_02 (2)"}</definedName>
    <definedName name="_____________________ss1" localSheetId="10" hidden="1">{"pl_t&amp;d",#N/A,FALSE,"p&amp;l_t&amp;D_01_02 (2)"}</definedName>
    <definedName name="_____________________ss1" hidden="1">{"pl_t&amp;d",#N/A,FALSE,"p&amp;l_t&amp;D_01_02 (2)"}</definedName>
    <definedName name="____________________a3" localSheetId="6" hidden="1">{"pl_t&amp;d",#N/A,FALSE,"p&amp;l_t&amp;D_01_02 (2)"}</definedName>
    <definedName name="____________________a3" localSheetId="7" hidden="1">{"pl_t&amp;d",#N/A,FALSE,"p&amp;l_t&amp;D_01_02 (2)"}</definedName>
    <definedName name="____________________a3" localSheetId="8" hidden="1">{"pl_t&amp;d",#N/A,FALSE,"p&amp;l_t&amp;D_01_02 (2)"}</definedName>
    <definedName name="____________________a3" localSheetId="9" hidden="1">{"pl_t&amp;d",#N/A,FALSE,"p&amp;l_t&amp;D_01_02 (2)"}</definedName>
    <definedName name="____________________a3" localSheetId="10" hidden="1">{"pl_t&amp;d",#N/A,FALSE,"p&amp;l_t&amp;D_01_02 (2)"}</definedName>
    <definedName name="____________________a3" hidden="1">{"pl_t&amp;d",#N/A,FALSE,"p&amp;l_t&amp;D_01_02 (2)"}</definedName>
    <definedName name="____________________aa1" localSheetId="6" hidden="1">{"pl_t&amp;d",#N/A,FALSE,"p&amp;l_t&amp;D_01_02 (2)"}</definedName>
    <definedName name="____________________aa1" localSheetId="7" hidden="1">{"pl_t&amp;d",#N/A,FALSE,"p&amp;l_t&amp;D_01_02 (2)"}</definedName>
    <definedName name="____________________aa1" localSheetId="8" hidden="1">{"pl_t&amp;d",#N/A,FALSE,"p&amp;l_t&amp;D_01_02 (2)"}</definedName>
    <definedName name="____________________aa1" localSheetId="9" hidden="1">{"pl_t&amp;d",#N/A,FALSE,"p&amp;l_t&amp;D_01_02 (2)"}</definedName>
    <definedName name="____________________aa1" localSheetId="10" hidden="1">{"pl_t&amp;d",#N/A,FALSE,"p&amp;l_t&amp;D_01_02 (2)"}</definedName>
    <definedName name="____________________aa1" hidden="1">{"pl_t&amp;d",#N/A,FALSE,"p&amp;l_t&amp;D_01_02 (2)"}</definedName>
    <definedName name="____________________B1" localSheetId="6" hidden="1">{"pl_t&amp;d",#N/A,FALSE,"p&amp;l_t&amp;D_01_02 (2)"}</definedName>
    <definedName name="____________________B1" localSheetId="7" hidden="1">{"pl_t&amp;d",#N/A,FALSE,"p&amp;l_t&amp;D_01_02 (2)"}</definedName>
    <definedName name="____________________B1" localSheetId="8" hidden="1">{"pl_t&amp;d",#N/A,FALSE,"p&amp;l_t&amp;D_01_02 (2)"}</definedName>
    <definedName name="____________________B1" localSheetId="9" hidden="1">{"pl_t&amp;d",#N/A,FALSE,"p&amp;l_t&amp;D_01_02 (2)"}</definedName>
    <definedName name="____________________B1" localSheetId="10" hidden="1">{"pl_t&amp;d",#N/A,FALSE,"p&amp;l_t&amp;D_01_02 (2)"}</definedName>
    <definedName name="____________________B1" hidden="1">{"pl_t&amp;d",#N/A,FALSE,"p&amp;l_t&amp;D_01_02 (2)"}</definedName>
    <definedName name="____________________dd1" localSheetId="6" hidden="1">{"pl_t&amp;d",#N/A,FALSE,"p&amp;l_t&amp;D_01_02 (2)"}</definedName>
    <definedName name="____________________dd1" localSheetId="7" hidden="1">{"pl_t&amp;d",#N/A,FALSE,"p&amp;l_t&amp;D_01_02 (2)"}</definedName>
    <definedName name="____________________dd1" localSheetId="8" hidden="1">{"pl_t&amp;d",#N/A,FALSE,"p&amp;l_t&amp;D_01_02 (2)"}</definedName>
    <definedName name="____________________dd1" localSheetId="9" hidden="1">{"pl_t&amp;d",#N/A,FALSE,"p&amp;l_t&amp;D_01_02 (2)"}</definedName>
    <definedName name="____________________dd1" localSheetId="10" hidden="1">{"pl_t&amp;d",#N/A,FALSE,"p&amp;l_t&amp;D_01_02 (2)"}</definedName>
    <definedName name="____________________dd1" hidden="1">{"pl_t&amp;d",#N/A,FALSE,"p&amp;l_t&amp;D_01_02 (2)"}</definedName>
    <definedName name="____________________dem2" localSheetId="6" hidden="1">{"pl_t&amp;d",#N/A,FALSE,"p&amp;l_t&amp;D_01_02 (2)"}</definedName>
    <definedName name="____________________dem2" localSheetId="7" hidden="1">{"pl_t&amp;d",#N/A,FALSE,"p&amp;l_t&amp;D_01_02 (2)"}</definedName>
    <definedName name="____________________dem2" localSheetId="8" hidden="1">{"pl_t&amp;d",#N/A,FALSE,"p&amp;l_t&amp;D_01_02 (2)"}</definedName>
    <definedName name="____________________dem2" localSheetId="9" hidden="1">{"pl_t&amp;d",#N/A,FALSE,"p&amp;l_t&amp;D_01_02 (2)"}</definedName>
    <definedName name="____________________dem2" localSheetId="10" hidden="1">{"pl_t&amp;d",#N/A,FALSE,"p&amp;l_t&amp;D_01_02 (2)"}</definedName>
    <definedName name="____________________dem2" hidden="1">{"pl_t&amp;d",#N/A,FALSE,"p&amp;l_t&amp;D_01_02 (2)"}</definedName>
    <definedName name="____________________dem3" localSheetId="6" hidden="1">{"pl_t&amp;d",#N/A,FALSE,"p&amp;l_t&amp;D_01_02 (2)"}</definedName>
    <definedName name="____________________dem3" localSheetId="7" hidden="1">{"pl_t&amp;d",#N/A,FALSE,"p&amp;l_t&amp;D_01_02 (2)"}</definedName>
    <definedName name="____________________dem3" localSheetId="8" hidden="1">{"pl_t&amp;d",#N/A,FALSE,"p&amp;l_t&amp;D_01_02 (2)"}</definedName>
    <definedName name="____________________dem3" localSheetId="9" hidden="1">{"pl_t&amp;d",#N/A,FALSE,"p&amp;l_t&amp;D_01_02 (2)"}</definedName>
    <definedName name="____________________dem3" localSheetId="10" hidden="1">{"pl_t&amp;d",#N/A,FALSE,"p&amp;l_t&amp;D_01_02 (2)"}</definedName>
    <definedName name="____________________dem3" hidden="1">{"pl_t&amp;d",#N/A,FALSE,"p&amp;l_t&amp;D_01_02 (2)"}</definedName>
    <definedName name="____________________den8" localSheetId="6" hidden="1">{"pl_t&amp;d",#N/A,FALSE,"p&amp;l_t&amp;D_01_02 (2)"}</definedName>
    <definedName name="____________________den8" localSheetId="7" hidden="1">{"pl_t&amp;d",#N/A,FALSE,"p&amp;l_t&amp;D_01_02 (2)"}</definedName>
    <definedName name="____________________den8" localSheetId="8" hidden="1">{"pl_t&amp;d",#N/A,FALSE,"p&amp;l_t&amp;D_01_02 (2)"}</definedName>
    <definedName name="____________________den8" localSheetId="9" hidden="1">{"pl_t&amp;d",#N/A,FALSE,"p&amp;l_t&amp;D_01_02 (2)"}</definedName>
    <definedName name="____________________den8" localSheetId="10" hidden="1">{"pl_t&amp;d",#N/A,FALSE,"p&amp;l_t&amp;D_01_02 (2)"}</definedName>
    <definedName name="____________________den8" hidden="1">{"pl_t&amp;d",#N/A,FALSE,"p&amp;l_t&amp;D_01_02 (2)"}</definedName>
    <definedName name="____________________fin2" localSheetId="6" hidden="1">{"pl_t&amp;d",#N/A,FALSE,"p&amp;l_t&amp;D_01_02 (2)"}</definedName>
    <definedName name="____________________fin2" localSheetId="7" hidden="1">{"pl_t&amp;d",#N/A,FALSE,"p&amp;l_t&amp;D_01_02 (2)"}</definedName>
    <definedName name="____________________fin2" localSheetId="8" hidden="1">{"pl_t&amp;d",#N/A,FALSE,"p&amp;l_t&amp;D_01_02 (2)"}</definedName>
    <definedName name="____________________fin2" localSheetId="9" hidden="1">{"pl_t&amp;d",#N/A,FALSE,"p&amp;l_t&amp;D_01_02 (2)"}</definedName>
    <definedName name="____________________fin2" localSheetId="10" hidden="1">{"pl_t&amp;d",#N/A,FALSE,"p&amp;l_t&amp;D_01_02 (2)"}</definedName>
    <definedName name="____________________fin2" hidden="1">{"pl_t&amp;d",#N/A,FALSE,"p&amp;l_t&amp;D_01_02 (2)"}</definedName>
    <definedName name="____________________for5" localSheetId="6" hidden="1">{"pl_t&amp;d",#N/A,FALSE,"p&amp;l_t&amp;D_01_02 (2)"}</definedName>
    <definedName name="____________________for5" localSheetId="7" hidden="1">{"pl_t&amp;d",#N/A,FALSE,"p&amp;l_t&amp;D_01_02 (2)"}</definedName>
    <definedName name="____________________for5" localSheetId="8" hidden="1">{"pl_t&amp;d",#N/A,FALSE,"p&amp;l_t&amp;D_01_02 (2)"}</definedName>
    <definedName name="____________________for5" localSheetId="9" hidden="1">{"pl_t&amp;d",#N/A,FALSE,"p&amp;l_t&amp;D_01_02 (2)"}</definedName>
    <definedName name="____________________for5" localSheetId="10" hidden="1">{"pl_t&amp;d",#N/A,FALSE,"p&amp;l_t&amp;D_01_02 (2)"}</definedName>
    <definedName name="____________________for5" hidden="1">{"pl_t&amp;d",#N/A,FALSE,"p&amp;l_t&amp;D_01_02 (2)"}</definedName>
    <definedName name="____________________j3" localSheetId="6" hidden="1">{"pl_t&amp;d",#N/A,FALSE,"p&amp;l_t&amp;D_01_02 (2)"}</definedName>
    <definedName name="____________________j3" localSheetId="7" hidden="1">{"pl_t&amp;d",#N/A,FALSE,"p&amp;l_t&amp;D_01_02 (2)"}</definedName>
    <definedName name="____________________j3" localSheetId="8" hidden="1">{"pl_t&amp;d",#N/A,FALSE,"p&amp;l_t&amp;D_01_02 (2)"}</definedName>
    <definedName name="____________________j3" localSheetId="9" hidden="1">{"pl_t&amp;d",#N/A,FALSE,"p&amp;l_t&amp;D_01_02 (2)"}</definedName>
    <definedName name="____________________j3" localSheetId="10" hidden="1">{"pl_t&amp;d",#N/A,FALSE,"p&amp;l_t&amp;D_01_02 (2)"}</definedName>
    <definedName name="____________________j3" hidden="1">{"pl_t&amp;d",#N/A,FALSE,"p&amp;l_t&amp;D_01_02 (2)"}</definedName>
    <definedName name="____________________j4" localSheetId="6" hidden="1">{"pl_t&amp;d",#N/A,FALSE,"p&amp;l_t&amp;D_01_02 (2)"}</definedName>
    <definedName name="____________________j4" localSheetId="7" hidden="1">{"pl_t&amp;d",#N/A,FALSE,"p&amp;l_t&amp;D_01_02 (2)"}</definedName>
    <definedName name="____________________j4" localSheetId="8" hidden="1">{"pl_t&amp;d",#N/A,FALSE,"p&amp;l_t&amp;D_01_02 (2)"}</definedName>
    <definedName name="____________________j4" localSheetId="9" hidden="1">{"pl_t&amp;d",#N/A,FALSE,"p&amp;l_t&amp;D_01_02 (2)"}</definedName>
    <definedName name="____________________j4" localSheetId="10" hidden="1">{"pl_t&amp;d",#N/A,FALSE,"p&amp;l_t&amp;D_01_02 (2)"}</definedName>
    <definedName name="____________________j4" hidden="1">{"pl_t&amp;d",#N/A,FALSE,"p&amp;l_t&amp;D_01_02 (2)"}</definedName>
    <definedName name="____________________j5" localSheetId="6" hidden="1">{"pl_t&amp;d",#N/A,FALSE,"p&amp;l_t&amp;D_01_02 (2)"}</definedName>
    <definedName name="____________________j5" localSheetId="7" hidden="1">{"pl_t&amp;d",#N/A,FALSE,"p&amp;l_t&amp;D_01_02 (2)"}</definedName>
    <definedName name="____________________j5" localSheetId="8" hidden="1">{"pl_t&amp;d",#N/A,FALSE,"p&amp;l_t&amp;D_01_02 (2)"}</definedName>
    <definedName name="____________________j5" localSheetId="9" hidden="1">{"pl_t&amp;d",#N/A,FALSE,"p&amp;l_t&amp;D_01_02 (2)"}</definedName>
    <definedName name="____________________j5" localSheetId="10" hidden="1">{"pl_t&amp;d",#N/A,FALSE,"p&amp;l_t&amp;D_01_02 (2)"}</definedName>
    <definedName name="____________________j5" hidden="1">{"pl_t&amp;d",#N/A,FALSE,"p&amp;l_t&amp;D_01_02 (2)"}</definedName>
    <definedName name="_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k1" localSheetId="6" hidden="1">{"pl_t&amp;d",#N/A,FALSE,"p&amp;l_t&amp;D_01_02 (2)"}</definedName>
    <definedName name="____________________k1" localSheetId="7" hidden="1">{"pl_t&amp;d",#N/A,FALSE,"p&amp;l_t&amp;D_01_02 (2)"}</definedName>
    <definedName name="____________________k1" localSheetId="8" hidden="1">{"pl_t&amp;d",#N/A,FALSE,"p&amp;l_t&amp;D_01_02 (2)"}</definedName>
    <definedName name="____________________k1" localSheetId="9" hidden="1">{"pl_t&amp;d",#N/A,FALSE,"p&amp;l_t&amp;D_01_02 (2)"}</definedName>
    <definedName name="____________________k1" localSheetId="10" hidden="1">{"pl_t&amp;d",#N/A,FALSE,"p&amp;l_t&amp;D_01_02 (2)"}</definedName>
    <definedName name="____________________k1" hidden="1">{"pl_t&amp;d",#N/A,FALSE,"p&amp;l_t&amp;D_01_02 (2)"}</definedName>
    <definedName name="_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_new1" localSheetId="6" hidden="1">{"pl_t&amp;d",#N/A,FALSE,"p&amp;l_t&amp;D_01_02 (2)"}</definedName>
    <definedName name="____________________new1" localSheetId="7" hidden="1">{"pl_t&amp;d",#N/A,FALSE,"p&amp;l_t&amp;D_01_02 (2)"}</definedName>
    <definedName name="____________________new1" localSheetId="8" hidden="1">{"pl_t&amp;d",#N/A,FALSE,"p&amp;l_t&amp;D_01_02 (2)"}</definedName>
    <definedName name="____________________new1" localSheetId="9" hidden="1">{"pl_t&amp;d",#N/A,FALSE,"p&amp;l_t&amp;D_01_02 (2)"}</definedName>
    <definedName name="____________________new1" localSheetId="10" hidden="1">{"pl_t&amp;d",#N/A,FALSE,"p&amp;l_t&amp;D_01_02 (2)"}</definedName>
    <definedName name="____________________new1" hidden="1">{"pl_t&amp;d",#N/A,FALSE,"p&amp;l_t&amp;D_01_02 (2)"}</definedName>
    <definedName name="____________________no1" localSheetId="6" hidden="1">{"pl_t&amp;d",#N/A,FALSE,"p&amp;l_t&amp;D_01_02 (2)"}</definedName>
    <definedName name="____________________no1" localSheetId="7" hidden="1">{"pl_t&amp;d",#N/A,FALSE,"p&amp;l_t&amp;D_01_02 (2)"}</definedName>
    <definedName name="____________________no1" localSheetId="8" hidden="1">{"pl_t&amp;d",#N/A,FALSE,"p&amp;l_t&amp;D_01_02 (2)"}</definedName>
    <definedName name="____________________no1" localSheetId="9" hidden="1">{"pl_t&amp;d",#N/A,FALSE,"p&amp;l_t&amp;D_01_02 (2)"}</definedName>
    <definedName name="____________________no1" localSheetId="10" hidden="1">{"pl_t&amp;d",#N/A,FALSE,"p&amp;l_t&amp;D_01_02 (2)"}</definedName>
    <definedName name="____________________no1" hidden="1">{"pl_t&amp;d",#N/A,FALSE,"p&amp;l_t&amp;D_01_02 (2)"}</definedName>
    <definedName name="____________________not1" localSheetId="6" hidden="1">{"pl_t&amp;d",#N/A,FALSE,"p&amp;l_t&amp;D_01_02 (2)"}</definedName>
    <definedName name="____________________not1" localSheetId="7" hidden="1">{"pl_t&amp;d",#N/A,FALSE,"p&amp;l_t&amp;D_01_02 (2)"}</definedName>
    <definedName name="____________________not1" localSheetId="8" hidden="1">{"pl_t&amp;d",#N/A,FALSE,"p&amp;l_t&amp;D_01_02 (2)"}</definedName>
    <definedName name="____________________not1" localSheetId="9" hidden="1">{"pl_t&amp;d",#N/A,FALSE,"p&amp;l_t&amp;D_01_02 (2)"}</definedName>
    <definedName name="____________________not1" localSheetId="10" hidden="1">{"pl_t&amp;d",#N/A,FALSE,"p&amp;l_t&amp;D_01_02 (2)"}</definedName>
    <definedName name="____________________not1" hidden="1">{"pl_t&amp;d",#N/A,FALSE,"p&amp;l_t&amp;D_01_02 (2)"}</definedName>
    <definedName name="____________________p1" localSheetId="6" hidden="1">{"pl_t&amp;d",#N/A,FALSE,"p&amp;l_t&amp;D_01_02 (2)"}</definedName>
    <definedName name="____________________p1" localSheetId="7" hidden="1">{"pl_t&amp;d",#N/A,FALSE,"p&amp;l_t&amp;D_01_02 (2)"}</definedName>
    <definedName name="____________________p1" localSheetId="8" hidden="1">{"pl_t&amp;d",#N/A,FALSE,"p&amp;l_t&amp;D_01_02 (2)"}</definedName>
    <definedName name="____________________p1" localSheetId="9" hidden="1">{"pl_t&amp;d",#N/A,FALSE,"p&amp;l_t&amp;D_01_02 (2)"}</definedName>
    <definedName name="____________________p1" localSheetId="10" hidden="1">{"pl_t&amp;d",#N/A,FALSE,"p&amp;l_t&amp;D_01_02 (2)"}</definedName>
    <definedName name="____________________p1" hidden="1">{"pl_t&amp;d",#N/A,FALSE,"p&amp;l_t&amp;D_01_02 (2)"}</definedName>
    <definedName name="____________________p2" localSheetId="6" hidden="1">{"pl_td_01_02",#N/A,FALSE,"p&amp;l_t&amp;D_01_02 (2)"}</definedName>
    <definedName name="____________________p2" localSheetId="7" hidden="1">{"pl_td_01_02",#N/A,FALSE,"p&amp;l_t&amp;D_01_02 (2)"}</definedName>
    <definedName name="____________________p2" localSheetId="8" hidden="1">{"pl_td_01_02",#N/A,FALSE,"p&amp;l_t&amp;D_01_02 (2)"}</definedName>
    <definedName name="____________________p2" localSheetId="9" hidden="1">{"pl_td_01_02",#N/A,FALSE,"p&amp;l_t&amp;D_01_02 (2)"}</definedName>
    <definedName name="____________________p2" localSheetId="10" hidden="1">{"pl_td_01_02",#N/A,FALSE,"p&amp;l_t&amp;D_01_02 (2)"}</definedName>
    <definedName name="____________________p2" hidden="1">{"pl_td_01_02",#N/A,FALSE,"p&amp;l_t&amp;D_01_02 (2)"}</definedName>
    <definedName name="____________________p3" localSheetId="6" hidden="1">{"pl_t&amp;d",#N/A,FALSE,"p&amp;l_t&amp;D_01_02 (2)"}</definedName>
    <definedName name="____________________p3" localSheetId="7" hidden="1">{"pl_t&amp;d",#N/A,FALSE,"p&amp;l_t&amp;D_01_02 (2)"}</definedName>
    <definedName name="____________________p3" localSheetId="8" hidden="1">{"pl_t&amp;d",#N/A,FALSE,"p&amp;l_t&amp;D_01_02 (2)"}</definedName>
    <definedName name="____________________p3" localSheetId="9" hidden="1">{"pl_t&amp;d",#N/A,FALSE,"p&amp;l_t&amp;D_01_02 (2)"}</definedName>
    <definedName name="____________________p3" localSheetId="10" hidden="1">{"pl_t&amp;d",#N/A,FALSE,"p&amp;l_t&amp;D_01_02 (2)"}</definedName>
    <definedName name="____________________p3" hidden="1">{"pl_t&amp;d",#N/A,FALSE,"p&amp;l_t&amp;D_01_02 (2)"}</definedName>
    <definedName name="____________________p4" localSheetId="6" hidden="1">{"pl_t&amp;d",#N/A,FALSE,"p&amp;l_t&amp;D_01_02 (2)"}</definedName>
    <definedName name="____________________p4" localSheetId="7" hidden="1">{"pl_t&amp;d",#N/A,FALSE,"p&amp;l_t&amp;D_01_02 (2)"}</definedName>
    <definedName name="____________________p4" localSheetId="8" hidden="1">{"pl_t&amp;d",#N/A,FALSE,"p&amp;l_t&amp;D_01_02 (2)"}</definedName>
    <definedName name="____________________p4" localSheetId="9" hidden="1">{"pl_t&amp;d",#N/A,FALSE,"p&amp;l_t&amp;D_01_02 (2)"}</definedName>
    <definedName name="____________________p4" localSheetId="10" hidden="1">{"pl_t&amp;d",#N/A,FALSE,"p&amp;l_t&amp;D_01_02 (2)"}</definedName>
    <definedName name="____________________p4" hidden="1">{"pl_t&amp;d",#N/A,FALSE,"p&amp;l_t&amp;D_01_02 (2)"}</definedName>
    <definedName name="____________________q2" localSheetId="6" hidden="1">{"pl_t&amp;d",#N/A,FALSE,"p&amp;l_t&amp;D_01_02 (2)"}</definedName>
    <definedName name="____________________q2" localSheetId="7" hidden="1">{"pl_t&amp;d",#N/A,FALSE,"p&amp;l_t&amp;D_01_02 (2)"}</definedName>
    <definedName name="____________________q2" localSheetId="8" hidden="1">{"pl_t&amp;d",#N/A,FALSE,"p&amp;l_t&amp;D_01_02 (2)"}</definedName>
    <definedName name="____________________q2" localSheetId="9" hidden="1">{"pl_t&amp;d",#N/A,FALSE,"p&amp;l_t&amp;D_01_02 (2)"}</definedName>
    <definedName name="____________________q2" localSheetId="10" hidden="1">{"pl_t&amp;d",#N/A,FALSE,"p&amp;l_t&amp;D_01_02 (2)"}</definedName>
    <definedName name="____________________q2" hidden="1">{"pl_t&amp;d",#N/A,FALSE,"p&amp;l_t&amp;D_01_02 (2)"}</definedName>
    <definedName name="____________________q3" localSheetId="6" hidden="1">{"pl_t&amp;d",#N/A,FALSE,"p&amp;l_t&amp;D_01_02 (2)"}</definedName>
    <definedName name="____________________q3" localSheetId="7" hidden="1">{"pl_t&amp;d",#N/A,FALSE,"p&amp;l_t&amp;D_01_02 (2)"}</definedName>
    <definedName name="____________________q3" localSheetId="8" hidden="1">{"pl_t&amp;d",#N/A,FALSE,"p&amp;l_t&amp;D_01_02 (2)"}</definedName>
    <definedName name="____________________q3" localSheetId="9" hidden="1">{"pl_t&amp;d",#N/A,FALSE,"p&amp;l_t&amp;D_01_02 (2)"}</definedName>
    <definedName name="____________________q3" localSheetId="10" hidden="1">{"pl_t&amp;d",#N/A,FALSE,"p&amp;l_t&amp;D_01_02 (2)"}</definedName>
    <definedName name="____________________q3" hidden="1">{"pl_t&amp;d",#N/A,FALSE,"p&amp;l_t&amp;D_01_02 (2)"}</definedName>
    <definedName name="____________________s1" localSheetId="6" hidden="1">{"pl_t&amp;d",#N/A,FALSE,"p&amp;l_t&amp;D_01_02 (2)"}</definedName>
    <definedName name="____________________s1" localSheetId="7" hidden="1">{"pl_t&amp;d",#N/A,FALSE,"p&amp;l_t&amp;D_01_02 (2)"}</definedName>
    <definedName name="____________________s1" localSheetId="8" hidden="1">{"pl_t&amp;d",#N/A,FALSE,"p&amp;l_t&amp;D_01_02 (2)"}</definedName>
    <definedName name="____________________s1" localSheetId="9" hidden="1">{"pl_t&amp;d",#N/A,FALSE,"p&amp;l_t&amp;D_01_02 (2)"}</definedName>
    <definedName name="____________________s1" localSheetId="10" hidden="1">{"pl_t&amp;d",#N/A,FALSE,"p&amp;l_t&amp;D_01_02 (2)"}</definedName>
    <definedName name="____________________s1" hidden="1">{"pl_t&amp;d",#N/A,FALSE,"p&amp;l_t&amp;D_01_02 (2)"}</definedName>
    <definedName name="____________________s2" localSheetId="6" hidden="1">{"pl_t&amp;d",#N/A,FALSE,"p&amp;l_t&amp;D_01_02 (2)"}</definedName>
    <definedName name="____________________s2" localSheetId="7" hidden="1">{"pl_t&amp;d",#N/A,FALSE,"p&amp;l_t&amp;D_01_02 (2)"}</definedName>
    <definedName name="____________________s2" localSheetId="8" hidden="1">{"pl_t&amp;d",#N/A,FALSE,"p&amp;l_t&amp;D_01_02 (2)"}</definedName>
    <definedName name="____________________s2" localSheetId="9" hidden="1">{"pl_t&amp;d",#N/A,FALSE,"p&amp;l_t&amp;D_01_02 (2)"}</definedName>
    <definedName name="____________________s2" localSheetId="10" hidden="1">{"pl_t&amp;d",#N/A,FALSE,"p&amp;l_t&amp;D_01_02 (2)"}</definedName>
    <definedName name="____________________s2" hidden="1">{"pl_t&amp;d",#N/A,FALSE,"p&amp;l_t&amp;D_01_02 (2)"}</definedName>
    <definedName name="____________________ss1" localSheetId="6" hidden="1">{"pl_t&amp;d",#N/A,FALSE,"p&amp;l_t&amp;D_01_02 (2)"}</definedName>
    <definedName name="____________________ss1" localSheetId="7" hidden="1">{"pl_t&amp;d",#N/A,FALSE,"p&amp;l_t&amp;D_01_02 (2)"}</definedName>
    <definedName name="____________________ss1" localSheetId="8" hidden="1">{"pl_t&amp;d",#N/A,FALSE,"p&amp;l_t&amp;D_01_02 (2)"}</definedName>
    <definedName name="____________________ss1" localSheetId="9" hidden="1">{"pl_t&amp;d",#N/A,FALSE,"p&amp;l_t&amp;D_01_02 (2)"}</definedName>
    <definedName name="____________________ss1" localSheetId="10" hidden="1">{"pl_t&amp;d",#N/A,FALSE,"p&amp;l_t&amp;D_01_02 (2)"}</definedName>
    <definedName name="____________________ss1" hidden="1">{"pl_t&amp;d",#N/A,FALSE,"p&amp;l_t&amp;D_01_02 (2)"}</definedName>
    <definedName name="___________________a3" localSheetId="6" hidden="1">{"pl_t&amp;d",#N/A,FALSE,"p&amp;l_t&amp;D_01_02 (2)"}</definedName>
    <definedName name="___________________a3" localSheetId="7" hidden="1">{"pl_t&amp;d",#N/A,FALSE,"p&amp;l_t&amp;D_01_02 (2)"}</definedName>
    <definedName name="___________________a3" localSheetId="8" hidden="1">{"pl_t&amp;d",#N/A,FALSE,"p&amp;l_t&amp;D_01_02 (2)"}</definedName>
    <definedName name="___________________a3" localSheetId="9" hidden="1">{"pl_t&amp;d",#N/A,FALSE,"p&amp;l_t&amp;D_01_02 (2)"}</definedName>
    <definedName name="___________________a3" localSheetId="10" hidden="1">{"pl_t&amp;d",#N/A,FALSE,"p&amp;l_t&amp;D_01_02 (2)"}</definedName>
    <definedName name="___________________a3" hidden="1">{"pl_t&amp;d",#N/A,FALSE,"p&amp;l_t&amp;D_01_02 (2)"}</definedName>
    <definedName name="___________________dd1" localSheetId="6" hidden="1">{"pl_t&amp;d",#N/A,FALSE,"p&amp;l_t&amp;D_01_02 (2)"}</definedName>
    <definedName name="___________________dd1" localSheetId="7" hidden="1">{"pl_t&amp;d",#N/A,FALSE,"p&amp;l_t&amp;D_01_02 (2)"}</definedName>
    <definedName name="___________________dd1" localSheetId="8" hidden="1">{"pl_t&amp;d",#N/A,FALSE,"p&amp;l_t&amp;D_01_02 (2)"}</definedName>
    <definedName name="___________________dd1" localSheetId="9" hidden="1">{"pl_t&amp;d",#N/A,FALSE,"p&amp;l_t&amp;D_01_02 (2)"}</definedName>
    <definedName name="___________________dd1" localSheetId="10" hidden="1">{"pl_t&amp;d",#N/A,FALSE,"p&amp;l_t&amp;D_01_02 (2)"}</definedName>
    <definedName name="___________________dd1" hidden="1">{"pl_t&amp;d",#N/A,FALSE,"p&amp;l_t&amp;D_01_02 (2)"}</definedName>
    <definedName name="___________________dem2" localSheetId="6" hidden="1">{"pl_t&amp;d",#N/A,FALSE,"p&amp;l_t&amp;D_01_02 (2)"}</definedName>
    <definedName name="___________________dem2" localSheetId="7" hidden="1">{"pl_t&amp;d",#N/A,FALSE,"p&amp;l_t&amp;D_01_02 (2)"}</definedName>
    <definedName name="___________________dem2" localSheetId="8" hidden="1">{"pl_t&amp;d",#N/A,FALSE,"p&amp;l_t&amp;D_01_02 (2)"}</definedName>
    <definedName name="___________________dem2" localSheetId="9" hidden="1">{"pl_t&amp;d",#N/A,FALSE,"p&amp;l_t&amp;D_01_02 (2)"}</definedName>
    <definedName name="___________________dem2" localSheetId="10" hidden="1">{"pl_t&amp;d",#N/A,FALSE,"p&amp;l_t&amp;D_01_02 (2)"}</definedName>
    <definedName name="___________________dem2" hidden="1">{"pl_t&amp;d",#N/A,FALSE,"p&amp;l_t&amp;D_01_02 (2)"}</definedName>
    <definedName name="___________________dem3" localSheetId="6" hidden="1">{"pl_t&amp;d",#N/A,FALSE,"p&amp;l_t&amp;D_01_02 (2)"}</definedName>
    <definedName name="___________________dem3" localSheetId="7" hidden="1">{"pl_t&amp;d",#N/A,FALSE,"p&amp;l_t&amp;D_01_02 (2)"}</definedName>
    <definedName name="___________________dem3" localSheetId="8" hidden="1">{"pl_t&amp;d",#N/A,FALSE,"p&amp;l_t&amp;D_01_02 (2)"}</definedName>
    <definedName name="___________________dem3" localSheetId="9" hidden="1">{"pl_t&amp;d",#N/A,FALSE,"p&amp;l_t&amp;D_01_02 (2)"}</definedName>
    <definedName name="___________________dem3" localSheetId="10" hidden="1">{"pl_t&amp;d",#N/A,FALSE,"p&amp;l_t&amp;D_01_02 (2)"}</definedName>
    <definedName name="___________________dem3" hidden="1">{"pl_t&amp;d",#N/A,FALSE,"p&amp;l_t&amp;D_01_02 (2)"}</definedName>
    <definedName name="___________________den8" localSheetId="6" hidden="1">{"pl_t&amp;d",#N/A,FALSE,"p&amp;l_t&amp;D_01_02 (2)"}</definedName>
    <definedName name="___________________den8" localSheetId="7" hidden="1">{"pl_t&amp;d",#N/A,FALSE,"p&amp;l_t&amp;D_01_02 (2)"}</definedName>
    <definedName name="___________________den8" localSheetId="8" hidden="1">{"pl_t&amp;d",#N/A,FALSE,"p&amp;l_t&amp;D_01_02 (2)"}</definedName>
    <definedName name="___________________den8" localSheetId="9" hidden="1">{"pl_t&amp;d",#N/A,FALSE,"p&amp;l_t&amp;D_01_02 (2)"}</definedName>
    <definedName name="___________________den8" localSheetId="10" hidden="1">{"pl_t&amp;d",#N/A,FALSE,"p&amp;l_t&amp;D_01_02 (2)"}</definedName>
    <definedName name="___________________den8" hidden="1">{"pl_t&amp;d",#N/A,FALSE,"p&amp;l_t&amp;D_01_02 (2)"}</definedName>
    <definedName name="___________________for5" localSheetId="6" hidden="1">{"pl_t&amp;d",#N/A,FALSE,"p&amp;l_t&amp;D_01_02 (2)"}</definedName>
    <definedName name="___________________for5" localSheetId="7" hidden="1">{"pl_t&amp;d",#N/A,FALSE,"p&amp;l_t&amp;D_01_02 (2)"}</definedName>
    <definedName name="___________________for5" localSheetId="8" hidden="1">{"pl_t&amp;d",#N/A,FALSE,"p&amp;l_t&amp;D_01_02 (2)"}</definedName>
    <definedName name="___________________for5" localSheetId="9" hidden="1">{"pl_t&amp;d",#N/A,FALSE,"p&amp;l_t&amp;D_01_02 (2)"}</definedName>
    <definedName name="___________________for5" localSheetId="10" hidden="1">{"pl_t&amp;d",#N/A,FALSE,"p&amp;l_t&amp;D_01_02 (2)"}</definedName>
    <definedName name="___________________for5" hidden="1">{"pl_t&amp;d",#N/A,FALSE,"p&amp;l_t&amp;D_01_02 (2)"}</definedName>
    <definedName name="_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_s1" localSheetId="6" hidden="1">{"pl_t&amp;d",#N/A,FALSE,"p&amp;l_t&amp;D_01_02 (2)"}</definedName>
    <definedName name="___________________s1" localSheetId="7" hidden="1">{"pl_t&amp;d",#N/A,FALSE,"p&amp;l_t&amp;D_01_02 (2)"}</definedName>
    <definedName name="___________________s1" localSheetId="8" hidden="1">{"pl_t&amp;d",#N/A,FALSE,"p&amp;l_t&amp;D_01_02 (2)"}</definedName>
    <definedName name="___________________s1" localSheetId="9" hidden="1">{"pl_t&amp;d",#N/A,FALSE,"p&amp;l_t&amp;D_01_02 (2)"}</definedName>
    <definedName name="___________________s1" localSheetId="10" hidden="1">{"pl_t&amp;d",#N/A,FALSE,"p&amp;l_t&amp;D_01_02 (2)"}</definedName>
    <definedName name="___________________s1" hidden="1">{"pl_t&amp;d",#N/A,FALSE,"p&amp;l_t&amp;D_01_02 (2)"}</definedName>
    <definedName name="__________________a3" localSheetId="6" hidden="1">{"pl_t&amp;d",#N/A,FALSE,"p&amp;l_t&amp;D_01_02 (2)"}</definedName>
    <definedName name="__________________a3" localSheetId="7" hidden="1">{"pl_t&amp;d",#N/A,FALSE,"p&amp;l_t&amp;D_01_02 (2)"}</definedName>
    <definedName name="__________________a3" localSheetId="8" hidden="1">{"pl_t&amp;d",#N/A,FALSE,"p&amp;l_t&amp;D_01_02 (2)"}</definedName>
    <definedName name="__________________a3" localSheetId="9" hidden="1">{"pl_t&amp;d",#N/A,FALSE,"p&amp;l_t&amp;D_01_02 (2)"}</definedName>
    <definedName name="__________________a3" localSheetId="10" hidden="1">{"pl_t&amp;d",#N/A,FALSE,"p&amp;l_t&amp;D_01_02 (2)"}</definedName>
    <definedName name="__________________a3" hidden="1">{"pl_t&amp;d",#N/A,FALSE,"p&amp;l_t&amp;D_01_02 (2)"}</definedName>
    <definedName name="__________________aa1" localSheetId="6" hidden="1">{"pl_t&amp;d",#N/A,FALSE,"p&amp;l_t&amp;D_01_02 (2)"}</definedName>
    <definedName name="__________________aa1" localSheetId="7" hidden="1">{"pl_t&amp;d",#N/A,FALSE,"p&amp;l_t&amp;D_01_02 (2)"}</definedName>
    <definedName name="__________________aa1" localSheetId="8" hidden="1">{"pl_t&amp;d",#N/A,FALSE,"p&amp;l_t&amp;D_01_02 (2)"}</definedName>
    <definedName name="__________________aa1" localSheetId="9" hidden="1">{"pl_t&amp;d",#N/A,FALSE,"p&amp;l_t&amp;D_01_02 (2)"}</definedName>
    <definedName name="__________________aa1" localSheetId="10" hidden="1">{"pl_t&amp;d",#N/A,FALSE,"p&amp;l_t&amp;D_01_02 (2)"}</definedName>
    <definedName name="__________________aa1" hidden="1">{"pl_t&amp;d",#N/A,FALSE,"p&amp;l_t&amp;D_01_02 (2)"}</definedName>
    <definedName name="__________________ACD06" localSheetId="6" hidden="1">{"pl_t&amp;d",#N/A,FALSE,"p&amp;l_t&amp;D_01_02 (2)"}</definedName>
    <definedName name="__________________ACD06" localSheetId="7" hidden="1">{"pl_t&amp;d",#N/A,FALSE,"p&amp;l_t&amp;D_01_02 (2)"}</definedName>
    <definedName name="__________________ACD06" localSheetId="8" hidden="1">{"pl_t&amp;d",#N/A,FALSE,"p&amp;l_t&amp;D_01_02 (2)"}</definedName>
    <definedName name="__________________ACD06" localSheetId="9" hidden="1">{"pl_t&amp;d",#N/A,FALSE,"p&amp;l_t&amp;D_01_02 (2)"}</definedName>
    <definedName name="__________________ACD06" localSheetId="10" hidden="1">{"pl_t&amp;d",#N/A,FALSE,"p&amp;l_t&amp;D_01_02 (2)"}</definedName>
    <definedName name="__________________ACD06" hidden="1">{"pl_t&amp;d",#N/A,FALSE,"p&amp;l_t&amp;D_01_02 (2)"}</definedName>
    <definedName name="__________________B1" localSheetId="6" hidden="1">{"pl_t&amp;d",#N/A,FALSE,"p&amp;l_t&amp;D_01_02 (2)"}</definedName>
    <definedName name="__________________B1" localSheetId="7" hidden="1">{"pl_t&amp;d",#N/A,FALSE,"p&amp;l_t&amp;D_01_02 (2)"}</definedName>
    <definedName name="__________________B1" localSheetId="8" hidden="1">{"pl_t&amp;d",#N/A,FALSE,"p&amp;l_t&amp;D_01_02 (2)"}</definedName>
    <definedName name="__________________B1" localSheetId="9" hidden="1">{"pl_t&amp;d",#N/A,FALSE,"p&amp;l_t&amp;D_01_02 (2)"}</definedName>
    <definedName name="__________________B1" localSheetId="10" hidden="1">{"pl_t&amp;d",#N/A,FALSE,"p&amp;l_t&amp;D_01_02 (2)"}</definedName>
    <definedName name="__________________B1" hidden="1">{"pl_t&amp;d",#N/A,FALSE,"p&amp;l_t&amp;D_01_02 (2)"}</definedName>
    <definedName name="__________________dd1" localSheetId="6" hidden="1">{"pl_t&amp;d",#N/A,FALSE,"p&amp;l_t&amp;D_01_02 (2)"}</definedName>
    <definedName name="__________________dd1" localSheetId="7" hidden="1">{"pl_t&amp;d",#N/A,FALSE,"p&amp;l_t&amp;D_01_02 (2)"}</definedName>
    <definedName name="__________________dd1" localSheetId="8" hidden="1">{"pl_t&amp;d",#N/A,FALSE,"p&amp;l_t&amp;D_01_02 (2)"}</definedName>
    <definedName name="__________________dd1" localSheetId="9" hidden="1">{"pl_t&amp;d",#N/A,FALSE,"p&amp;l_t&amp;D_01_02 (2)"}</definedName>
    <definedName name="__________________dd1" localSheetId="10" hidden="1">{"pl_t&amp;d",#N/A,FALSE,"p&amp;l_t&amp;D_01_02 (2)"}</definedName>
    <definedName name="__________________dd1" hidden="1">{"pl_t&amp;d",#N/A,FALSE,"p&amp;l_t&amp;D_01_02 (2)"}</definedName>
    <definedName name="__________________dem2" localSheetId="6" hidden="1">{"pl_t&amp;d",#N/A,FALSE,"p&amp;l_t&amp;D_01_02 (2)"}</definedName>
    <definedName name="__________________dem2" localSheetId="7" hidden="1">{"pl_t&amp;d",#N/A,FALSE,"p&amp;l_t&amp;D_01_02 (2)"}</definedName>
    <definedName name="__________________dem2" localSheetId="8" hidden="1">{"pl_t&amp;d",#N/A,FALSE,"p&amp;l_t&amp;D_01_02 (2)"}</definedName>
    <definedName name="__________________dem2" localSheetId="9" hidden="1">{"pl_t&amp;d",#N/A,FALSE,"p&amp;l_t&amp;D_01_02 (2)"}</definedName>
    <definedName name="__________________dem2" localSheetId="10" hidden="1">{"pl_t&amp;d",#N/A,FALSE,"p&amp;l_t&amp;D_01_02 (2)"}</definedName>
    <definedName name="__________________dem2" hidden="1">{"pl_t&amp;d",#N/A,FALSE,"p&amp;l_t&amp;D_01_02 (2)"}</definedName>
    <definedName name="__________________dem3" localSheetId="6" hidden="1">{"pl_t&amp;d",#N/A,FALSE,"p&amp;l_t&amp;D_01_02 (2)"}</definedName>
    <definedName name="__________________dem3" localSheetId="7" hidden="1">{"pl_t&amp;d",#N/A,FALSE,"p&amp;l_t&amp;D_01_02 (2)"}</definedName>
    <definedName name="__________________dem3" localSheetId="8" hidden="1">{"pl_t&amp;d",#N/A,FALSE,"p&amp;l_t&amp;D_01_02 (2)"}</definedName>
    <definedName name="__________________dem3" localSheetId="9" hidden="1">{"pl_t&amp;d",#N/A,FALSE,"p&amp;l_t&amp;D_01_02 (2)"}</definedName>
    <definedName name="__________________dem3" localSheetId="10" hidden="1">{"pl_t&amp;d",#N/A,FALSE,"p&amp;l_t&amp;D_01_02 (2)"}</definedName>
    <definedName name="__________________dem3" hidden="1">{"pl_t&amp;d",#N/A,FALSE,"p&amp;l_t&amp;D_01_02 (2)"}</definedName>
    <definedName name="__________________den8" localSheetId="6" hidden="1">{"pl_t&amp;d",#N/A,FALSE,"p&amp;l_t&amp;D_01_02 (2)"}</definedName>
    <definedName name="__________________den8" localSheetId="7" hidden="1">{"pl_t&amp;d",#N/A,FALSE,"p&amp;l_t&amp;D_01_02 (2)"}</definedName>
    <definedName name="__________________den8" localSheetId="8" hidden="1">{"pl_t&amp;d",#N/A,FALSE,"p&amp;l_t&amp;D_01_02 (2)"}</definedName>
    <definedName name="__________________den8" localSheetId="9" hidden="1">{"pl_t&amp;d",#N/A,FALSE,"p&amp;l_t&amp;D_01_02 (2)"}</definedName>
    <definedName name="__________________den8" localSheetId="10" hidden="1">{"pl_t&amp;d",#N/A,FALSE,"p&amp;l_t&amp;D_01_02 (2)"}</definedName>
    <definedName name="__________________den8" hidden="1">{"pl_t&amp;d",#N/A,FALSE,"p&amp;l_t&amp;D_01_02 (2)"}</definedName>
    <definedName name="__________________fin2" localSheetId="6" hidden="1">{"pl_t&amp;d",#N/A,FALSE,"p&amp;l_t&amp;D_01_02 (2)"}</definedName>
    <definedName name="__________________fin2" localSheetId="7" hidden="1">{"pl_t&amp;d",#N/A,FALSE,"p&amp;l_t&amp;D_01_02 (2)"}</definedName>
    <definedName name="__________________fin2" localSheetId="8" hidden="1">{"pl_t&amp;d",#N/A,FALSE,"p&amp;l_t&amp;D_01_02 (2)"}</definedName>
    <definedName name="__________________fin2" localSheetId="9" hidden="1">{"pl_t&amp;d",#N/A,FALSE,"p&amp;l_t&amp;D_01_02 (2)"}</definedName>
    <definedName name="__________________fin2" localSheetId="10" hidden="1">{"pl_t&amp;d",#N/A,FALSE,"p&amp;l_t&amp;D_01_02 (2)"}</definedName>
    <definedName name="__________________fin2" hidden="1">{"pl_t&amp;d",#N/A,FALSE,"p&amp;l_t&amp;D_01_02 (2)"}</definedName>
    <definedName name="__________________for5" localSheetId="6" hidden="1">{"pl_t&amp;d",#N/A,FALSE,"p&amp;l_t&amp;D_01_02 (2)"}</definedName>
    <definedName name="__________________for5" localSheetId="7" hidden="1">{"pl_t&amp;d",#N/A,FALSE,"p&amp;l_t&amp;D_01_02 (2)"}</definedName>
    <definedName name="__________________for5" localSheetId="8" hidden="1">{"pl_t&amp;d",#N/A,FALSE,"p&amp;l_t&amp;D_01_02 (2)"}</definedName>
    <definedName name="__________________for5" localSheetId="9" hidden="1">{"pl_t&amp;d",#N/A,FALSE,"p&amp;l_t&amp;D_01_02 (2)"}</definedName>
    <definedName name="__________________for5" localSheetId="10" hidden="1">{"pl_t&amp;d",#N/A,FALSE,"p&amp;l_t&amp;D_01_02 (2)"}</definedName>
    <definedName name="__________________for5" hidden="1">{"pl_t&amp;d",#N/A,FALSE,"p&amp;l_t&amp;D_01_02 (2)"}</definedName>
    <definedName name="__________________j3" localSheetId="6" hidden="1">{"pl_t&amp;d",#N/A,FALSE,"p&amp;l_t&amp;D_01_02 (2)"}</definedName>
    <definedName name="__________________j3" localSheetId="7" hidden="1">{"pl_t&amp;d",#N/A,FALSE,"p&amp;l_t&amp;D_01_02 (2)"}</definedName>
    <definedName name="__________________j3" localSheetId="8" hidden="1">{"pl_t&amp;d",#N/A,FALSE,"p&amp;l_t&amp;D_01_02 (2)"}</definedName>
    <definedName name="__________________j3" localSheetId="9" hidden="1">{"pl_t&amp;d",#N/A,FALSE,"p&amp;l_t&amp;D_01_02 (2)"}</definedName>
    <definedName name="__________________j3" localSheetId="10" hidden="1">{"pl_t&amp;d",#N/A,FALSE,"p&amp;l_t&amp;D_01_02 (2)"}</definedName>
    <definedName name="__________________j3" hidden="1">{"pl_t&amp;d",#N/A,FALSE,"p&amp;l_t&amp;D_01_02 (2)"}</definedName>
    <definedName name="__________________j4" localSheetId="6" hidden="1">{"pl_t&amp;d",#N/A,FALSE,"p&amp;l_t&amp;D_01_02 (2)"}</definedName>
    <definedName name="__________________j4" localSheetId="7" hidden="1">{"pl_t&amp;d",#N/A,FALSE,"p&amp;l_t&amp;D_01_02 (2)"}</definedName>
    <definedName name="__________________j4" localSheetId="8" hidden="1">{"pl_t&amp;d",#N/A,FALSE,"p&amp;l_t&amp;D_01_02 (2)"}</definedName>
    <definedName name="__________________j4" localSheetId="9" hidden="1">{"pl_t&amp;d",#N/A,FALSE,"p&amp;l_t&amp;D_01_02 (2)"}</definedName>
    <definedName name="__________________j4" localSheetId="10" hidden="1">{"pl_t&amp;d",#N/A,FALSE,"p&amp;l_t&amp;D_01_02 (2)"}</definedName>
    <definedName name="__________________j4" hidden="1">{"pl_t&amp;d",#N/A,FALSE,"p&amp;l_t&amp;D_01_02 (2)"}</definedName>
    <definedName name="__________________j5" localSheetId="6" hidden="1">{"pl_t&amp;d",#N/A,FALSE,"p&amp;l_t&amp;D_01_02 (2)"}</definedName>
    <definedName name="__________________j5" localSheetId="7" hidden="1">{"pl_t&amp;d",#N/A,FALSE,"p&amp;l_t&amp;D_01_02 (2)"}</definedName>
    <definedName name="__________________j5" localSheetId="8" hidden="1">{"pl_t&amp;d",#N/A,FALSE,"p&amp;l_t&amp;D_01_02 (2)"}</definedName>
    <definedName name="__________________j5" localSheetId="9" hidden="1">{"pl_t&amp;d",#N/A,FALSE,"p&amp;l_t&amp;D_01_02 (2)"}</definedName>
    <definedName name="__________________j5" localSheetId="10" hidden="1">{"pl_t&amp;d",#N/A,FALSE,"p&amp;l_t&amp;D_01_02 (2)"}</definedName>
    <definedName name="__________________j5" hidden="1">{"pl_t&amp;d",#N/A,FALSE,"p&amp;l_t&amp;D_01_02 (2)"}</definedName>
    <definedName name="_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k1" localSheetId="6" hidden="1">{"pl_t&amp;d",#N/A,FALSE,"p&amp;l_t&amp;D_01_02 (2)"}</definedName>
    <definedName name="__________________k1" localSheetId="7" hidden="1">{"pl_t&amp;d",#N/A,FALSE,"p&amp;l_t&amp;D_01_02 (2)"}</definedName>
    <definedName name="__________________k1" localSheetId="8" hidden="1">{"pl_t&amp;d",#N/A,FALSE,"p&amp;l_t&amp;D_01_02 (2)"}</definedName>
    <definedName name="__________________k1" localSheetId="9" hidden="1">{"pl_t&amp;d",#N/A,FALSE,"p&amp;l_t&amp;D_01_02 (2)"}</definedName>
    <definedName name="__________________k1" localSheetId="10" hidden="1">{"pl_t&amp;d",#N/A,FALSE,"p&amp;l_t&amp;D_01_02 (2)"}</definedName>
    <definedName name="__________________k1" hidden="1">{"pl_t&amp;d",#N/A,FALSE,"p&amp;l_t&amp;D_01_02 (2)"}</definedName>
    <definedName name="_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_new1" localSheetId="6" hidden="1">{"pl_t&amp;d",#N/A,FALSE,"p&amp;l_t&amp;D_01_02 (2)"}</definedName>
    <definedName name="__________________new1" localSheetId="7" hidden="1">{"pl_t&amp;d",#N/A,FALSE,"p&amp;l_t&amp;D_01_02 (2)"}</definedName>
    <definedName name="__________________new1" localSheetId="8" hidden="1">{"pl_t&amp;d",#N/A,FALSE,"p&amp;l_t&amp;D_01_02 (2)"}</definedName>
    <definedName name="__________________new1" localSheetId="9" hidden="1">{"pl_t&amp;d",#N/A,FALSE,"p&amp;l_t&amp;D_01_02 (2)"}</definedName>
    <definedName name="__________________new1" localSheetId="10" hidden="1">{"pl_t&amp;d",#N/A,FALSE,"p&amp;l_t&amp;D_01_02 (2)"}</definedName>
    <definedName name="__________________new1" hidden="1">{"pl_t&amp;d",#N/A,FALSE,"p&amp;l_t&amp;D_01_02 (2)"}</definedName>
    <definedName name="__________________no1" localSheetId="6" hidden="1">{"pl_t&amp;d",#N/A,FALSE,"p&amp;l_t&amp;D_01_02 (2)"}</definedName>
    <definedName name="__________________no1" localSheetId="7" hidden="1">{"pl_t&amp;d",#N/A,FALSE,"p&amp;l_t&amp;D_01_02 (2)"}</definedName>
    <definedName name="__________________no1" localSheetId="8" hidden="1">{"pl_t&amp;d",#N/A,FALSE,"p&amp;l_t&amp;D_01_02 (2)"}</definedName>
    <definedName name="__________________no1" localSheetId="9" hidden="1">{"pl_t&amp;d",#N/A,FALSE,"p&amp;l_t&amp;D_01_02 (2)"}</definedName>
    <definedName name="__________________no1" localSheetId="10" hidden="1">{"pl_t&amp;d",#N/A,FALSE,"p&amp;l_t&amp;D_01_02 (2)"}</definedName>
    <definedName name="__________________no1" hidden="1">{"pl_t&amp;d",#N/A,FALSE,"p&amp;l_t&amp;D_01_02 (2)"}</definedName>
    <definedName name="__________________not1" localSheetId="6" hidden="1">{"pl_t&amp;d",#N/A,FALSE,"p&amp;l_t&amp;D_01_02 (2)"}</definedName>
    <definedName name="__________________not1" localSheetId="7" hidden="1">{"pl_t&amp;d",#N/A,FALSE,"p&amp;l_t&amp;D_01_02 (2)"}</definedName>
    <definedName name="__________________not1" localSheetId="8" hidden="1">{"pl_t&amp;d",#N/A,FALSE,"p&amp;l_t&amp;D_01_02 (2)"}</definedName>
    <definedName name="__________________not1" localSheetId="9" hidden="1">{"pl_t&amp;d",#N/A,FALSE,"p&amp;l_t&amp;D_01_02 (2)"}</definedName>
    <definedName name="__________________not1" localSheetId="10" hidden="1">{"pl_t&amp;d",#N/A,FALSE,"p&amp;l_t&amp;D_01_02 (2)"}</definedName>
    <definedName name="__________________not1" hidden="1">{"pl_t&amp;d",#N/A,FALSE,"p&amp;l_t&amp;D_01_02 (2)"}</definedName>
    <definedName name="__________________p1" localSheetId="6" hidden="1">{"pl_t&amp;d",#N/A,FALSE,"p&amp;l_t&amp;D_01_02 (2)"}</definedName>
    <definedName name="__________________p1" localSheetId="7" hidden="1">{"pl_t&amp;d",#N/A,FALSE,"p&amp;l_t&amp;D_01_02 (2)"}</definedName>
    <definedName name="__________________p1" localSheetId="8" hidden="1">{"pl_t&amp;d",#N/A,FALSE,"p&amp;l_t&amp;D_01_02 (2)"}</definedName>
    <definedName name="__________________p1" localSheetId="9" hidden="1">{"pl_t&amp;d",#N/A,FALSE,"p&amp;l_t&amp;D_01_02 (2)"}</definedName>
    <definedName name="__________________p1" localSheetId="10" hidden="1">{"pl_t&amp;d",#N/A,FALSE,"p&amp;l_t&amp;D_01_02 (2)"}</definedName>
    <definedName name="__________________p1" hidden="1">{"pl_t&amp;d",#N/A,FALSE,"p&amp;l_t&amp;D_01_02 (2)"}</definedName>
    <definedName name="__________________p2" localSheetId="6" hidden="1">{"pl_td_01_02",#N/A,FALSE,"p&amp;l_t&amp;D_01_02 (2)"}</definedName>
    <definedName name="__________________p2" localSheetId="7" hidden="1">{"pl_td_01_02",#N/A,FALSE,"p&amp;l_t&amp;D_01_02 (2)"}</definedName>
    <definedName name="__________________p2" localSheetId="8" hidden="1">{"pl_td_01_02",#N/A,FALSE,"p&amp;l_t&amp;D_01_02 (2)"}</definedName>
    <definedName name="__________________p2" localSheetId="9" hidden="1">{"pl_td_01_02",#N/A,FALSE,"p&amp;l_t&amp;D_01_02 (2)"}</definedName>
    <definedName name="__________________p2" localSheetId="10" hidden="1">{"pl_td_01_02",#N/A,FALSE,"p&amp;l_t&amp;D_01_02 (2)"}</definedName>
    <definedName name="__________________p2" hidden="1">{"pl_td_01_02",#N/A,FALSE,"p&amp;l_t&amp;D_01_02 (2)"}</definedName>
    <definedName name="__________________p3" localSheetId="6" hidden="1">{"pl_t&amp;d",#N/A,FALSE,"p&amp;l_t&amp;D_01_02 (2)"}</definedName>
    <definedName name="__________________p3" localSheetId="7" hidden="1">{"pl_t&amp;d",#N/A,FALSE,"p&amp;l_t&amp;D_01_02 (2)"}</definedName>
    <definedName name="__________________p3" localSheetId="8" hidden="1">{"pl_t&amp;d",#N/A,FALSE,"p&amp;l_t&amp;D_01_02 (2)"}</definedName>
    <definedName name="__________________p3" localSheetId="9" hidden="1">{"pl_t&amp;d",#N/A,FALSE,"p&amp;l_t&amp;D_01_02 (2)"}</definedName>
    <definedName name="__________________p3" localSheetId="10" hidden="1">{"pl_t&amp;d",#N/A,FALSE,"p&amp;l_t&amp;D_01_02 (2)"}</definedName>
    <definedName name="__________________p3" hidden="1">{"pl_t&amp;d",#N/A,FALSE,"p&amp;l_t&amp;D_01_02 (2)"}</definedName>
    <definedName name="__________________p4" localSheetId="6" hidden="1">{"pl_t&amp;d",#N/A,FALSE,"p&amp;l_t&amp;D_01_02 (2)"}</definedName>
    <definedName name="__________________p4" localSheetId="7" hidden="1">{"pl_t&amp;d",#N/A,FALSE,"p&amp;l_t&amp;D_01_02 (2)"}</definedName>
    <definedName name="__________________p4" localSheetId="8" hidden="1">{"pl_t&amp;d",#N/A,FALSE,"p&amp;l_t&amp;D_01_02 (2)"}</definedName>
    <definedName name="__________________p4" localSheetId="9" hidden="1">{"pl_t&amp;d",#N/A,FALSE,"p&amp;l_t&amp;D_01_02 (2)"}</definedName>
    <definedName name="__________________p4" localSheetId="10" hidden="1">{"pl_t&amp;d",#N/A,FALSE,"p&amp;l_t&amp;D_01_02 (2)"}</definedName>
    <definedName name="__________________p4" hidden="1">{"pl_t&amp;d",#N/A,FALSE,"p&amp;l_t&amp;D_01_02 (2)"}</definedName>
    <definedName name="__________________q2" localSheetId="6" hidden="1">{"pl_t&amp;d",#N/A,FALSE,"p&amp;l_t&amp;D_01_02 (2)"}</definedName>
    <definedName name="__________________q2" localSheetId="7" hidden="1">{"pl_t&amp;d",#N/A,FALSE,"p&amp;l_t&amp;D_01_02 (2)"}</definedName>
    <definedName name="__________________q2" localSheetId="8" hidden="1">{"pl_t&amp;d",#N/A,FALSE,"p&amp;l_t&amp;D_01_02 (2)"}</definedName>
    <definedName name="__________________q2" localSheetId="9" hidden="1">{"pl_t&amp;d",#N/A,FALSE,"p&amp;l_t&amp;D_01_02 (2)"}</definedName>
    <definedName name="__________________q2" localSheetId="10" hidden="1">{"pl_t&amp;d",#N/A,FALSE,"p&amp;l_t&amp;D_01_02 (2)"}</definedName>
    <definedName name="__________________q2" hidden="1">{"pl_t&amp;d",#N/A,FALSE,"p&amp;l_t&amp;D_01_02 (2)"}</definedName>
    <definedName name="__________________q3" localSheetId="6" hidden="1">{"pl_t&amp;d",#N/A,FALSE,"p&amp;l_t&amp;D_01_02 (2)"}</definedName>
    <definedName name="__________________q3" localSheetId="7" hidden="1">{"pl_t&amp;d",#N/A,FALSE,"p&amp;l_t&amp;D_01_02 (2)"}</definedName>
    <definedName name="__________________q3" localSheetId="8" hidden="1">{"pl_t&amp;d",#N/A,FALSE,"p&amp;l_t&amp;D_01_02 (2)"}</definedName>
    <definedName name="__________________q3" localSheetId="9" hidden="1">{"pl_t&amp;d",#N/A,FALSE,"p&amp;l_t&amp;D_01_02 (2)"}</definedName>
    <definedName name="__________________q3" localSheetId="10" hidden="1">{"pl_t&amp;d",#N/A,FALSE,"p&amp;l_t&amp;D_01_02 (2)"}</definedName>
    <definedName name="__________________q3" hidden="1">{"pl_t&amp;d",#N/A,FALSE,"p&amp;l_t&amp;D_01_02 (2)"}</definedName>
    <definedName name="__________________RAM4" localSheetId="6" hidden="1">{"pl_t&amp;d",#N/A,FALSE,"p&amp;l_t&amp;D_01_02 (2)"}</definedName>
    <definedName name="__________________RAM4" localSheetId="7" hidden="1">{"pl_t&amp;d",#N/A,FALSE,"p&amp;l_t&amp;D_01_02 (2)"}</definedName>
    <definedName name="__________________RAM4" localSheetId="8" hidden="1">{"pl_t&amp;d",#N/A,FALSE,"p&amp;l_t&amp;D_01_02 (2)"}</definedName>
    <definedName name="__________________RAM4" localSheetId="9" hidden="1">{"pl_t&amp;d",#N/A,FALSE,"p&amp;l_t&amp;D_01_02 (2)"}</definedName>
    <definedName name="__________________RAM4" localSheetId="10" hidden="1">{"pl_t&amp;d",#N/A,FALSE,"p&amp;l_t&amp;D_01_02 (2)"}</definedName>
    <definedName name="__________________RAM4" hidden="1">{"pl_t&amp;d",#N/A,FALSE,"p&amp;l_t&amp;D_01_02 (2)"}</definedName>
    <definedName name="__________________s1" localSheetId="6" hidden="1">{"pl_t&amp;d",#N/A,FALSE,"p&amp;l_t&amp;D_01_02 (2)"}</definedName>
    <definedName name="__________________s1" localSheetId="7" hidden="1">{"pl_t&amp;d",#N/A,FALSE,"p&amp;l_t&amp;D_01_02 (2)"}</definedName>
    <definedName name="__________________s1" localSheetId="8" hidden="1">{"pl_t&amp;d",#N/A,FALSE,"p&amp;l_t&amp;D_01_02 (2)"}</definedName>
    <definedName name="__________________s1" localSheetId="9" hidden="1">{"pl_t&amp;d",#N/A,FALSE,"p&amp;l_t&amp;D_01_02 (2)"}</definedName>
    <definedName name="__________________s1" localSheetId="10" hidden="1">{"pl_t&amp;d",#N/A,FALSE,"p&amp;l_t&amp;D_01_02 (2)"}</definedName>
    <definedName name="__________________s1" hidden="1">{"pl_t&amp;d",#N/A,FALSE,"p&amp;l_t&amp;D_01_02 (2)"}</definedName>
    <definedName name="__________________s2" localSheetId="6" hidden="1">{"pl_t&amp;d",#N/A,FALSE,"p&amp;l_t&amp;D_01_02 (2)"}</definedName>
    <definedName name="__________________s2" localSheetId="7" hidden="1">{"pl_t&amp;d",#N/A,FALSE,"p&amp;l_t&amp;D_01_02 (2)"}</definedName>
    <definedName name="__________________s2" localSheetId="8" hidden="1">{"pl_t&amp;d",#N/A,FALSE,"p&amp;l_t&amp;D_01_02 (2)"}</definedName>
    <definedName name="__________________s2" localSheetId="9" hidden="1">{"pl_t&amp;d",#N/A,FALSE,"p&amp;l_t&amp;D_01_02 (2)"}</definedName>
    <definedName name="__________________s2" localSheetId="10" hidden="1">{"pl_t&amp;d",#N/A,FALSE,"p&amp;l_t&amp;D_01_02 (2)"}</definedName>
    <definedName name="__________________s2" hidden="1">{"pl_t&amp;d",#N/A,FALSE,"p&amp;l_t&amp;D_01_02 (2)"}</definedName>
    <definedName name="__________________ss1" localSheetId="6" hidden="1">{"pl_t&amp;d",#N/A,FALSE,"p&amp;l_t&amp;D_01_02 (2)"}</definedName>
    <definedName name="__________________ss1" localSheetId="7" hidden="1">{"pl_t&amp;d",#N/A,FALSE,"p&amp;l_t&amp;D_01_02 (2)"}</definedName>
    <definedName name="__________________ss1" localSheetId="8" hidden="1">{"pl_t&amp;d",#N/A,FALSE,"p&amp;l_t&amp;D_01_02 (2)"}</definedName>
    <definedName name="__________________ss1" localSheetId="9" hidden="1">{"pl_t&amp;d",#N/A,FALSE,"p&amp;l_t&amp;D_01_02 (2)"}</definedName>
    <definedName name="__________________ss1" localSheetId="10" hidden="1">{"pl_t&amp;d",#N/A,FALSE,"p&amp;l_t&amp;D_01_02 (2)"}</definedName>
    <definedName name="__________________ss1" hidden="1">{"pl_t&amp;d",#N/A,FALSE,"p&amp;l_t&amp;D_01_02 (2)"}</definedName>
    <definedName name="_________________a3" localSheetId="6" hidden="1">{"pl_t&amp;d",#N/A,FALSE,"p&amp;l_t&amp;D_01_02 (2)"}</definedName>
    <definedName name="_________________a3" localSheetId="7" hidden="1">{"pl_t&amp;d",#N/A,FALSE,"p&amp;l_t&amp;D_01_02 (2)"}</definedName>
    <definedName name="_________________a3" localSheetId="8" hidden="1">{"pl_t&amp;d",#N/A,FALSE,"p&amp;l_t&amp;D_01_02 (2)"}</definedName>
    <definedName name="_________________a3" localSheetId="9" hidden="1">{"pl_t&amp;d",#N/A,FALSE,"p&amp;l_t&amp;D_01_02 (2)"}</definedName>
    <definedName name="_________________a3" localSheetId="10" hidden="1">{"pl_t&amp;d",#N/A,FALSE,"p&amp;l_t&amp;D_01_02 (2)"}</definedName>
    <definedName name="_________________a3" hidden="1">{"pl_t&amp;d",#N/A,FALSE,"p&amp;l_t&amp;D_01_02 (2)"}</definedName>
    <definedName name="_________________aa1" localSheetId="6" hidden="1">{"pl_t&amp;d",#N/A,FALSE,"p&amp;l_t&amp;D_01_02 (2)"}</definedName>
    <definedName name="_________________aa1" localSheetId="7" hidden="1">{"pl_t&amp;d",#N/A,FALSE,"p&amp;l_t&amp;D_01_02 (2)"}</definedName>
    <definedName name="_________________aa1" localSheetId="8" hidden="1">{"pl_t&amp;d",#N/A,FALSE,"p&amp;l_t&amp;D_01_02 (2)"}</definedName>
    <definedName name="_________________aa1" localSheetId="9" hidden="1">{"pl_t&amp;d",#N/A,FALSE,"p&amp;l_t&amp;D_01_02 (2)"}</definedName>
    <definedName name="_________________aa1" localSheetId="10" hidden="1">{"pl_t&amp;d",#N/A,FALSE,"p&amp;l_t&amp;D_01_02 (2)"}</definedName>
    <definedName name="_________________aa1" hidden="1">{"pl_t&amp;d",#N/A,FALSE,"p&amp;l_t&amp;D_01_02 (2)"}</definedName>
    <definedName name="_________________ACD06" localSheetId="6" hidden="1">{"pl_t&amp;d",#N/A,FALSE,"p&amp;l_t&amp;D_01_02 (2)"}</definedName>
    <definedName name="_________________ACD06" localSheetId="7" hidden="1">{"pl_t&amp;d",#N/A,FALSE,"p&amp;l_t&amp;D_01_02 (2)"}</definedName>
    <definedName name="_________________ACD06" localSheetId="8" hidden="1">{"pl_t&amp;d",#N/A,FALSE,"p&amp;l_t&amp;D_01_02 (2)"}</definedName>
    <definedName name="_________________ACD06" localSheetId="9" hidden="1">{"pl_t&amp;d",#N/A,FALSE,"p&amp;l_t&amp;D_01_02 (2)"}</definedName>
    <definedName name="_________________ACD06" localSheetId="10" hidden="1">{"pl_t&amp;d",#N/A,FALSE,"p&amp;l_t&amp;D_01_02 (2)"}</definedName>
    <definedName name="_________________ACD06" hidden="1">{"pl_t&amp;d",#N/A,FALSE,"p&amp;l_t&amp;D_01_02 (2)"}</definedName>
    <definedName name="_________________B1" localSheetId="6" hidden="1">{"pl_t&amp;d",#N/A,FALSE,"p&amp;l_t&amp;D_01_02 (2)"}</definedName>
    <definedName name="_________________B1" localSheetId="7" hidden="1">{"pl_t&amp;d",#N/A,FALSE,"p&amp;l_t&amp;D_01_02 (2)"}</definedName>
    <definedName name="_________________B1" localSheetId="8" hidden="1">{"pl_t&amp;d",#N/A,FALSE,"p&amp;l_t&amp;D_01_02 (2)"}</definedName>
    <definedName name="_________________B1" localSheetId="9" hidden="1">{"pl_t&amp;d",#N/A,FALSE,"p&amp;l_t&amp;D_01_02 (2)"}</definedName>
    <definedName name="_________________B1" localSheetId="10" hidden="1">{"pl_t&amp;d",#N/A,FALSE,"p&amp;l_t&amp;D_01_02 (2)"}</definedName>
    <definedName name="_________________B1" hidden="1">{"pl_t&amp;d",#N/A,FALSE,"p&amp;l_t&amp;D_01_02 (2)"}</definedName>
    <definedName name="_________________dd1" localSheetId="6" hidden="1">{"pl_t&amp;d",#N/A,FALSE,"p&amp;l_t&amp;D_01_02 (2)"}</definedName>
    <definedName name="_________________dd1" localSheetId="7" hidden="1">{"pl_t&amp;d",#N/A,FALSE,"p&amp;l_t&amp;D_01_02 (2)"}</definedName>
    <definedName name="_________________dd1" localSheetId="8" hidden="1">{"pl_t&amp;d",#N/A,FALSE,"p&amp;l_t&amp;D_01_02 (2)"}</definedName>
    <definedName name="_________________dd1" localSheetId="9" hidden="1">{"pl_t&amp;d",#N/A,FALSE,"p&amp;l_t&amp;D_01_02 (2)"}</definedName>
    <definedName name="_________________dd1" localSheetId="10" hidden="1">{"pl_t&amp;d",#N/A,FALSE,"p&amp;l_t&amp;D_01_02 (2)"}</definedName>
    <definedName name="_________________dd1" hidden="1">{"pl_t&amp;d",#N/A,FALSE,"p&amp;l_t&amp;D_01_02 (2)"}</definedName>
    <definedName name="_________________dem2" localSheetId="6" hidden="1">{"pl_t&amp;d",#N/A,FALSE,"p&amp;l_t&amp;D_01_02 (2)"}</definedName>
    <definedName name="_________________dem2" localSheetId="7" hidden="1">{"pl_t&amp;d",#N/A,FALSE,"p&amp;l_t&amp;D_01_02 (2)"}</definedName>
    <definedName name="_________________dem2" localSheetId="8" hidden="1">{"pl_t&amp;d",#N/A,FALSE,"p&amp;l_t&amp;D_01_02 (2)"}</definedName>
    <definedName name="_________________dem2" localSheetId="9" hidden="1">{"pl_t&amp;d",#N/A,FALSE,"p&amp;l_t&amp;D_01_02 (2)"}</definedName>
    <definedName name="_________________dem2" localSheetId="10" hidden="1">{"pl_t&amp;d",#N/A,FALSE,"p&amp;l_t&amp;D_01_02 (2)"}</definedName>
    <definedName name="_________________dem2" hidden="1">{"pl_t&amp;d",#N/A,FALSE,"p&amp;l_t&amp;D_01_02 (2)"}</definedName>
    <definedName name="_________________dem3" localSheetId="6" hidden="1">{"pl_t&amp;d",#N/A,FALSE,"p&amp;l_t&amp;D_01_02 (2)"}</definedName>
    <definedName name="_________________dem3" localSheetId="7" hidden="1">{"pl_t&amp;d",#N/A,FALSE,"p&amp;l_t&amp;D_01_02 (2)"}</definedName>
    <definedName name="_________________dem3" localSheetId="8" hidden="1">{"pl_t&amp;d",#N/A,FALSE,"p&amp;l_t&amp;D_01_02 (2)"}</definedName>
    <definedName name="_________________dem3" localSheetId="9" hidden="1">{"pl_t&amp;d",#N/A,FALSE,"p&amp;l_t&amp;D_01_02 (2)"}</definedName>
    <definedName name="_________________dem3" localSheetId="10" hidden="1">{"pl_t&amp;d",#N/A,FALSE,"p&amp;l_t&amp;D_01_02 (2)"}</definedName>
    <definedName name="_________________dem3" hidden="1">{"pl_t&amp;d",#N/A,FALSE,"p&amp;l_t&amp;D_01_02 (2)"}</definedName>
    <definedName name="_________________den8" localSheetId="6" hidden="1">{"pl_t&amp;d",#N/A,FALSE,"p&amp;l_t&amp;D_01_02 (2)"}</definedName>
    <definedName name="_________________den8" localSheetId="7" hidden="1">{"pl_t&amp;d",#N/A,FALSE,"p&amp;l_t&amp;D_01_02 (2)"}</definedName>
    <definedName name="_________________den8" localSheetId="8" hidden="1">{"pl_t&amp;d",#N/A,FALSE,"p&amp;l_t&amp;D_01_02 (2)"}</definedName>
    <definedName name="_________________den8" localSheetId="9" hidden="1">{"pl_t&amp;d",#N/A,FALSE,"p&amp;l_t&amp;D_01_02 (2)"}</definedName>
    <definedName name="_________________den8" localSheetId="10" hidden="1">{"pl_t&amp;d",#N/A,FALSE,"p&amp;l_t&amp;D_01_02 (2)"}</definedName>
    <definedName name="_________________den8" hidden="1">{"pl_t&amp;d",#N/A,FALSE,"p&amp;l_t&amp;D_01_02 (2)"}</definedName>
    <definedName name="_________________fin2" localSheetId="6" hidden="1">{"pl_t&amp;d",#N/A,FALSE,"p&amp;l_t&amp;D_01_02 (2)"}</definedName>
    <definedName name="_________________fin2" localSheetId="7" hidden="1">{"pl_t&amp;d",#N/A,FALSE,"p&amp;l_t&amp;D_01_02 (2)"}</definedName>
    <definedName name="_________________fin2" localSheetId="8" hidden="1">{"pl_t&amp;d",#N/A,FALSE,"p&amp;l_t&amp;D_01_02 (2)"}</definedName>
    <definedName name="_________________fin2" localSheetId="9" hidden="1">{"pl_t&amp;d",#N/A,FALSE,"p&amp;l_t&amp;D_01_02 (2)"}</definedName>
    <definedName name="_________________fin2" localSheetId="10" hidden="1">{"pl_t&amp;d",#N/A,FALSE,"p&amp;l_t&amp;D_01_02 (2)"}</definedName>
    <definedName name="_________________fin2" hidden="1">{"pl_t&amp;d",#N/A,FALSE,"p&amp;l_t&amp;D_01_02 (2)"}</definedName>
    <definedName name="_________________for5" localSheetId="6" hidden="1">{"pl_t&amp;d",#N/A,FALSE,"p&amp;l_t&amp;D_01_02 (2)"}</definedName>
    <definedName name="_________________for5" localSheetId="7" hidden="1">{"pl_t&amp;d",#N/A,FALSE,"p&amp;l_t&amp;D_01_02 (2)"}</definedName>
    <definedName name="_________________for5" localSheetId="8" hidden="1">{"pl_t&amp;d",#N/A,FALSE,"p&amp;l_t&amp;D_01_02 (2)"}</definedName>
    <definedName name="_________________for5" localSheetId="9" hidden="1">{"pl_t&amp;d",#N/A,FALSE,"p&amp;l_t&amp;D_01_02 (2)"}</definedName>
    <definedName name="_________________for5" localSheetId="10" hidden="1">{"pl_t&amp;d",#N/A,FALSE,"p&amp;l_t&amp;D_01_02 (2)"}</definedName>
    <definedName name="_________________for5" hidden="1">{"pl_t&amp;d",#N/A,FALSE,"p&amp;l_t&amp;D_01_02 (2)"}</definedName>
    <definedName name="_________________j3" localSheetId="6" hidden="1">{"pl_t&amp;d",#N/A,FALSE,"p&amp;l_t&amp;D_01_02 (2)"}</definedName>
    <definedName name="_________________j3" localSheetId="7" hidden="1">{"pl_t&amp;d",#N/A,FALSE,"p&amp;l_t&amp;D_01_02 (2)"}</definedName>
    <definedName name="_________________j3" localSheetId="8" hidden="1">{"pl_t&amp;d",#N/A,FALSE,"p&amp;l_t&amp;D_01_02 (2)"}</definedName>
    <definedName name="_________________j3" localSheetId="9" hidden="1">{"pl_t&amp;d",#N/A,FALSE,"p&amp;l_t&amp;D_01_02 (2)"}</definedName>
    <definedName name="_________________j3" localSheetId="10" hidden="1">{"pl_t&amp;d",#N/A,FALSE,"p&amp;l_t&amp;D_01_02 (2)"}</definedName>
    <definedName name="_________________j3" hidden="1">{"pl_t&amp;d",#N/A,FALSE,"p&amp;l_t&amp;D_01_02 (2)"}</definedName>
    <definedName name="_________________j4" localSheetId="6" hidden="1">{"pl_t&amp;d",#N/A,FALSE,"p&amp;l_t&amp;D_01_02 (2)"}</definedName>
    <definedName name="_________________j4" localSheetId="7" hidden="1">{"pl_t&amp;d",#N/A,FALSE,"p&amp;l_t&amp;D_01_02 (2)"}</definedName>
    <definedName name="_________________j4" localSheetId="8" hidden="1">{"pl_t&amp;d",#N/A,FALSE,"p&amp;l_t&amp;D_01_02 (2)"}</definedName>
    <definedName name="_________________j4" localSheetId="9" hidden="1">{"pl_t&amp;d",#N/A,FALSE,"p&amp;l_t&amp;D_01_02 (2)"}</definedName>
    <definedName name="_________________j4" localSheetId="10" hidden="1">{"pl_t&amp;d",#N/A,FALSE,"p&amp;l_t&amp;D_01_02 (2)"}</definedName>
    <definedName name="_________________j4" hidden="1">{"pl_t&amp;d",#N/A,FALSE,"p&amp;l_t&amp;D_01_02 (2)"}</definedName>
    <definedName name="_________________j5" localSheetId="6" hidden="1">{"pl_t&amp;d",#N/A,FALSE,"p&amp;l_t&amp;D_01_02 (2)"}</definedName>
    <definedName name="_________________j5" localSheetId="7" hidden="1">{"pl_t&amp;d",#N/A,FALSE,"p&amp;l_t&amp;D_01_02 (2)"}</definedName>
    <definedName name="_________________j5" localSheetId="8" hidden="1">{"pl_t&amp;d",#N/A,FALSE,"p&amp;l_t&amp;D_01_02 (2)"}</definedName>
    <definedName name="_________________j5" localSheetId="9" hidden="1">{"pl_t&amp;d",#N/A,FALSE,"p&amp;l_t&amp;D_01_02 (2)"}</definedName>
    <definedName name="_________________j5" localSheetId="10" hidden="1">{"pl_t&amp;d",#N/A,FALSE,"p&amp;l_t&amp;D_01_02 (2)"}</definedName>
    <definedName name="_________________j5" hidden="1">{"pl_t&amp;d",#N/A,FALSE,"p&amp;l_t&amp;D_01_02 (2)"}</definedName>
    <definedName name="_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k1" localSheetId="6" hidden="1">{"pl_t&amp;d",#N/A,FALSE,"p&amp;l_t&amp;D_01_02 (2)"}</definedName>
    <definedName name="_________________k1" localSheetId="7" hidden="1">{"pl_t&amp;d",#N/A,FALSE,"p&amp;l_t&amp;D_01_02 (2)"}</definedName>
    <definedName name="_________________k1" localSheetId="8" hidden="1">{"pl_t&amp;d",#N/A,FALSE,"p&amp;l_t&amp;D_01_02 (2)"}</definedName>
    <definedName name="_________________k1" localSheetId="9" hidden="1">{"pl_t&amp;d",#N/A,FALSE,"p&amp;l_t&amp;D_01_02 (2)"}</definedName>
    <definedName name="_________________k1" localSheetId="10" hidden="1">{"pl_t&amp;d",#N/A,FALSE,"p&amp;l_t&amp;D_01_02 (2)"}</definedName>
    <definedName name="_________________k1" hidden="1">{"pl_t&amp;d",#N/A,FALSE,"p&amp;l_t&amp;D_01_02 (2)"}</definedName>
    <definedName name="_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_new1" localSheetId="6" hidden="1">{"pl_t&amp;d",#N/A,FALSE,"p&amp;l_t&amp;D_01_02 (2)"}</definedName>
    <definedName name="_________________new1" localSheetId="7" hidden="1">{"pl_t&amp;d",#N/A,FALSE,"p&amp;l_t&amp;D_01_02 (2)"}</definedName>
    <definedName name="_________________new1" localSheetId="8" hidden="1">{"pl_t&amp;d",#N/A,FALSE,"p&amp;l_t&amp;D_01_02 (2)"}</definedName>
    <definedName name="_________________new1" localSheetId="9" hidden="1">{"pl_t&amp;d",#N/A,FALSE,"p&amp;l_t&amp;D_01_02 (2)"}</definedName>
    <definedName name="_________________new1" localSheetId="10" hidden="1">{"pl_t&amp;d",#N/A,FALSE,"p&amp;l_t&amp;D_01_02 (2)"}</definedName>
    <definedName name="_________________new1" hidden="1">{"pl_t&amp;d",#N/A,FALSE,"p&amp;l_t&amp;D_01_02 (2)"}</definedName>
    <definedName name="_________________no1" localSheetId="6" hidden="1">{"pl_t&amp;d",#N/A,FALSE,"p&amp;l_t&amp;D_01_02 (2)"}</definedName>
    <definedName name="_________________no1" localSheetId="7" hidden="1">{"pl_t&amp;d",#N/A,FALSE,"p&amp;l_t&amp;D_01_02 (2)"}</definedName>
    <definedName name="_________________no1" localSheetId="8" hidden="1">{"pl_t&amp;d",#N/A,FALSE,"p&amp;l_t&amp;D_01_02 (2)"}</definedName>
    <definedName name="_________________no1" localSheetId="9" hidden="1">{"pl_t&amp;d",#N/A,FALSE,"p&amp;l_t&amp;D_01_02 (2)"}</definedName>
    <definedName name="_________________no1" localSheetId="10" hidden="1">{"pl_t&amp;d",#N/A,FALSE,"p&amp;l_t&amp;D_01_02 (2)"}</definedName>
    <definedName name="_________________no1" hidden="1">{"pl_t&amp;d",#N/A,FALSE,"p&amp;l_t&amp;D_01_02 (2)"}</definedName>
    <definedName name="_________________not1" localSheetId="6" hidden="1">{"pl_t&amp;d",#N/A,FALSE,"p&amp;l_t&amp;D_01_02 (2)"}</definedName>
    <definedName name="_________________not1" localSheetId="7" hidden="1">{"pl_t&amp;d",#N/A,FALSE,"p&amp;l_t&amp;D_01_02 (2)"}</definedName>
    <definedName name="_________________not1" localSheetId="8" hidden="1">{"pl_t&amp;d",#N/A,FALSE,"p&amp;l_t&amp;D_01_02 (2)"}</definedName>
    <definedName name="_________________not1" localSheetId="9" hidden="1">{"pl_t&amp;d",#N/A,FALSE,"p&amp;l_t&amp;D_01_02 (2)"}</definedName>
    <definedName name="_________________not1" localSheetId="10" hidden="1">{"pl_t&amp;d",#N/A,FALSE,"p&amp;l_t&amp;D_01_02 (2)"}</definedName>
    <definedName name="_________________not1" hidden="1">{"pl_t&amp;d",#N/A,FALSE,"p&amp;l_t&amp;D_01_02 (2)"}</definedName>
    <definedName name="_________________p1" localSheetId="6" hidden="1">{"pl_t&amp;d",#N/A,FALSE,"p&amp;l_t&amp;D_01_02 (2)"}</definedName>
    <definedName name="_________________p1" localSheetId="7" hidden="1">{"pl_t&amp;d",#N/A,FALSE,"p&amp;l_t&amp;D_01_02 (2)"}</definedName>
    <definedName name="_________________p1" localSheetId="8" hidden="1">{"pl_t&amp;d",#N/A,FALSE,"p&amp;l_t&amp;D_01_02 (2)"}</definedName>
    <definedName name="_________________p1" localSheetId="9" hidden="1">{"pl_t&amp;d",#N/A,FALSE,"p&amp;l_t&amp;D_01_02 (2)"}</definedName>
    <definedName name="_________________p1" localSheetId="10" hidden="1">{"pl_t&amp;d",#N/A,FALSE,"p&amp;l_t&amp;D_01_02 (2)"}</definedName>
    <definedName name="_________________p1" hidden="1">{"pl_t&amp;d",#N/A,FALSE,"p&amp;l_t&amp;D_01_02 (2)"}</definedName>
    <definedName name="_________________p2" localSheetId="6" hidden="1">{"pl_td_01_02",#N/A,FALSE,"p&amp;l_t&amp;D_01_02 (2)"}</definedName>
    <definedName name="_________________p2" localSheetId="7" hidden="1">{"pl_td_01_02",#N/A,FALSE,"p&amp;l_t&amp;D_01_02 (2)"}</definedName>
    <definedName name="_________________p2" localSheetId="8" hidden="1">{"pl_td_01_02",#N/A,FALSE,"p&amp;l_t&amp;D_01_02 (2)"}</definedName>
    <definedName name="_________________p2" localSheetId="9" hidden="1">{"pl_td_01_02",#N/A,FALSE,"p&amp;l_t&amp;D_01_02 (2)"}</definedName>
    <definedName name="_________________p2" localSheetId="10" hidden="1">{"pl_td_01_02",#N/A,FALSE,"p&amp;l_t&amp;D_01_02 (2)"}</definedName>
    <definedName name="_________________p2" hidden="1">{"pl_td_01_02",#N/A,FALSE,"p&amp;l_t&amp;D_01_02 (2)"}</definedName>
    <definedName name="_________________p3" localSheetId="6" hidden="1">{"pl_t&amp;d",#N/A,FALSE,"p&amp;l_t&amp;D_01_02 (2)"}</definedName>
    <definedName name="_________________p3" localSheetId="7" hidden="1">{"pl_t&amp;d",#N/A,FALSE,"p&amp;l_t&amp;D_01_02 (2)"}</definedName>
    <definedName name="_________________p3" localSheetId="8" hidden="1">{"pl_t&amp;d",#N/A,FALSE,"p&amp;l_t&amp;D_01_02 (2)"}</definedName>
    <definedName name="_________________p3" localSheetId="9" hidden="1">{"pl_t&amp;d",#N/A,FALSE,"p&amp;l_t&amp;D_01_02 (2)"}</definedName>
    <definedName name="_________________p3" localSheetId="10" hidden="1">{"pl_t&amp;d",#N/A,FALSE,"p&amp;l_t&amp;D_01_02 (2)"}</definedName>
    <definedName name="_________________p3" hidden="1">{"pl_t&amp;d",#N/A,FALSE,"p&amp;l_t&amp;D_01_02 (2)"}</definedName>
    <definedName name="_________________p4" localSheetId="6" hidden="1">{"pl_t&amp;d",#N/A,FALSE,"p&amp;l_t&amp;D_01_02 (2)"}</definedName>
    <definedName name="_________________p4" localSheetId="7" hidden="1">{"pl_t&amp;d",#N/A,FALSE,"p&amp;l_t&amp;D_01_02 (2)"}</definedName>
    <definedName name="_________________p4" localSheetId="8" hidden="1">{"pl_t&amp;d",#N/A,FALSE,"p&amp;l_t&amp;D_01_02 (2)"}</definedName>
    <definedName name="_________________p4" localSheetId="9" hidden="1">{"pl_t&amp;d",#N/A,FALSE,"p&amp;l_t&amp;D_01_02 (2)"}</definedName>
    <definedName name="_________________p4" localSheetId="10" hidden="1">{"pl_t&amp;d",#N/A,FALSE,"p&amp;l_t&amp;D_01_02 (2)"}</definedName>
    <definedName name="_________________p4" hidden="1">{"pl_t&amp;d",#N/A,FALSE,"p&amp;l_t&amp;D_01_02 (2)"}</definedName>
    <definedName name="_________________q2" localSheetId="6" hidden="1">{"pl_t&amp;d",#N/A,FALSE,"p&amp;l_t&amp;D_01_02 (2)"}</definedName>
    <definedName name="_________________q2" localSheetId="7" hidden="1">{"pl_t&amp;d",#N/A,FALSE,"p&amp;l_t&amp;D_01_02 (2)"}</definedName>
    <definedName name="_________________q2" localSheetId="8" hidden="1">{"pl_t&amp;d",#N/A,FALSE,"p&amp;l_t&amp;D_01_02 (2)"}</definedName>
    <definedName name="_________________q2" localSheetId="9" hidden="1">{"pl_t&amp;d",#N/A,FALSE,"p&amp;l_t&amp;D_01_02 (2)"}</definedName>
    <definedName name="_________________q2" localSheetId="10" hidden="1">{"pl_t&amp;d",#N/A,FALSE,"p&amp;l_t&amp;D_01_02 (2)"}</definedName>
    <definedName name="_________________q2" hidden="1">{"pl_t&amp;d",#N/A,FALSE,"p&amp;l_t&amp;D_01_02 (2)"}</definedName>
    <definedName name="_________________q3" localSheetId="6" hidden="1">{"pl_t&amp;d",#N/A,FALSE,"p&amp;l_t&amp;D_01_02 (2)"}</definedName>
    <definedName name="_________________q3" localSheetId="7" hidden="1">{"pl_t&amp;d",#N/A,FALSE,"p&amp;l_t&amp;D_01_02 (2)"}</definedName>
    <definedName name="_________________q3" localSheetId="8" hidden="1">{"pl_t&amp;d",#N/A,FALSE,"p&amp;l_t&amp;D_01_02 (2)"}</definedName>
    <definedName name="_________________q3" localSheetId="9" hidden="1">{"pl_t&amp;d",#N/A,FALSE,"p&amp;l_t&amp;D_01_02 (2)"}</definedName>
    <definedName name="_________________q3" localSheetId="10" hidden="1">{"pl_t&amp;d",#N/A,FALSE,"p&amp;l_t&amp;D_01_02 (2)"}</definedName>
    <definedName name="_________________q3" hidden="1">{"pl_t&amp;d",#N/A,FALSE,"p&amp;l_t&amp;D_01_02 (2)"}</definedName>
    <definedName name="_________________RAM4" localSheetId="6" hidden="1">{"pl_t&amp;d",#N/A,FALSE,"p&amp;l_t&amp;D_01_02 (2)"}</definedName>
    <definedName name="_________________RAM4" localSheetId="7" hidden="1">{"pl_t&amp;d",#N/A,FALSE,"p&amp;l_t&amp;D_01_02 (2)"}</definedName>
    <definedName name="_________________RAM4" localSheetId="8" hidden="1">{"pl_t&amp;d",#N/A,FALSE,"p&amp;l_t&amp;D_01_02 (2)"}</definedName>
    <definedName name="_________________RAM4" localSheetId="9" hidden="1">{"pl_t&amp;d",#N/A,FALSE,"p&amp;l_t&amp;D_01_02 (2)"}</definedName>
    <definedName name="_________________RAM4" localSheetId="10" hidden="1">{"pl_t&amp;d",#N/A,FALSE,"p&amp;l_t&amp;D_01_02 (2)"}</definedName>
    <definedName name="_________________RAM4" hidden="1">{"pl_t&amp;d",#N/A,FALSE,"p&amp;l_t&amp;D_01_02 (2)"}</definedName>
    <definedName name="_________________s1" localSheetId="6" hidden="1">{"pl_t&amp;d",#N/A,FALSE,"p&amp;l_t&amp;D_01_02 (2)"}</definedName>
    <definedName name="_________________s1" localSheetId="7" hidden="1">{"pl_t&amp;d",#N/A,FALSE,"p&amp;l_t&amp;D_01_02 (2)"}</definedName>
    <definedName name="_________________s1" localSheetId="8" hidden="1">{"pl_t&amp;d",#N/A,FALSE,"p&amp;l_t&amp;D_01_02 (2)"}</definedName>
    <definedName name="_________________s1" localSheetId="9" hidden="1">{"pl_t&amp;d",#N/A,FALSE,"p&amp;l_t&amp;D_01_02 (2)"}</definedName>
    <definedName name="_________________s1" localSheetId="10" hidden="1">{"pl_t&amp;d",#N/A,FALSE,"p&amp;l_t&amp;D_01_02 (2)"}</definedName>
    <definedName name="_________________s1" hidden="1">{"pl_t&amp;d",#N/A,FALSE,"p&amp;l_t&amp;D_01_02 (2)"}</definedName>
    <definedName name="_________________s2" localSheetId="6" hidden="1">{"pl_t&amp;d",#N/A,FALSE,"p&amp;l_t&amp;D_01_02 (2)"}</definedName>
    <definedName name="_________________s2" localSheetId="7" hidden="1">{"pl_t&amp;d",#N/A,FALSE,"p&amp;l_t&amp;D_01_02 (2)"}</definedName>
    <definedName name="_________________s2" localSheetId="8" hidden="1">{"pl_t&amp;d",#N/A,FALSE,"p&amp;l_t&amp;D_01_02 (2)"}</definedName>
    <definedName name="_________________s2" localSheetId="9" hidden="1">{"pl_t&amp;d",#N/A,FALSE,"p&amp;l_t&amp;D_01_02 (2)"}</definedName>
    <definedName name="_________________s2" localSheetId="10" hidden="1">{"pl_t&amp;d",#N/A,FALSE,"p&amp;l_t&amp;D_01_02 (2)"}</definedName>
    <definedName name="_________________s2" hidden="1">{"pl_t&amp;d",#N/A,FALSE,"p&amp;l_t&amp;D_01_02 (2)"}</definedName>
    <definedName name="_________________ss1" localSheetId="6" hidden="1">{"pl_t&amp;d",#N/A,FALSE,"p&amp;l_t&amp;D_01_02 (2)"}</definedName>
    <definedName name="_________________ss1" localSheetId="7" hidden="1">{"pl_t&amp;d",#N/A,FALSE,"p&amp;l_t&amp;D_01_02 (2)"}</definedName>
    <definedName name="_________________ss1" localSheetId="8" hidden="1">{"pl_t&amp;d",#N/A,FALSE,"p&amp;l_t&amp;D_01_02 (2)"}</definedName>
    <definedName name="_________________ss1" localSheetId="9" hidden="1">{"pl_t&amp;d",#N/A,FALSE,"p&amp;l_t&amp;D_01_02 (2)"}</definedName>
    <definedName name="_________________ss1" localSheetId="10" hidden="1">{"pl_t&amp;d",#N/A,FALSE,"p&amp;l_t&amp;D_01_02 (2)"}</definedName>
    <definedName name="_________________ss1" hidden="1">{"pl_t&amp;d",#N/A,FALSE,"p&amp;l_t&amp;D_01_02 (2)"}</definedName>
    <definedName name="________________a3" localSheetId="6" hidden="1">{"pl_t&amp;d",#N/A,FALSE,"p&amp;l_t&amp;D_01_02 (2)"}</definedName>
    <definedName name="________________a3" localSheetId="7" hidden="1">{"pl_t&amp;d",#N/A,FALSE,"p&amp;l_t&amp;D_01_02 (2)"}</definedName>
    <definedName name="________________a3" localSheetId="8" hidden="1">{"pl_t&amp;d",#N/A,FALSE,"p&amp;l_t&amp;D_01_02 (2)"}</definedName>
    <definedName name="________________a3" localSheetId="9" hidden="1">{"pl_t&amp;d",#N/A,FALSE,"p&amp;l_t&amp;D_01_02 (2)"}</definedName>
    <definedName name="________________a3" localSheetId="10" hidden="1">{"pl_t&amp;d",#N/A,FALSE,"p&amp;l_t&amp;D_01_02 (2)"}</definedName>
    <definedName name="________________a3" hidden="1">{"pl_t&amp;d",#N/A,FALSE,"p&amp;l_t&amp;D_01_02 (2)"}</definedName>
    <definedName name="________________aa1" localSheetId="6" hidden="1">{"pl_t&amp;d",#N/A,FALSE,"p&amp;l_t&amp;D_01_02 (2)"}</definedName>
    <definedName name="________________aa1" localSheetId="7" hidden="1">{"pl_t&amp;d",#N/A,FALSE,"p&amp;l_t&amp;D_01_02 (2)"}</definedName>
    <definedName name="________________aa1" localSheetId="8" hidden="1">{"pl_t&amp;d",#N/A,FALSE,"p&amp;l_t&amp;D_01_02 (2)"}</definedName>
    <definedName name="________________aa1" localSheetId="9" hidden="1">{"pl_t&amp;d",#N/A,FALSE,"p&amp;l_t&amp;D_01_02 (2)"}</definedName>
    <definedName name="________________aa1" localSheetId="10" hidden="1">{"pl_t&amp;d",#N/A,FALSE,"p&amp;l_t&amp;D_01_02 (2)"}</definedName>
    <definedName name="________________aa1" hidden="1">{"pl_t&amp;d",#N/A,FALSE,"p&amp;l_t&amp;D_01_02 (2)"}</definedName>
    <definedName name="________________ACD06" localSheetId="6" hidden="1">{"pl_t&amp;d",#N/A,FALSE,"p&amp;l_t&amp;D_01_02 (2)"}</definedName>
    <definedName name="________________ACD06" localSheetId="7" hidden="1">{"pl_t&amp;d",#N/A,FALSE,"p&amp;l_t&amp;D_01_02 (2)"}</definedName>
    <definedName name="________________ACD06" localSheetId="8" hidden="1">{"pl_t&amp;d",#N/A,FALSE,"p&amp;l_t&amp;D_01_02 (2)"}</definedName>
    <definedName name="________________ACD06" localSheetId="9" hidden="1">{"pl_t&amp;d",#N/A,FALSE,"p&amp;l_t&amp;D_01_02 (2)"}</definedName>
    <definedName name="________________ACD06" localSheetId="10" hidden="1">{"pl_t&amp;d",#N/A,FALSE,"p&amp;l_t&amp;D_01_02 (2)"}</definedName>
    <definedName name="________________ACD06" hidden="1">{"pl_t&amp;d",#N/A,FALSE,"p&amp;l_t&amp;D_01_02 (2)"}</definedName>
    <definedName name="________________B1" localSheetId="6" hidden="1">{"pl_t&amp;d",#N/A,FALSE,"p&amp;l_t&amp;D_01_02 (2)"}</definedName>
    <definedName name="________________B1" localSheetId="7" hidden="1">{"pl_t&amp;d",#N/A,FALSE,"p&amp;l_t&amp;D_01_02 (2)"}</definedName>
    <definedName name="________________B1" localSheetId="8" hidden="1">{"pl_t&amp;d",#N/A,FALSE,"p&amp;l_t&amp;D_01_02 (2)"}</definedName>
    <definedName name="________________B1" localSheetId="9" hidden="1">{"pl_t&amp;d",#N/A,FALSE,"p&amp;l_t&amp;D_01_02 (2)"}</definedName>
    <definedName name="________________B1" localSheetId="10" hidden="1">{"pl_t&amp;d",#N/A,FALSE,"p&amp;l_t&amp;D_01_02 (2)"}</definedName>
    <definedName name="________________B1" hidden="1">{"pl_t&amp;d",#N/A,FALSE,"p&amp;l_t&amp;D_01_02 (2)"}</definedName>
    <definedName name="________________dd1" localSheetId="6" hidden="1">{"pl_t&amp;d",#N/A,FALSE,"p&amp;l_t&amp;D_01_02 (2)"}</definedName>
    <definedName name="________________dd1" localSheetId="7" hidden="1">{"pl_t&amp;d",#N/A,FALSE,"p&amp;l_t&amp;D_01_02 (2)"}</definedName>
    <definedName name="________________dd1" localSheetId="8" hidden="1">{"pl_t&amp;d",#N/A,FALSE,"p&amp;l_t&amp;D_01_02 (2)"}</definedName>
    <definedName name="________________dd1" localSheetId="9" hidden="1">{"pl_t&amp;d",#N/A,FALSE,"p&amp;l_t&amp;D_01_02 (2)"}</definedName>
    <definedName name="________________dd1" localSheetId="10" hidden="1">{"pl_t&amp;d",#N/A,FALSE,"p&amp;l_t&amp;D_01_02 (2)"}</definedName>
    <definedName name="________________dd1" hidden="1">{"pl_t&amp;d",#N/A,FALSE,"p&amp;l_t&amp;D_01_02 (2)"}</definedName>
    <definedName name="________________dem2" localSheetId="6" hidden="1">{"pl_t&amp;d",#N/A,FALSE,"p&amp;l_t&amp;D_01_02 (2)"}</definedName>
    <definedName name="________________dem2" localSheetId="7" hidden="1">{"pl_t&amp;d",#N/A,FALSE,"p&amp;l_t&amp;D_01_02 (2)"}</definedName>
    <definedName name="________________dem2" localSheetId="8" hidden="1">{"pl_t&amp;d",#N/A,FALSE,"p&amp;l_t&amp;D_01_02 (2)"}</definedName>
    <definedName name="________________dem2" localSheetId="9" hidden="1">{"pl_t&amp;d",#N/A,FALSE,"p&amp;l_t&amp;D_01_02 (2)"}</definedName>
    <definedName name="________________dem2" localSheetId="10" hidden="1">{"pl_t&amp;d",#N/A,FALSE,"p&amp;l_t&amp;D_01_02 (2)"}</definedName>
    <definedName name="________________dem2" hidden="1">{"pl_t&amp;d",#N/A,FALSE,"p&amp;l_t&amp;D_01_02 (2)"}</definedName>
    <definedName name="________________dem3" localSheetId="6" hidden="1">{"pl_t&amp;d",#N/A,FALSE,"p&amp;l_t&amp;D_01_02 (2)"}</definedName>
    <definedName name="________________dem3" localSheetId="7" hidden="1">{"pl_t&amp;d",#N/A,FALSE,"p&amp;l_t&amp;D_01_02 (2)"}</definedName>
    <definedName name="________________dem3" localSheetId="8" hidden="1">{"pl_t&amp;d",#N/A,FALSE,"p&amp;l_t&amp;D_01_02 (2)"}</definedName>
    <definedName name="________________dem3" localSheetId="9" hidden="1">{"pl_t&amp;d",#N/A,FALSE,"p&amp;l_t&amp;D_01_02 (2)"}</definedName>
    <definedName name="________________dem3" localSheetId="10" hidden="1">{"pl_t&amp;d",#N/A,FALSE,"p&amp;l_t&amp;D_01_02 (2)"}</definedName>
    <definedName name="________________dem3" hidden="1">{"pl_t&amp;d",#N/A,FALSE,"p&amp;l_t&amp;D_01_02 (2)"}</definedName>
    <definedName name="________________den8" localSheetId="6" hidden="1">{"pl_t&amp;d",#N/A,FALSE,"p&amp;l_t&amp;D_01_02 (2)"}</definedName>
    <definedName name="________________den8" localSheetId="7" hidden="1">{"pl_t&amp;d",#N/A,FALSE,"p&amp;l_t&amp;D_01_02 (2)"}</definedName>
    <definedName name="________________den8" localSheetId="8" hidden="1">{"pl_t&amp;d",#N/A,FALSE,"p&amp;l_t&amp;D_01_02 (2)"}</definedName>
    <definedName name="________________den8" localSheetId="9" hidden="1">{"pl_t&amp;d",#N/A,FALSE,"p&amp;l_t&amp;D_01_02 (2)"}</definedName>
    <definedName name="________________den8" localSheetId="10" hidden="1">{"pl_t&amp;d",#N/A,FALSE,"p&amp;l_t&amp;D_01_02 (2)"}</definedName>
    <definedName name="________________den8" hidden="1">{"pl_t&amp;d",#N/A,FALSE,"p&amp;l_t&amp;D_01_02 (2)"}</definedName>
    <definedName name="________________fin2" localSheetId="6" hidden="1">{"pl_t&amp;d",#N/A,FALSE,"p&amp;l_t&amp;D_01_02 (2)"}</definedName>
    <definedName name="________________fin2" localSheetId="7" hidden="1">{"pl_t&amp;d",#N/A,FALSE,"p&amp;l_t&amp;D_01_02 (2)"}</definedName>
    <definedName name="________________fin2" localSheetId="8" hidden="1">{"pl_t&amp;d",#N/A,FALSE,"p&amp;l_t&amp;D_01_02 (2)"}</definedName>
    <definedName name="________________fin2" localSheetId="9" hidden="1">{"pl_t&amp;d",#N/A,FALSE,"p&amp;l_t&amp;D_01_02 (2)"}</definedName>
    <definedName name="________________fin2" localSheetId="10" hidden="1">{"pl_t&amp;d",#N/A,FALSE,"p&amp;l_t&amp;D_01_02 (2)"}</definedName>
    <definedName name="________________fin2" hidden="1">{"pl_t&amp;d",#N/A,FALSE,"p&amp;l_t&amp;D_01_02 (2)"}</definedName>
    <definedName name="________________for5" localSheetId="6" hidden="1">{"pl_t&amp;d",#N/A,FALSE,"p&amp;l_t&amp;D_01_02 (2)"}</definedName>
    <definedName name="________________for5" localSheetId="7" hidden="1">{"pl_t&amp;d",#N/A,FALSE,"p&amp;l_t&amp;D_01_02 (2)"}</definedName>
    <definedName name="________________for5" localSheetId="8" hidden="1">{"pl_t&amp;d",#N/A,FALSE,"p&amp;l_t&amp;D_01_02 (2)"}</definedName>
    <definedName name="________________for5" localSheetId="9" hidden="1">{"pl_t&amp;d",#N/A,FALSE,"p&amp;l_t&amp;D_01_02 (2)"}</definedName>
    <definedName name="________________for5" localSheetId="10" hidden="1">{"pl_t&amp;d",#N/A,FALSE,"p&amp;l_t&amp;D_01_02 (2)"}</definedName>
    <definedName name="________________for5" hidden="1">{"pl_t&amp;d",#N/A,FALSE,"p&amp;l_t&amp;D_01_02 (2)"}</definedName>
    <definedName name="________________j3" localSheetId="6" hidden="1">{"pl_t&amp;d",#N/A,FALSE,"p&amp;l_t&amp;D_01_02 (2)"}</definedName>
    <definedName name="________________j3" localSheetId="7" hidden="1">{"pl_t&amp;d",#N/A,FALSE,"p&amp;l_t&amp;D_01_02 (2)"}</definedName>
    <definedName name="________________j3" localSheetId="8" hidden="1">{"pl_t&amp;d",#N/A,FALSE,"p&amp;l_t&amp;D_01_02 (2)"}</definedName>
    <definedName name="________________j3" localSheetId="9" hidden="1">{"pl_t&amp;d",#N/A,FALSE,"p&amp;l_t&amp;D_01_02 (2)"}</definedName>
    <definedName name="________________j3" localSheetId="10" hidden="1">{"pl_t&amp;d",#N/A,FALSE,"p&amp;l_t&amp;D_01_02 (2)"}</definedName>
    <definedName name="________________j3" hidden="1">{"pl_t&amp;d",#N/A,FALSE,"p&amp;l_t&amp;D_01_02 (2)"}</definedName>
    <definedName name="________________j4" localSheetId="6" hidden="1">{"pl_t&amp;d",#N/A,FALSE,"p&amp;l_t&amp;D_01_02 (2)"}</definedName>
    <definedName name="________________j4" localSheetId="7" hidden="1">{"pl_t&amp;d",#N/A,FALSE,"p&amp;l_t&amp;D_01_02 (2)"}</definedName>
    <definedName name="________________j4" localSheetId="8" hidden="1">{"pl_t&amp;d",#N/A,FALSE,"p&amp;l_t&amp;D_01_02 (2)"}</definedName>
    <definedName name="________________j4" localSheetId="9" hidden="1">{"pl_t&amp;d",#N/A,FALSE,"p&amp;l_t&amp;D_01_02 (2)"}</definedName>
    <definedName name="________________j4" localSheetId="10" hidden="1">{"pl_t&amp;d",#N/A,FALSE,"p&amp;l_t&amp;D_01_02 (2)"}</definedName>
    <definedName name="________________j4" hidden="1">{"pl_t&amp;d",#N/A,FALSE,"p&amp;l_t&amp;D_01_02 (2)"}</definedName>
    <definedName name="________________j5" localSheetId="6" hidden="1">{"pl_t&amp;d",#N/A,FALSE,"p&amp;l_t&amp;D_01_02 (2)"}</definedName>
    <definedName name="________________j5" localSheetId="7" hidden="1">{"pl_t&amp;d",#N/A,FALSE,"p&amp;l_t&amp;D_01_02 (2)"}</definedName>
    <definedName name="________________j5" localSheetId="8" hidden="1">{"pl_t&amp;d",#N/A,FALSE,"p&amp;l_t&amp;D_01_02 (2)"}</definedName>
    <definedName name="________________j5" localSheetId="9" hidden="1">{"pl_t&amp;d",#N/A,FALSE,"p&amp;l_t&amp;D_01_02 (2)"}</definedName>
    <definedName name="________________j5" localSheetId="10" hidden="1">{"pl_t&amp;d",#N/A,FALSE,"p&amp;l_t&amp;D_01_02 (2)"}</definedName>
    <definedName name="________________j5" hidden="1">{"pl_t&amp;d",#N/A,FALSE,"p&amp;l_t&amp;D_01_02 (2)"}</definedName>
    <definedName name="_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k1" localSheetId="6" hidden="1">{"pl_t&amp;d",#N/A,FALSE,"p&amp;l_t&amp;D_01_02 (2)"}</definedName>
    <definedName name="________________k1" localSheetId="7" hidden="1">{"pl_t&amp;d",#N/A,FALSE,"p&amp;l_t&amp;D_01_02 (2)"}</definedName>
    <definedName name="________________k1" localSheetId="8" hidden="1">{"pl_t&amp;d",#N/A,FALSE,"p&amp;l_t&amp;D_01_02 (2)"}</definedName>
    <definedName name="________________k1" localSheetId="9" hidden="1">{"pl_t&amp;d",#N/A,FALSE,"p&amp;l_t&amp;D_01_02 (2)"}</definedName>
    <definedName name="________________k1" localSheetId="10" hidden="1">{"pl_t&amp;d",#N/A,FALSE,"p&amp;l_t&amp;D_01_02 (2)"}</definedName>
    <definedName name="________________k1" hidden="1">{"pl_t&amp;d",#N/A,FALSE,"p&amp;l_t&amp;D_01_02 (2)"}</definedName>
    <definedName name="_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new1" localSheetId="6" hidden="1">{"pl_t&amp;d",#N/A,FALSE,"p&amp;l_t&amp;D_01_02 (2)"}</definedName>
    <definedName name="________________new1" localSheetId="7" hidden="1">{"pl_t&amp;d",#N/A,FALSE,"p&amp;l_t&amp;D_01_02 (2)"}</definedName>
    <definedName name="________________new1" localSheetId="8" hidden="1">{"pl_t&amp;d",#N/A,FALSE,"p&amp;l_t&amp;D_01_02 (2)"}</definedName>
    <definedName name="________________new1" localSheetId="9" hidden="1">{"pl_t&amp;d",#N/A,FALSE,"p&amp;l_t&amp;D_01_02 (2)"}</definedName>
    <definedName name="________________new1" localSheetId="10" hidden="1">{"pl_t&amp;d",#N/A,FALSE,"p&amp;l_t&amp;D_01_02 (2)"}</definedName>
    <definedName name="________________new1" hidden="1">{"pl_t&amp;d",#N/A,FALSE,"p&amp;l_t&amp;D_01_02 (2)"}</definedName>
    <definedName name="________________no1" localSheetId="6" hidden="1">{"pl_t&amp;d",#N/A,FALSE,"p&amp;l_t&amp;D_01_02 (2)"}</definedName>
    <definedName name="________________no1" localSheetId="7" hidden="1">{"pl_t&amp;d",#N/A,FALSE,"p&amp;l_t&amp;D_01_02 (2)"}</definedName>
    <definedName name="________________no1" localSheetId="8" hidden="1">{"pl_t&amp;d",#N/A,FALSE,"p&amp;l_t&amp;D_01_02 (2)"}</definedName>
    <definedName name="________________no1" localSheetId="9" hidden="1">{"pl_t&amp;d",#N/A,FALSE,"p&amp;l_t&amp;D_01_02 (2)"}</definedName>
    <definedName name="________________no1" localSheetId="10" hidden="1">{"pl_t&amp;d",#N/A,FALSE,"p&amp;l_t&amp;D_01_02 (2)"}</definedName>
    <definedName name="________________no1" hidden="1">{"pl_t&amp;d",#N/A,FALSE,"p&amp;l_t&amp;D_01_02 (2)"}</definedName>
    <definedName name="________________not1" localSheetId="6" hidden="1">{"pl_t&amp;d",#N/A,FALSE,"p&amp;l_t&amp;D_01_02 (2)"}</definedName>
    <definedName name="________________not1" localSheetId="7" hidden="1">{"pl_t&amp;d",#N/A,FALSE,"p&amp;l_t&amp;D_01_02 (2)"}</definedName>
    <definedName name="________________not1" localSheetId="8" hidden="1">{"pl_t&amp;d",#N/A,FALSE,"p&amp;l_t&amp;D_01_02 (2)"}</definedName>
    <definedName name="________________not1" localSheetId="9" hidden="1">{"pl_t&amp;d",#N/A,FALSE,"p&amp;l_t&amp;D_01_02 (2)"}</definedName>
    <definedName name="________________not1" localSheetId="10" hidden="1">{"pl_t&amp;d",#N/A,FALSE,"p&amp;l_t&amp;D_01_02 (2)"}</definedName>
    <definedName name="________________not1" hidden="1">{"pl_t&amp;d",#N/A,FALSE,"p&amp;l_t&amp;D_01_02 (2)"}</definedName>
    <definedName name="________________p1" localSheetId="6" hidden="1">{"pl_t&amp;d",#N/A,FALSE,"p&amp;l_t&amp;D_01_02 (2)"}</definedName>
    <definedName name="________________p1" localSheetId="7" hidden="1">{"pl_t&amp;d",#N/A,FALSE,"p&amp;l_t&amp;D_01_02 (2)"}</definedName>
    <definedName name="________________p1" localSheetId="8" hidden="1">{"pl_t&amp;d",#N/A,FALSE,"p&amp;l_t&amp;D_01_02 (2)"}</definedName>
    <definedName name="________________p1" localSheetId="9" hidden="1">{"pl_t&amp;d",#N/A,FALSE,"p&amp;l_t&amp;D_01_02 (2)"}</definedName>
    <definedName name="________________p1" localSheetId="10" hidden="1">{"pl_t&amp;d",#N/A,FALSE,"p&amp;l_t&amp;D_01_02 (2)"}</definedName>
    <definedName name="________________p1" hidden="1">{"pl_t&amp;d",#N/A,FALSE,"p&amp;l_t&amp;D_01_02 (2)"}</definedName>
    <definedName name="________________p2" localSheetId="6" hidden="1">{"pl_td_01_02",#N/A,FALSE,"p&amp;l_t&amp;D_01_02 (2)"}</definedName>
    <definedName name="________________p2" localSheetId="7" hidden="1">{"pl_td_01_02",#N/A,FALSE,"p&amp;l_t&amp;D_01_02 (2)"}</definedName>
    <definedName name="________________p2" localSheetId="8" hidden="1">{"pl_td_01_02",#N/A,FALSE,"p&amp;l_t&amp;D_01_02 (2)"}</definedName>
    <definedName name="________________p2" localSheetId="9" hidden="1">{"pl_td_01_02",#N/A,FALSE,"p&amp;l_t&amp;D_01_02 (2)"}</definedName>
    <definedName name="________________p2" localSheetId="10" hidden="1">{"pl_td_01_02",#N/A,FALSE,"p&amp;l_t&amp;D_01_02 (2)"}</definedName>
    <definedName name="________________p2" hidden="1">{"pl_td_01_02",#N/A,FALSE,"p&amp;l_t&amp;D_01_02 (2)"}</definedName>
    <definedName name="________________p3" localSheetId="6" hidden="1">{"pl_t&amp;d",#N/A,FALSE,"p&amp;l_t&amp;D_01_02 (2)"}</definedName>
    <definedName name="________________p3" localSheetId="7" hidden="1">{"pl_t&amp;d",#N/A,FALSE,"p&amp;l_t&amp;D_01_02 (2)"}</definedName>
    <definedName name="________________p3" localSheetId="8" hidden="1">{"pl_t&amp;d",#N/A,FALSE,"p&amp;l_t&amp;D_01_02 (2)"}</definedName>
    <definedName name="________________p3" localSheetId="9" hidden="1">{"pl_t&amp;d",#N/A,FALSE,"p&amp;l_t&amp;D_01_02 (2)"}</definedName>
    <definedName name="________________p3" localSheetId="10" hidden="1">{"pl_t&amp;d",#N/A,FALSE,"p&amp;l_t&amp;D_01_02 (2)"}</definedName>
    <definedName name="________________p3" hidden="1">{"pl_t&amp;d",#N/A,FALSE,"p&amp;l_t&amp;D_01_02 (2)"}</definedName>
    <definedName name="________________p4" localSheetId="6" hidden="1">{"pl_t&amp;d",#N/A,FALSE,"p&amp;l_t&amp;D_01_02 (2)"}</definedName>
    <definedName name="________________p4" localSheetId="7" hidden="1">{"pl_t&amp;d",#N/A,FALSE,"p&amp;l_t&amp;D_01_02 (2)"}</definedName>
    <definedName name="________________p4" localSheetId="8" hidden="1">{"pl_t&amp;d",#N/A,FALSE,"p&amp;l_t&amp;D_01_02 (2)"}</definedName>
    <definedName name="________________p4" localSheetId="9" hidden="1">{"pl_t&amp;d",#N/A,FALSE,"p&amp;l_t&amp;D_01_02 (2)"}</definedName>
    <definedName name="________________p4" localSheetId="10" hidden="1">{"pl_t&amp;d",#N/A,FALSE,"p&amp;l_t&amp;D_01_02 (2)"}</definedName>
    <definedName name="________________p4" hidden="1">{"pl_t&amp;d",#N/A,FALSE,"p&amp;l_t&amp;D_01_02 (2)"}</definedName>
    <definedName name="________________q2" localSheetId="6" hidden="1">{"pl_t&amp;d",#N/A,FALSE,"p&amp;l_t&amp;D_01_02 (2)"}</definedName>
    <definedName name="________________q2" localSheetId="7" hidden="1">{"pl_t&amp;d",#N/A,FALSE,"p&amp;l_t&amp;D_01_02 (2)"}</definedName>
    <definedName name="________________q2" localSheetId="8" hidden="1">{"pl_t&amp;d",#N/A,FALSE,"p&amp;l_t&amp;D_01_02 (2)"}</definedName>
    <definedName name="________________q2" localSheetId="9" hidden="1">{"pl_t&amp;d",#N/A,FALSE,"p&amp;l_t&amp;D_01_02 (2)"}</definedName>
    <definedName name="________________q2" localSheetId="10" hidden="1">{"pl_t&amp;d",#N/A,FALSE,"p&amp;l_t&amp;D_01_02 (2)"}</definedName>
    <definedName name="________________q2" hidden="1">{"pl_t&amp;d",#N/A,FALSE,"p&amp;l_t&amp;D_01_02 (2)"}</definedName>
    <definedName name="________________q3" localSheetId="6" hidden="1">{"pl_t&amp;d",#N/A,FALSE,"p&amp;l_t&amp;D_01_02 (2)"}</definedName>
    <definedName name="________________q3" localSheetId="7" hidden="1">{"pl_t&amp;d",#N/A,FALSE,"p&amp;l_t&amp;D_01_02 (2)"}</definedName>
    <definedName name="________________q3" localSheetId="8" hidden="1">{"pl_t&amp;d",#N/A,FALSE,"p&amp;l_t&amp;D_01_02 (2)"}</definedName>
    <definedName name="________________q3" localSheetId="9" hidden="1">{"pl_t&amp;d",#N/A,FALSE,"p&amp;l_t&amp;D_01_02 (2)"}</definedName>
    <definedName name="________________q3" localSheetId="10" hidden="1">{"pl_t&amp;d",#N/A,FALSE,"p&amp;l_t&amp;D_01_02 (2)"}</definedName>
    <definedName name="________________q3" hidden="1">{"pl_t&amp;d",#N/A,FALSE,"p&amp;l_t&amp;D_01_02 (2)"}</definedName>
    <definedName name="________________RAM4" localSheetId="6" hidden="1">{"pl_t&amp;d",#N/A,FALSE,"p&amp;l_t&amp;D_01_02 (2)"}</definedName>
    <definedName name="________________RAM4" localSheetId="7" hidden="1">{"pl_t&amp;d",#N/A,FALSE,"p&amp;l_t&amp;D_01_02 (2)"}</definedName>
    <definedName name="________________RAM4" localSheetId="8" hidden="1">{"pl_t&amp;d",#N/A,FALSE,"p&amp;l_t&amp;D_01_02 (2)"}</definedName>
    <definedName name="________________RAM4" localSheetId="9" hidden="1">{"pl_t&amp;d",#N/A,FALSE,"p&amp;l_t&amp;D_01_02 (2)"}</definedName>
    <definedName name="________________RAM4" localSheetId="10" hidden="1">{"pl_t&amp;d",#N/A,FALSE,"p&amp;l_t&amp;D_01_02 (2)"}</definedName>
    <definedName name="________________RAM4" hidden="1">{"pl_t&amp;d",#N/A,FALSE,"p&amp;l_t&amp;D_01_02 (2)"}</definedName>
    <definedName name="________________s1" localSheetId="6" hidden="1">{"pl_t&amp;d",#N/A,FALSE,"p&amp;l_t&amp;D_01_02 (2)"}</definedName>
    <definedName name="________________s1" localSheetId="7" hidden="1">{"pl_t&amp;d",#N/A,FALSE,"p&amp;l_t&amp;D_01_02 (2)"}</definedName>
    <definedName name="________________s1" localSheetId="8" hidden="1">{"pl_t&amp;d",#N/A,FALSE,"p&amp;l_t&amp;D_01_02 (2)"}</definedName>
    <definedName name="________________s1" localSheetId="9" hidden="1">{"pl_t&amp;d",#N/A,FALSE,"p&amp;l_t&amp;D_01_02 (2)"}</definedName>
    <definedName name="________________s1" localSheetId="10" hidden="1">{"pl_t&amp;d",#N/A,FALSE,"p&amp;l_t&amp;D_01_02 (2)"}</definedName>
    <definedName name="________________s1" hidden="1">{"pl_t&amp;d",#N/A,FALSE,"p&amp;l_t&amp;D_01_02 (2)"}</definedName>
    <definedName name="________________s2" localSheetId="6" hidden="1">{"pl_t&amp;d",#N/A,FALSE,"p&amp;l_t&amp;D_01_02 (2)"}</definedName>
    <definedName name="________________s2" localSheetId="7" hidden="1">{"pl_t&amp;d",#N/A,FALSE,"p&amp;l_t&amp;D_01_02 (2)"}</definedName>
    <definedName name="________________s2" localSheetId="8" hidden="1">{"pl_t&amp;d",#N/A,FALSE,"p&amp;l_t&amp;D_01_02 (2)"}</definedName>
    <definedName name="________________s2" localSheetId="9" hidden="1">{"pl_t&amp;d",#N/A,FALSE,"p&amp;l_t&amp;D_01_02 (2)"}</definedName>
    <definedName name="________________s2" localSheetId="10" hidden="1">{"pl_t&amp;d",#N/A,FALSE,"p&amp;l_t&amp;D_01_02 (2)"}</definedName>
    <definedName name="________________s2" hidden="1">{"pl_t&amp;d",#N/A,FALSE,"p&amp;l_t&amp;D_01_02 (2)"}</definedName>
    <definedName name="________________ss1" localSheetId="6" hidden="1">{"pl_t&amp;d",#N/A,FALSE,"p&amp;l_t&amp;D_01_02 (2)"}</definedName>
    <definedName name="________________ss1" localSheetId="7" hidden="1">{"pl_t&amp;d",#N/A,FALSE,"p&amp;l_t&amp;D_01_02 (2)"}</definedName>
    <definedName name="________________ss1" localSheetId="8" hidden="1">{"pl_t&amp;d",#N/A,FALSE,"p&amp;l_t&amp;D_01_02 (2)"}</definedName>
    <definedName name="________________ss1" localSheetId="9" hidden="1">{"pl_t&amp;d",#N/A,FALSE,"p&amp;l_t&amp;D_01_02 (2)"}</definedName>
    <definedName name="________________ss1" localSheetId="10" hidden="1">{"pl_t&amp;d",#N/A,FALSE,"p&amp;l_t&amp;D_01_02 (2)"}</definedName>
    <definedName name="________________ss1" hidden="1">{"pl_t&amp;d",#N/A,FALSE,"p&amp;l_t&amp;D_01_02 (2)"}</definedName>
    <definedName name="_______________A11" localSheetId="6" hidden="1">{"pl_t&amp;d",#N/A,FALSE,"p&amp;l_t&amp;D_01_02 (2)"}</definedName>
    <definedName name="_______________A11" localSheetId="7" hidden="1">{"pl_t&amp;d",#N/A,FALSE,"p&amp;l_t&amp;D_01_02 (2)"}</definedName>
    <definedName name="_______________A11" localSheetId="8" hidden="1">{"pl_t&amp;d",#N/A,FALSE,"p&amp;l_t&amp;D_01_02 (2)"}</definedName>
    <definedName name="_______________A11" localSheetId="9" hidden="1">{"pl_t&amp;d",#N/A,FALSE,"p&amp;l_t&amp;D_01_02 (2)"}</definedName>
    <definedName name="_______________A11" localSheetId="10" hidden="1">{"pl_t&amp;d",#N/A,FALSE,"p&amp;l_t&amp;D_01_02 (2)"}</definedName>
    <definedName name="_______________A11" hidden="1">{"pl_t&amp;d",#N/A,FALSE,"p&amp;l_t&amp;D_01_02 (2)"}</definedName>
    <definedName name="_______________A2" localSheetId="6" hidden="1">{"pl_t&amp;d",#N/A,FALSE,"p&amp;l_t&amp;D_01_02 (2)"}</definedName>
    <definedName name="_______________A2" localSheetId="7" hidden="1">{"pl_t&amp;d",#N/A,FALSE,"p&amp;l_t&amp;D_01_02 (2)"}</definedName>
    <definedName name="_______________A2" localSheetId="8" hidden="1">{"pl_t&amp;d",#N/A,FALSE,"p&amp;l_t&amp;D_01_02 (2)"}</definedName>
    <definedName name="_______________A2" localSheetId="9" hidden="1">{"pl_t&amp;d",#N/A,FALSE,"p&amp;l_t&amp;D_01_02 (2)"}</definedName>
    <definedName name="_______________A2" localSheetId="10" hidden="1">{"pl_t&amp;d",#N/A,FALSE,"p&amp;l_t&amp;D_01_02 (2)"}</definedName>
    <definedName name="_______________A2" hidden="1">{"pl_t&amp;d",#N/A,FALSE,"p&amp;l_t&amp;D_01_02 (2)"}</definedName>
    <definedName name="_______________a3" localSheetId="6" hidden="1">{"pl_t&amp;d",#N/A,FALSE,"p&amp;l_t&amp;D_01_02 (2)"}</definedName>
    <definedName name="_______________a3" localSheetId="7" hidden="1">{"pl_t&amp;d",#N/A,FALSE,"p&amp;l_t&amp;D_01_02 (2)"}</definedName>
    <definedName name="_______________a3" localSheetId="8" hidden="1">{"pl_t&amp;d",#N/A,FALSE,"p&amp;l_t&amp;D_01_02 (2)"}</definedName>
    <definedName name="_______________a3" localSheetId="9" hidden="1">{"pl_t&amp;d",#N/A,FALSE,"p&amp;l_t&amp;D_01_02 (2)"}</definedName>
    <definedName name="_______________a3" localSheetId="10" hidden="1">{"pl_t&amp;d",#N/A,FALSE,"p&amp;l_t&amp;D_01_02 (2)"}</definedName>
    <definedName name="_______________a3" hidden="1">{"pl_t&amp;d",#N/A,FALSE,"p&amp;l_t&amp;D_01_02 (2)"}</definedName>
    <definedName name="_______________aa1" localSheetId="6" hidden="1">{"pl_t&amp;d",#N/A,FALSE,"p&amp;l_t&amp;D_01_02 (2)"}</definedName>
    <definedName name="_______________aa1" localSheetId="7" hidden="1">{"pl_t&amp;d",#N/A,FALSE,"p&amp;l_t&amp;D_01_02 (2)"}</definedName>
    <definedName name="_______________aa1" localSheetId="8" hidden="1">{"pl_t&amp;d",#N/A,FALSE,"p&amp;l_t&amp;D_01_02 (2)"}</definedName>
    <definedName name="_______________aa1" localSheetId="9" hidden="1">{"pl_t&amp;d",#N/A,FALSE,"p&amp;l_t&amp;D_01_02 (2)"}</definedName>
    <definedName name="_______________aa1" localSheetId="10" hidden="1">{"pl_t&amp;d",#N/A,FALSE,"p&amp;l_t&amp;D_01_02 (2)"}</definedName>
    <definedName name="_______________aa1" hidden="1">{"pl_t&amp;d",#N/A,FALSE,"p&amp;l_t&amp;D_01_02 (2)"}</definedName>
    <definedName name="_______________ACD06" localSheetId="6" hidden="1">{"pl_t&amp;d",#N/A,FALSE,"p&amp;l_t&amp;D_01_02 (2)"}</definedName>
    <definedName name="_______________ACD06" localSheetId="7" hidden="1">{"pl_t&amp;d",#N/A,FALSE,"p&amp;l_t&amp;D_01_02 (2)"}</definedName>
    <definedName name="_______________ACD06" localSheetId="8" hidden="1">{"pl_t&amp;d",#N/A,FALSE,"p&amp;l_t&amp;D_01_02 (2)"}</definedName>
    <definedName name="_______________ACD06" localSheetId="9" hidden="1">{"pl_t&amp;d",#N/A,FALSE,"p&amp;l_t&amp;D_01_02 (2)"}</definedName>
    <definedName name="_______________ACD06" localSheetId="10" hidden="1">{"pl_t&amp;d",#N/A,FALSE,"p&amp;l_t&amp;D_01_02 (2)"}</definedName>
    <definedName name="_______________ACD06" hidden="1">{"pl_t&amp;d",#N/A,FALSE,"p&amp;l_t&amp;D_01_02 (2)"}</definedName>
    <definedName name="_______________B1" localSheetId="6" hidden="1">{"pl_t&amp;d",#N/A,FALSE,"p&amp;l_t&amp;D_01_02 (2)"}</definedName>
    <definedName name="_______________B1" localSheetId="7" hidden="1">{"pl_t&amp;d",#N/A,FALSE,"p&amp;l_t&amp;D_01_02 (2)"}</definedName>
    <definedName name="_______________B1" localSheetId="8" hidden="1">{"pl_t&amp;d",#N/A,FALSE,"p&amp;l_t&amp;D_01_02 (2)"}</definedName>
    <definedName name="_______________B1" localSheetId="9" hidden="1">{"pl_t&amp;d",#N/A,FALSE,"p&amp;l_t&amp;D_01_02 (2)"}</definedName>
    <definedName name="_______________B1" localSheetId="10" hidden="1">{"pl_t&amp;d",#N/A,FALSE,"p&amp;l_t&amp;D_01_02 (2)"}</definedName>
    <definedName name="_______________B1" hidden="1">{"pl_t&amp;d",#N/A,FALSE,"p&amp;l_t&amp;D_01_02 (2)"}</definedName>
    <definedName name="_______________BSD1" localSheetId="6">#REF!</definedName>
    <definedName name="_______________BSD1" localSheetId="7">#REF!</definedName>
    <definedName name="_______________BSD1" localSheetId="8">#REF!</definedName>
    <definedName name="_______________BSD1" localSheetId="9">#REF!</definedName>
    <definedName name="_______________BSD1" localSheetId="10">#REF!</definedName>
    <definedName name="_______________BSD1">#REF!</definedName>
    <definedName name="_______________BSD2" localSheetId="6">#REF!</definedName>
    <definedName name="_______________BSD2" localSheetId="7">#REF!</definedName>
    <definedName name="_______________BSD2" localSheetId="8">#REF!</definedName>
    <definedName name="_______________BSD2" localSheetId="9">#REF!</definedName>
    <definedName name="_______________BSD2" localSheetId="10">#REF!</definedName>
    <definedName name="_______________BSD2">#REF!</definedName>
    <definedName name="_______________CAT04" localSheetId="6" hidden="1">{"pl_t&amp;d",#N/A,FALSE,"p&amp;l_t&amp;D_01_02 (2)"}</definedName>
    <definedName name="_______________CAT04" localSheetId="7" hidden="1">{"pl_t&amp;d",#N/A,FALSE,"p&amp;l_t&amp;D_01_02 (2)"}</definedName>
    <definedName name="_______________CAT04" localSheetId="8" hidden="1">{"pl_t&amp;d",#N/A,FALSE,"p&amp;l_t&amp;D_01_02 (2)"}</definedName>
    <definedName name="_______________CAT04" localSheetId="9" hidden="1">{"pl_t&amp;d",#N/A,FALSE,"p&amp;l_t&amp;D_01_02 (2)"}</definedName>
    <definedName name="_______________CAT04" localSheetId="10" hidden="1">{"pl_t&amp;d",#N/A,FALSE,"p&amp;l_t&amp;D_01_02 (2)"}</definedName>
    <definedName name="_______________CAT04" hidden="1">{"pl_t&amp;d",#N/A,FALSE,"p&amp;l_t&amp;D_01_02 (2)"}</definedName>
    <definedName name="_______________dd1" localSheetId="6" hidden="1">{"pl_t&amp;d",#N/A,FALSE,"p&amp;l_t&amp;D_01_02 (2)"}</definedName>
    <definedName name="_______________dd1" localSheetId="7" hidden="1">{"pl_t&amp;d",#N/A,FALSE,"p&amp;l_t&amp;D_01_02 (2)"}</definedName>
    <definedName name="_______________dd1" localSheetId="8" hidden="1">{"pl_t&amp;d",#N/A,FALSE,"p&amp;l_t&amp;D_01_02 (2)"}</definedName>
    <definedName name="_______________dd1" localSheetId="9" hidden="1">{"pl_t&amp;d",#N/A,FALSE,"p&amp;l_t&amp;D_01_02 (2)"}</definedName>
    <definedName name="_______________dd1" localSheetId="10" hidden="1">{"pl_t&amp;d",#N/A,FALSE,"p&amp;l_t&amp;D_01_02 (2)"}</definedName>
    <definedName name="_______________dd1" hidden="1">{"pl_t&amp;d",#N/A,FALSE,"p&amp;l_t&amp;D_01_02 (2)"}</definedName>
    <definedName name="_______________dem2" localSheetId="6" hidden="1">{"pl_t&amp;d",#N/A,FALSE,"p&amp;l_t&amp;D_01_02 (2)"}</definedName>
    <definedName name="_______________dem2" localSheetId="7" hidden="1">{"pl_t&amp;d",#N/A,FALSE,"p&amp;l_t&amp;D_01_02 (2)"}</definedName>
    <definedName name="_______________dem2" localSheetId="8" hidden="1">{"pl_t&amp;d",#N/A,FALSE,"p&amp;l_t&amp;D_01_02 (2)"}</definedName>
    <definedName name="_______________dem2" localSheetId="9" hidden="1">{"pl_t&amp;d",#N/A,FALSE,"p&amp;l_t&amp;D_01_02 (2)"}</definedName>
    <definedName name="_______________dem2" localSheetId="10" hidden="1">{"pl_t&amp;d",#N/A,FALSE,"p&amp;l_t&amp;D_01_02 (2)"}</definedName>
    <definedName name="_______________dem2" hidden="1">{"pl_t&amp;d",#N/A,FALSE,"p&amp;l_t&amp;D_01_02 (2)"}</definedName>
    <definedName name="_______________dem3" localSheetId="6" hidden="1">{"pl_t&amp;d",#N/A,FALSE,"p&amp;l_t&amp;D_01_02 (2)"}</definedName>
    <definedName name="_______________dem3" localSheetId="7" hidden="1">{"pl_t&amp;d",#N/A,FALSE,"p&amp;l_t&amp;D_01_02 (2)"}</definedName>
    <definedName name="_______________dem3" localSheetId="8" hidden="1">{"pl_t&amp;d",#N/A,FALSE,"p&amp;l_t&amp;D_01_02 (2)"}</definedName>
    <definedName name="_______________dem3" localSheetId="9" hidden="1">{"pl_t&amp;d",#N/A,FALSE,"p&amp;l_t&amp;D_01_02 (2)"}</definedName>
    <definedName name="_______________dem3" localSheetId="10" hidden="1">{"pl_t&amp;d",#N/A,FALSE,"p&amp;l_t&amp;D_01_02 (2)"}</definedName>
    <definedName name="_______________dem3" hidden="1">{"pl_t&amp;d",#N/A,FALSE,"p&amp;l_t&amp;D_01_02 (2)"}</definedName>
    <definedName name="_______________den8" localSheetId="6" hidden="1">{"pl_t&amp;d",#N/A,FALSE,"p&amp;l_t&amp;D_01_02 (2)"}</definedName>
    <definedName name="_______________den8" localSheetId="7" hidden="1">{"pl_t&amp;d",#N/A,FALSE,"p&amp;l_t&amp;D_01_02 (2)"}</definedName>
    <definedName name="_______________den8" localSheetId="8" hidden="1">{"pl_t&amp;d",#N/A,FALSE,"p&amp;l_t&amp;D_01_02 (2)"}</definedName>
    <definedName name="_______________den8" localSheetId="9" hidden="1">{"pl_t&amp;d",#N/A,FALSE,"p&amp;l_t&amp;D_01_02 (2)"}</definedName>
    <definedName name="_______________den8" localSheetId="10" hidden="1">{"pl_t&amp;d",#N/A,FALSE,"p&amp;l_t&amp;D_01_02 (2)"}</definedName>
    <definedName name="_______________den8" hidden="1">{"pl_t&amp;d",#N/A,FALSE,"p&amp;l_t&amp;D_01_02 (2)"}</definedName>
    <definedName name="_______________DTR1" localSheetId="6" hidden="1">{"pl_t&amp;d",#N/A,FALSE,"p&amp;l_t&amp;D_01_02 (2)"}</definedName>
    <definedName name="_______________DTR1" localSheetId="7" hidden="1">{"pl_t&amp;d",#N/A,FALSE,"p&amp;l_t&amp;D_01_02 (2)"}</definedName>
    <definedName name="_______________DTR1" localSheetId="8" hidden="1">{"pl_t&amp;d",#N/A,FALSE,"p&amp;l_t&amp;D_01_02 (2)"}</definedName>
    <definedName name="_______________DTR1" localSheetId="9" hidden="1">{"pl_t&amp;d",#N/A,FALSE,"p&amp;l_t&amp;D_01_02 (2)"}</definedName>
    <definedName name="_______________DTR1" localSheetId="10" hidden="1">{"pl_t&amp;d",#N/A,FALSE,"p&amp;l_t&amp;D_01_02 (2)"}</definedName>
    <definedName name="_______________DTR1" hidden="1">{"pl_t&amp;d",#N/A,FALSE,"p&amp;l_t&amp;D_01_02 (2)"}</definedName>
    <definedName name="_______________DTR3" localSheetId="6" hidden="1">{"pl_t&amp;d",#N/A,FALSE,"p&amp;l_t&amp;D_01_02 (2)"}</definedName>
    <definedName name="_______________DTR3" localSheetId="7" hidden="1">{"pl_t&amp;d",#N/A,FALSE,"p&amp;l_t&amp;D_01_02 (2)"}</definedName>
    <definedName name="_______________DTR3" localSheetId="8" hidden="1">{"pl_t&amp;d",#N/A,FALSE,"p&amp;l_t&amp;D_01_02 (2)"}</definedName>
    <definedName name="_______________DTR3" localSheetId="9" hidden="1">{"pl_t&amp;d",#N/A,FALSE,"p&amp;l_t&amp;D_01_02 (2)"}</definedName>
    <definedName name="_______________DTR3" localSheetId="10" hidden="1">{"pl_t&amp;d",#N/A,FALSE,"p&amp;l_t&amp;D_01_02 (2)"}</definedName>
    <definedName name="_______________DTR3" hidden="1">{"pl_t&amp;d",#N/A,FALSE,"p&amp;l_t&amp;D_01_02 (2)"}</definedName>
    <definedName name="_______________E5" localSheetId="6" hidden="1">{"pl_t&amp;d",#N/A,FALSE,"p&amp;l_t&amp;D_01_02 (2)"}</definedName>
    <definedName name="_______________E5" localSheetId="7" hidden="1">{"pl_t&amp;d",#N/A,FALSE,"p&amp;l_t&amp;D_01_02 (2)"}</definedName>
    <definedName name="_______________E5" localSheetId="8" hidden="1">{"pl_t&amp;d",#N/A,FALSE,"p&amp;l_t&amp;D_01_02 (2)"}</definedName>
    <definedName name="_______________E5" localSheetId="9" hidden="1">{"pl_t&amp;d",#N/A,FALSE,"p&amp;l_t&amp;D_01_02 (2)"}</definedName>
    <definedName name="_______________E5" localSheetId="10" hidden="1">{"pl_t&amp;d",#N/A,FALSE,"p&amp;l_t&amp;D_01_02 (2)"}</definedName>
    <definedName name="_______________E5" hidden="1">{"pl_t&amp;d",#N/A,FALSE,"p&amp;l_t&amp;D_01_02 (2)"}</definedName>
    <definedName name="_______________fin2" localSheetId="6" hidden="1">{"pl_t&amp;d",#N/A,FALSE,"p&amp;l_t&amp;D_01_02 (2)"}</definedName>
    <definedName name="_______________fin2" localSheetId="7" hidden="1">{"pl_t&amp;d",#N/A,FALSE,"p&amp;l_t&amp;D_01_02 (2)"}</definedName>
    <definedName name="_______________fin2" localSheetId="8" hidden="1">{"pl_t&amp;d",#N/A,FALSE,"p&amp;l_t&amp;D_01_02 (2)"}</definedName>
    <definedName name="_______________fin2" localSheetId="9" hidden="1">{"pl_t&amp;d",#N/A,FALSE,"p&amp;l_t&amp;D_01_02 (2)"}</definedName>
    <definedName name="_______________fin2" localSheetId="10" hidden="1">{"pl_t&amp;d",#N/A,FALSE,"p&amp;l_t&amp;D_01_02 (2)"}</definedName>
    <definedName name="_______________fin2" hidden="1">{"pl_t&amp;d",#N/A,FALSE,"p&amp;l_t&amp;D_01_02 (2)"}</definedName>
    <definedName name="_______________for5" localSheetId="6" hidden="1">{"pl_t&amp;d",#N/A,FALSE,"p&amp;l_t&amp;D_01_02 (2)"}</definedName>
    <definedName name="_______________for5" localSheetId="7" hidden="1">{"pl_t&amp;d",#N/A,FALSE,"p&amp;l_t&amp;D_01_02 (2)"}</definedName>
    <definedName name="_______________for5" localSheetId="8" hidden="1">{"pl_t&amp;d",#N/A,FALSE,"p&amp;l_t&amp;D_01_02 (2)"}</definedName>
    <definedName name="_______________for5" localSheetId="9" hidden="1">{"pl_t&amp;d",#N/A,FALSE,"p&amp;l_t&amp;D_01_02 (2)"}</definedName>
    <definedName name="_______________for5" localSheetId="10" hidden="1">{"pl_t&amp;d",#N/A,FALSE,"p&amp;l_t&amp;D_01_02 (2)"}</definedName>
    <definedName name="_______________for5" hidden="1">{"pl_t&amp;d",#N/A,FALSE,"p&amp;l_t&amp;D_01_02 (2)"}</definedName>
    <definedName name="_______________IED1" localSheetId="6">#REF!</definedName>
    <definedName name="_______________IED1" localSheetId="7">#REF!</definedName>
    <definedName name="_______________IED1" localSheetId="8">#REF!</definedName>
    <definedName name="_______________IED1" localSheetId="9">#REF!</definedName>
    <definedName name="_______________IED1" localSheetId="10">#REF!</definedName>
    <definedName name="_______________IED1">#REF!</definedName>
    <definedName name="_______________IED2" localSheetId="6">#REF!</definedName>
    <definedName name="_______________IED2" localSheetId="7">#REF!</definedName>
    <definedName name="_______________IED2" localSheetId="8">#REF!</definedName>
    <definedName name="_______________IED2" localSheetId="9">#REF!</definedName>
    <definedName name="_______________IED2" localSheetId="10">#REF!</definedName>
    <definedName name="_______________IED2">#REF!</definedName>
    <definedName name="_______________j3" localSheetId="6" hidden="1">{"pl_t&amp;d",#N/A,FALSE,"p&amp;l_t&amp;D_01_02 (2)"}</definedName>
    <definedName name="_______________j3" localSheetId="7" hidden="1">{"pl_t&amp;d",#N/A,FALSE,"p&amp;l_t&amp;D_01_02 (2)"}</definedName>
    <definedName name="_______________j3" localSheetId="8" hidden="1">{"pl_t&amp;d",#N/A,FALSE,"p&amp;l_t&amp;D_01_02 (2)"}</definedName>
    <definedName name="_______________j3" localSheetId="9" hidden="1">{"pl_t&amp;d",#N/A,FALSE,"p&amp;l_t&amp;D_01_02 (2)"}</definedName>
    <definedName name="_______________j3" localSheetId="10" hidden="1">{"pl_t&amp;d",#N/A,FALSE,"p&amp;l_t&amp;D_01_02 (2)"}</definedName>
    <definedName name="_______________j3" hidden="1">{"pl_t&amp;d",#N/A,FALSE,"p&amp;l_t&amp;D_01_02 (2)"}</definedName>
    <definedName name="_______________j4" localSheetId="6" hidden="1">{"pl_t&amp;d",#N/A,FALSE,"p&amp;l_t&amp;D_01_02 (2)"}</definedName>
    <definedName name="_______________j4" localSheetId="7" hidden="1">{"pl_t&amp;d",#N/A,FALSE,"p&amp;l_t&amp;D_01_02 (2)"}</definedName>
    <definedName name="_______________j4" localSheetId="8" hidden="1">{"pl_t&amp;d",#N/A,FALSE,"p&amp;l_t&amp;D_01_02 (2)"}</definedName>
    <definedName name="_______________j4" localSheetId="9" hidden="1">{"pl_t&amp;d",#N/A,FALSE,"p&amp;l_t&amp;D_01_02 (2)"}</definedName>
    <definedName name="_______________j4" localSheetId="10" hidden="1">{"pl_t&amp;d",#N/A,FALSE,"p&amp;l_t&amp;D_01_02 (2)"}</definedName>
    <definedName name="_______________j4" hidden="1">{"pl_t&amp;d",#N/A,FALSE,"p&amp;l_t&amp;D_01_02 (2)"}</definedName>
    <definedName name="_______________j5" localSheetId="6" hidden="1">{"pl_t&amp;d",#N/A,FALSE,"p&amp;l_t&amp;D_01_02 (2)"}</definedName>
    <definedName name="_______________j5" localSheetId="7" hidden="1">{"pl_t&amp;d",#N/A,FALSE,"p&amp;l_t&amp;D_01_02 (2)"}</definedName>
    <definedName name="_______________j5" localSheetId="8" hidden="1">{"pl_t&amp;d",#N/A,FALSE,"p&amp;l_t&amp;D_01_02 (2)"}</definedName>
    <definedName name="_______________j5" localSheetId="9" hidden="1">{"pl_t&amp;d",#N/A,FALSE,"p&amp;l_t&amp;D_01_02 (2)"}</definedName>
    <definedName name="_______________j5" localSheetId="10" hidden="1">{"pl_t&amp;d",#N/A,FALSE,"p&amp;l_t&amp;D_01_02 (2)"}</definedName>
    <definedName name="_______________j5" hidden="1">{"pl_t&amp;d",#N/A,FALSE,"p&amp;l_t&amp;D_01_02 (2)"}</definedName>
    <definedName name="_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k1" localSheetId="6" hidden="1">{"pl_t&amp;d",#N/A,FALSE,"p&amp;l_t&amp;D_01_02 (2)"}</definedName>
    <definedName name="_______________k1" localSheetId="7" hidden="1">{"pl_t&amp;d",#N/A,FALSE,"p&amp;l_t&amp;D_01_02 (2)"}</definedName>
    <definedName name="_______________k1" localSheetId="8" hidden="1">{"pl_t&amp;d",#N/A,FALSE,"p&amp;l_t&amp;D_01_02 (2)"}</definedName>
    <definedName name="_______________k1" localSheetId="9" hidden="1">{"pl_t&amp;d",#N/A,FALSE,"p&amp;l_t&amp;D_01_02 (2)"}</definedName>
    <definedName name="_______________k1" localSheetId="10" hidden="1">{"pl_t&amp;d",#N/A,FALSE,"p&amp;l_t&amp;D_01_02 (2)"}</definedName>
    <definedName name="_______________k1" hidden="1">{"pl_t&amp;d",#N/A,FALSE,"p&amp;l_t&amp;D_01_02 (2)"}</definedName>
    <definedName name="_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new1" localSheetId="6" hidden="1">{"pl_t&amp;d",#N/A,FALSE,"p&amp;l_t&amp;D_01_02 (2)"}</definedName>
    <definedName name="_______________new1" localSheetId="7" hidden="1">{"pl_t&amp;d",#N/A,FALSE,"p&amp;l_t&amp;D_01_02 (2)"}</definedName>
    <definedName name="_______________new1" localSheetId="8" hidden="1">{"pl_t&amp;d",#N/A,FALSE,"p&amp;l_t&amp;D_01_02 (2)"}</definedName>
    <definedName name="_______________new1" localSheetId="9" hidden="1">{"pl_t&amp;d",#N/A,FALSE,"p&amp;l_t&amp;D_01_02 (2)"}</definedName>
    <definedName name="_______________new1" localSheetId="10" hidden="1">{"pl_t&amp;d",#N/A,FALSE,"p&amp;l_t&amp;D_01_02 (2)"}</definedName>
    <definedName name="_______________new1" hidden="1">{"pl_t&amp;d",#N/A,FALSE,"p&amp;l_t&amp;D_01_02 (2)"}</definedName>
    <definedName name="_______________no1" localSheetId="6" hidden="1">{"pl_t&amp;d",#N/A,FALSE,"p&amp;l_t&amp;D_01_02 (2)"}</definedName>
    <definedName name="_______________no1" localSheetId="7" hidden="1">{"pl_t&amp;d",#N/A,FALSE,"p&amp;l_t&amp;D_01_02 (2)"}</definedName>
    <definedName name="_______________no1" localSheetId="8" hidden="1">{"pl_t&amp;d",#N/A,FALSE,"p&amp;l_t&amp;D_01_02 (2)"}</definedName>
    <definedName name="_______________no1" localSheetId="9" hidden="1">{"pl_t&amp;d",#N/A,FALSE,"p&amp;l_t&amp;D_01_02 (2)"}</definedName>
    <definedName name="_______________no1" localSheetId="10" hidden="1">{"pl_t&amp;d",#N/A,FALSE,"p&amp;l_t&amp;D_01_02 (2)"}</definedName>
    <definedName name="_______________no1" hidden="1">{"pl_t&amp;d",#N/A,FALSE,"p&amp;l_t&amp;D_01_02 (2)"}</definedName>
    <definedName name="_______________not1" localSheetId="6" hidden="1">{"pl_t&amp;d",#N/A,FALSE,"p&amp;l_t&amp;D_01_02 (2)"}</definedName>
    <definedName name="_______________not1" localSheetId="7" hidden="1">{"pl_t&amp;d",#N/A,FALSE,"p&amp;l_t&amp;D_01_02 (2)"}</definedName>
    <definedName name="_______________not1" localSheetId="8" hidden="1">{"pl_t&amp;d",#N/A,FALSE,"p&amp;l_t&amp;D_01_02 (2)"}</definedName>
    <definedName name="_______________not1" localSheetId="9" hidden="1">{"pl_t&amp;d",#N/A,FALSE,"p&amp;l_t&amp;D_01_02 (2)"}</definedName>
    <definedName name="_______________not1" localSheetId="10" hidden="1">{"pl_t&amp;d",#N/A,FALSE,"p&amp;l_t&amp;D_01_02 (2)"}</definedName>
    <definedName name="_______________not1" hidden="1">{"pl_t&amp;d",#N/A,FALSE,"p&amp;l_t&amp;D_01_02 (2)"}</definedName>
    <definedName name="_______________p1" localSheetId="6" hidden="1">{"pl_t&amp;d",#N/A,FALSE,"p&amp;l_t&amp;D_01_02 (2)"}</definedName>
    <definedName name="_______________p1" localSheetId="7" hidden="1">{"pl_t&amp;d",#N/A,FALSE,"p&amp;l_t&amp;D_01_02 (2)"}</definedName>
    <definedName name="_______________p1" localSheetId="8" hidden="1">{"pl_t&amp;d",#N/A,FALSE,"p&amp;l_t&amp;D_01_02 (2)"}</definedName>
    <definedName name="_______________p1" localSheetId="9" hidden="1">{"pl_t&amp;d",#N/A,FALSE,"p&amp;l_t&amp;D_01_02 (2)"}</definedName>
    <definedName name="_______________p1" localSheetId="10" hidden="1">{"pl_t&amp;d",#N/A,FALSE,"p&amp;l_t&amp;D_01_02 (2)"}</definedName>
    <definedName name="_______________p1" hidden="1">{"pl_t&amp;d",#N/A,FALSE,"p&amp;l_t&amp;D_01_02 (2)"}</definedName>
    <definedName name="_______________p2" localSheetId="6" hidden="1">{"pl_td_01_02",#N/A,FALSE,"p&amp;l_t&amp;D_01_02 (2)"}</definedName>
    <definedName name="_______________p2" localSheetId="7" hidden="1">{"pl_td_01_02",#N/A,FALSE,"p&amp;l_t&amp;D_01_02 (2)"}</definedName>
    <definedName name="_______________p2" localSheetId="8" hidden="1">{"pl_td_01_02",#N/A,FALSE,"p&amp;l_t&amp;D_01_02 (2)"}</definedName>
    <definedName name="_______________p2" localSheetId="9" hidden="1">{"pl_td_01_02",#N/A,FALSE,"p&amp;l_t&amp;D_01_02 (2)"}</definedName>
    <definedName name="_______________p2" localSheetId="10" hidden="1">{"pl_td_01_02",#N/A,FALSE,"p&amp;l_t&amp;D_01_02 (2)"}</definedName>
    <definedName name="_______________p2" hidden="1">{"pl_td_01_02",#N/A,FALSE,"p&amp;l_t&amp;D_01_02 (2)"}</definedName>
    <definedName name="_______________p3" localSheetId="6" hidden="1">{"pl_t&amp;d",#N/A,FALSE,"p&amp;l_t&amp;D_01_02 (2)"}</definedName>
    <definedName name="_______________p3" localSheetId="7" hidden="1">{"pl_t&amp;d",#N/A,FALSE,"p&amp;l_t&amp;D_01_02 (2)"}</definedName>
    <definedName name="_______________p3" localSheetId="8" hidden="1">{"pl_t&amp;d",#N/A,FALSE,"p&amp;l_t&amp;D_01_02 (2)"}</definedName>
    <definedName name="_______________p3" localSheetId="9" hidden="1">{"pl_t&amp;d",#N/A,FALSE,"p&amp;l_t&amp;D_01_02 (2)"}</definedName>
    <definedName name="_______________p3" localSheetId="10" hidden="1">{"pl_t&amp;d",#N/A,FALSE,"p&amp;l_t&amp;D_01_02 (2)"}</definedName>
    <definedName name="_______________p3" hidden="1">{"pl_t&amp;d",#N/A,FALSE,"p&amp;l_t&amp;D_01_02 (2)"}</definedName>
    <definedName name="_______________p4" localSheetId="6" hidden="1">{"pl_t&amp;d",#N/A,FALSE,"p&amp;l_t&amp;D_01_02 (2)"}</definedName>
    <definedName name="_______________p4" localSheetId="7" hidden="1">{"pl_t&amp;d",#N/A,FALSE,"p&amp;l_t&amp;D_01_02 (2)"}</definedName>
    <definedName name="_______________p4" localSheetId="8" hidden="1">{"pl_t&amp;d",#N/A,FALSE,"p&amp;l_t&amp;D_01_02 (2)"}</definedName>
    <definedName name="_______________p4" localSheetId="9" hidden="1">{"pl_t&amp;d",#N/A,FALSE,"p&amp;l_t&amp;D_01_02 (2)"}</definedName>
    <definedName name="_______________p4" localSheetId="10" hidden="1">{"pl_t&amp;d",#N/A,FALSE,"p&amp;l_t&amp;D_01_02 (2)"}</definedName>
    <definedName name="_______________p4" hidden="1">{"pl_t&amp;d",#N/A,FALSE,"p&amp;l_t&amp;D_01_02 (2)"}</definedName>
    <definedName name="_______________q2" localSheetId="6" hidden="1">{"pl_t&amp;d",#N/A,FALSE,"p&amp;l_t&amp;D_01_02 (2)"}</definedName>
    <definedName name="_______________q2" localSheetId="7" hidden="1">{"pl_t&amp;d",#N/A,FALSE,"p&amp;l_t&amp;D_01_02 (2)"}</definedName>
    <definedName name="_______________q2" localSheetId="8" hidden="1">{"pl_t&amp;d",#N/A,FALSE,"p&amp;l_t&amp;D_01_02 (2)"}</definedName>
    <definedName name="_______________q2" localSheetId="9" hidden="1">{"pl_t&amp;d",#N/A,FALSE,"p&amp;l_t&amp;D_01_02 (2)"}</definedName>
    <definedName name="_______________q2" localSheetId="10" hidden="1">{"pl_t&amp;d",#N/A,FALSE,"p&amp;l_t&amp;D_01_02 (2)"}</definedName>
    <definedName name="_______________q2" hidden="1">{"pl_t&amp;d",#N/A,FALSE,"p&amp;l_t&amp;D_01_02 (2)"}</definedName>
    <definedName name="_______________q3" localSheetId="6" hidden="1">{"pl_t&amp;d",#N/A,FALSE,"p&amp;l_t&amp;D_01_02 (2)"}</definedName>
    <definedName name="_______________q3" localSheetId="7" hidden="1">{"pl_t&amp;d",#N/A,FALSE,"p&amp;l_t&amp;D_01_02 (2)"}</definedName>
    <definedName name="_______________q3" localSheetId="8" hidden="1">{"pl_t&amp;d",#N/A,FALSE,"p&amp;l_t&amp;D_01_02 (2)"}</definedName>
    <definedName name="_______________q3" localSheetId="9" hidden="1">{"pl_t&amp;d",#N/A,FALSE,"p&amp;l_t&amp;D_01_02 (2)"}</definedName>
    <definedName name="_______________q3" localSheetId="10" hidden="1">{"pl_t&amp;d",#N/A,FALSE,"p&amp;l_t&amp;D_01_02 (2)"}</definedName>
    <definedName name="_______________q3" hidden="1">{"pl_t&amp;d",#N/A,FALSE,"p&amp;l_t&amp;D_01_02 (2)"}</definedName>
    <definedName name="_______________RAM4" localSheetId="6" hidden="1">{"pl_t&amp;d",#N/A,FALSE,"p&amp;l_t&amp;D_01_02 (2)"}</definedName>
    <definedName name="_______________RAM4" localSheetId="7" hidden="1">{"pl_t&amp;d",#N/A,FALSE,"p&amp;l_t&amp;D_01_02 (2)"}</definedName>
    <definedName name="_______________RAM4" localSheetId="8" hidden="1">{"pl_t&amp;d",#N/A,FALSE,"p&amp;l_t&amp;D_01_02 (2)"}</definedName>
    <definedName name="_______________RAM4" localSheetId="9" hidden="1">{"pl_t&amp;d",#N/A,FALSE,"p&amp;l_t&amp;D_01_02 (2)"}</definedName>
    <definedName name="_______________RAM4" localSheetId="10" hidden="1">{"pl_t&amp;d",#N/A,FALSE,"p&amp;l_t&amp;D_01_02 (2)"}</definedName>
    <definedName name="_______________RAM4" hidden="1">{"pl_t&amp;d",#N/A,FALSE,"p&amp;l_t&amp;D_01_02 (2)"}</definedName>
    <definedName name="_______________s1" localSheetId="6" hidden="1">{"pl_t&amp;d",#N/A,FALSE,"p&amp;l_t&amp;D_01_02 (2)"}</definedName>
    <definedName name="_______________s1" localSheetId="7" hidden="1">{"pl_t&amp;d",#N/A,FALSE,"p&amp;l_t&amp;D_01_02 (2)"}</definedName>
    <definedName name="_______________s1" localSheetId="8" hidden="1">{"pl_t&amp;d",#N/A,FALSE,"p&amp;l_t&amp;D_01_02 (2)"}</definedName>
    <definedName name="_______________s1" localSheetId="9" hidden="1">{"pl_t&amp;d",#N/A,FALSE,"p&amp;l_t&amp;D_01_02 (2)"}</definedName>
    <definedName name="_______________s1" localSheetId="10" hidden="1">{"pl_t&amp;d",#N/A,FALSE,"p&amp;l_t&amp;D_01_02 (2)"}</definedName>
    <definedName name="_______________s1" hidden="1">{"pl_t&amp;d",#N/A,FALSE,"p&amp;l_t&amp;D_01_02 (2)"}</definedName>
    <definedName name="_______________s2" localSheetId="6" hidden="1">{"pl_t&amp;d",#N/A,FALSE,"p&amp;l_t&amp;D_01_02 (2)"}</definedName>
    <definedName name="_______________s2" localSheetId="7" hidden="1">{"pl_t&amp;d",#N/A,FALSE,"p&amp;l_t&amp;D_01_02 (2)"}</definedName>
    <definedName name="_______________s2" localSheetId="8" hidden="1">{"pl_t&amp;d",#N/A,FALSE,"p&amp;l_t&amp;D_01_02 (2)"}</definedName>
    <definedName name="_______________s2" localSheetId="9" hidden="1">{"pl_t&amp;d",#N/A,FALSE,"p&amp;l_t&amp;D_01_02 (2)"}</definedName>
    <definedName name="_______________s2" localSheetId="10" hidden="1">{"pl_t&amp;d",#N/A,FALSE,"p&amp;l_t&amp;D_01_02 (2)"}</definedName>
    <definedName name="_______________s2" hidden="1">{"pl_t&amp;d",#N/A,FALSE,"p&amp;l_t&amp;D_01_02 (2)"}</definedName>
    <definedName name="_______________ss1" localSheetId="6" hidden="1">{"pl_t&amp;d",#N/A,FALSE,"p&amp;l_t&amp;D_01_02 (2)"}</definedName>
    <definedName name="_______________ss1" localSheetId="7" hidden="1">{"pl_t&amp;d",#N/A,FALSE,"p&amp;l_t&amp;D_01_02 (2)"}</definedName>
    <definedName name="_______________ss1" localSheetId="8" hidden="1">{"pl_t&amp;d",#N/A,FALSE,"p&amp;l_t&amp;D_01_02 (2)"}</definedName>
    <definedName name="_______________ss1" localSheetId="9" hidden="1">{"pl_t&amp;d",#N/A,FALSE,"p&amp;l_t&amp;D_01_02 (2)"}</definedName>
    <definedName name="_______________ss1" localSheetId="10" hidden="1">{"pl_t&amp;d",#N/A,FALSE,"p&amp;l_t&amp;D_01_02 (2)"}</definedName>
    <definedName name="_______________ss1" hidden="1">{"pl_t&amp;d",#N/A,FALSE,"p&amp;l_t&amp;D_01_02 (2)"}</definedName>
    <definedName name="_______________udc12" localSheetId="6" hidden="1">{"pl_t&amp;d",#N/A,FALSE,"p&amp;l_t&amp;D_01_02 (2)"}</definedName>
    <definedName name="_______________udc12" localSheetId="7" hidden="1">{"pl_t&amp;d",#N/A,FALSE,"p&amp;l_t&amp;D_01_02 (2)"}</definedName>
    <definedName name="_______________udc12" localSheetId="8" hidden="1">{"pl_t&amp;d",#N/A,FALSE,"p&amp;l_t&amp;D_01_02 (2)"}</definedName>
    <definedName name="_______________udc12" localSheetId="9" hidden="1">{"pl_t&amp;d",#N/A,FALSE,"p&amp;l_t&amp;D_01_02 (2)"}</definedName>
    <definedName name="_______________udc12" localSheetId="10" hidden="1">{"pl_t&amp;d",#N/A,FALSE,"p&amp;l_t&amp;D_01_02 (2)"}</definedName>
    <definedName name="_______________udc12" hidden="1">{"pl_t&amp;d",#N/A,FALSE,"p&amp;l_t&amp;D_01_02 (2)"}</definedName>
    <definedName name="______________A11" localSheetId="6" hidden="1">{"pl_t&amp;d",#N/A,FALSE,"p&amp;l_t&amp;D_01_02 (2)"}</definedName>
    <definedName name="______________A11" localSheetId="7" hidden="1">{"pl_t&amp;d",#N/A,FALSE,"p&amp;l_t&amp;D_01_02 (2)"}</definedName>
    <definedName name="______________A11" localSheetId="8" hidden="1">{"pl_t&amp;d",#N/A,FALSE,"p&amp;l_t&amp;D_01_02 (2)"}</definedName>
    <definedName name="______________A11" localSheetId="9" hidden="1">{"pl_t&amp;d",#N/A,FALSE,"p&amp;l_t&amp;D_01_02 (2)"}</definedName>
    <definedName name="______________A11" localSheetId="10" hidden="1">{"pl_t&amp;d",#N/A,FALSE,"p&amp;l_t&amp;D_01_02 (2)"}</definedName>
    <definedName name="______________A11" hidden="1">{"pl_t&amp;d",#N/A,FALSE,"p&amp;l_t&amp;D_01_02 (2)"}</definedName>
    <definedName name="______________A2" localSheetId="6" hidden="1">{"pl_t&amp;d",#N/A,FALSE,"p&amp;l_t&amp;D_01_02 (2)"}</definedName>
    <definedName name="______________A2" localSheetId="7" hidden="1">{"pl_t&amp;d",#N/A,FALSE,"p&amp;l_t&amp;D_01_02 (2)"}</definedName>
    <definedName name="______________A2" localSheetId="8" hidden="1">{"pl_t&amp;d",#N/A,FALSE,"p&amp;l_t&amp;D_01_02 (2)"}</definedName>
    <definedName name="______________A2" localSheetId="9" hidden="1">{"pl_t&amp;d",#N/A,FALSE,"p&amp;l_t&amp;D_01_02 (2)"}</definedName>
    <definedName name="______________A2" localSheetId="10" hidden="1">{"pl_t&amp;d",#N/A,FALSE,"p&amp;l_t&amp;D_01_02 (2)"}</definedName>
    <definedName name="______________A2" hidden="1">{"pl_t&amp;d",#N/A,FALSE,"p&amp;l_t&amp;D_01_02 (2)"}</definedName>
    <definedName name="______________a3" localSheetId="6" hidden="1">{"pl_t&amp;d",#N/A,FALSE,"p&amp;l_t&amp;D_01_02 (2)"}</definedName>
    <definedName name="______________a3" localSheetId="7" hidden="1">{"pl_t&amp;d",#N/A,FALSE,"p&amp;l_t&amp;D_01_02 (2)"}</definedName>
    <definedName name="______________a3" localSheetId="8" hidden="1">{"pl_t&amp;d",#N/A,FALSE,"p&amp;l_t&amp;D_01_02 (2)"}</definedName>
    <definedName name="______________a3" localSheetId="9" hidden="1">{"pl_t&amp;d",#N/A,FALSE,"p&amp;l_t&amp;D_01_02 (2)"}</definedName>
    <definedName name="______________a3" localSheetId="10" hidden="1">{"pl_t&amp;d",#N/A,FALSE,"p&amp;l_t&amp;D_01_02 (2)"}</definedName>
    <definedName name="______________a3" hidden="1">{"pl_t&amp;d",#N/A,FALSE,"p&amp;l_t&amp;D_01_02 (2)"}</definedName>
    <definedName name="______________aa1" localSheetId="6" hidden="1">{"pl_t&amp;d",#N/A,FALSE,"p&amp;l_t&amp;D_01_02 (2)"}</definedName>
    <definedName name="______________aa1" localSheetId="7" hidden="1">{"pl_t&amp;d",#N/A,FALSE,"p&amp;l_t&amp;D_01_02 (2)"}</definedName>
    <definedName name="______________aa1" localSheetId="8" hidden="1">{"pl_t&amp;d",#N/A,FALSE,"p&amp;l_t&amp;D_01_02 (2)"}</definedName>
    <definedName name="______________aa1" localSheetId="9" hidden="1">{"pl_t&amp;d",#N/A,FALSE,"p&amp;l_t&amp;D_01_02 (2)"}</definedName>
    <definedName name="______________aa1" localSheetId="10" hidden="1">{"pl_t&amp;d",#N/A,FALSE,"p&amp;l_t&amp;D_01_02 (2)"}</definedName>
    <definedName name="______________aa1" hidden="1">{"pl_t&amp;d",#N/A,FALSE,"p&amp;l_t&amp;D_01_02 (2)"}</definedName>
    <definedName name="______________ACD06" localSheetId="6" hidden="1">{"pl_t&amp;d",#N/A,FALSE,"p&amp;l_t&amp;D_01_02 (2)"}</definedName>
    <definedName name="______________ACD06" localSheetId="7" hidden="1">{"pl_t&amp;d",#N/A,FALSE,"p&amp;l_t&amp;D_01_02 (2)"}</definedName>
    <definedName name="______________ACD06" localSheetId="8" hidden="1">{"pl_t&amp;d",#N/A,FALSE,"p&amp;l_t&amp;D_01_02 (2)"}</definedName>
    <definedName name="______________ACD06" localSheetId="9" hidden="1">{"pl_t&amp;d",#N/A,FALSE,"p&amp;l_t&amp;D_01_02 (2)"}</definedName>
    <definedName name="______________ACD06" localSheetId="10" hidden="1">{"pl_t&amp;d",#N/A,FALSE,"p&amp;l_t&amp;D_01_02 (2)"}</definedName>
    <definedName name="______________ACD06" hidden="1">{"pl_t&amp;d",#N/A,FALSE,"p&amp;l_t&amp;D_01_02 (2)"}</definedName>
    <definedName name="______________B1" localSheetId="6" hidden="1">{"pl_t&amp;d",#N/A,FALSE,"p&amp;l_t&amp;D_01_02 (2)"}</definedName>
    <definedName name="______________B1" localSheetId="7" hidden="1">{"pl_t&amp;d",#N/A,FALSE,"p&amp;l_t&amp;D_01_02 (2)"}</definedName>
    <definedName name="______________B1" localSheetId="8" hidden="1">{"pl_t&amp;d",#N/A,FALSE,"p&amp;l_t&amp;D_01_02 (2)"}</definedName>
    <definedName name="______________B1" localSheetId="9" hidden="1">{"pl_t&amp;d",#N/A,FALSE,"p&amp;l_t&amp;D_01_02 (2)"}</definedName>
    <definedName name="______________B1" localSheetId="10" hidden="1">{"pl_t&amp;d",#N/A,FALSE,"p&amp;l_t&amp;D_01_02 (2)"}</definedName>
    <definedName name="______________B1" hidden="1">{"pl_t&amp;d",#N/A,FALSE,"p&amp;l_t&amp;D_01_02 (2)"}</definedName>
    <definedName name="______________BSD1" localSheetId="6">#REF!</definedName>
    <definedName name="______________BSD1" localSheetId="7">#REF!</definedName>
    <definedName name="______________BSD1" localSheetId="8">#REF!</definedName>
    <definedName name="______________BSD1" localSheetId="9">#REF!</definedName>
    <definedName name="______________BSD1" localSheetId="10">#REF!</definedName>
    <definedName name="______________BSD1">#REF!</definedName>
    <definedName name="______________BSD2" localSheetId="6">#REF!</definedName>
    <definedName name="______________BSD2" localSheetId="7">#REF!</definedName>
    <definedName name="______________BSD2" localSheetId="8">#REF!</definedName>
    <definedName name="______________BSD2" localSheetId="9">#REF!</definedName>
    <definedName name="______________BSD2" localSheetId="10">#REF!</definedName>
    <definedName name="______________BSD2">#REF!</definedName>
    <definedName name="______________CAT04" localSheetId="6" hidden="1">{"pl_t&amp;d",#N/A,FALSE,"p&amp;l_t&amp;D_01_02 (2)"}</definedName>
    <definedName name="______________CAT04" localSheetId="7" hidden="1">{"pl_t&amp;d",#N/A,FALSE,"p&amp;l_t&amp;D_01_02 (2)"}</definedName>
    <definedName name="______________CAT04" localSheetId="8" hidden="1">{"pl_t&amp;d",#N/A,FALSE,"p&amp;l_t&amp;D_01_02 (2)"}</definedName>
    <definedName name="______________CAT04" localSheetId="9" hidden="1">{"pl_t&amp;d",#N/A,FALSE,"p&amp;l_t&amp;D_01_02 (2)"}</definedName>
    <definedName name="______________CAT04" localSheetId="10" hidden="1">{"pl_t&amp;d",#N/A,FALSE,"p&amp;l_t&amp;D_01_02 (2)"}</definedName>
    <definedName name="______________CAT04" hidden="1">{"pl_t&amp;d",#N/A,FALSE,"p&amp;l_t&amp;D_01_02 (2)"}</definedName>
    <definedName name="______________dd1" localSheetId="6" hidden="1">{"pl_t&amp;d",#N/A,FALSE,"p&amp;l_t&amp;D_01_02 (2)"}</definedName>
    <definedName name="______________dd1" localSheetId="7" hidden="1">{"pl_t&amp;d",#N/A,FALSE,"p&amp;l_t&amp;D_01_02 (2)"}</definedName>
    <definedName name="______________dd1" localSheetId="8" hidden="1">{"pl_t&amp;d",#N/A,FALSE,"p&amp;l_t&amp;D_01_02 (2)"}</definedName>
    <definedName name="______________dd1" localSheetId="9" hidden="1">{"pl_t&amp;d",#N/A,FALSE,"p&amp;l_t&amp;D_01_02 (2)"}</definedName>
    <definedName name="______________dd1" localSheetId="10" hidden="1">{"pl_t&amp;d",#N/A,FALSE,"p&amp;l_t&amp;D_01_02 (2)"}</definedName>
    <definedName name="______________dd1" hidden="1">{"pl_t&amp;d",#N/A,FALSE,"p&amp;l_t&amp;D_01_02 (2)"}</definedName>
    <definedName name="______________dem2" localSheetId="6" hidden="1">{"pl_t&amp;d",#N/A,FALSE,"p&amp;l_t&amp;D_01_02 (2)"}</definedName>
    <definedName name="______________dem2" localSheetId="7" hidden="1">{"pl_t&amp;d",#N/A,FALSE,"p&amp;l_t&amp;D_01_02 (2)"}</definedName>
    <definedName name="______________dem2" localSheetId="8" hidden="1">{"pl_t&amp;d",#N/A,FALSE,"p&amp;l_t&amp;D_01_02 (2)"}</definedName>
    <definedName name="______________dem2" localSheetId="9" hidden="1">{"pl_t&amp;d",#N/A,FALSE,"p&amp;l_t&amp;D_01_02 (2)"}</definedName>
    <definedName name="______________dem2" localSheetId="10" hidden="1">{"pl_t&amp;d",#N/A,FALSE,"p&amp;l_t&amp;D_01_02 (2)"}</definedName>
    <definedName name="______________dem2" hidden="1">{"pl_t&amp;d",#N/A,FALSE,"p&amp;l_t&amp;D_01_02 (2)"}</definedName>
    <definedName name="______________dem3" localSheetId="6" hidden="1">{"pl_t&amp;d",#N/A,FALSE,"p&amp;l_t&amp;D_01_02 (2)"}</definedName>
    <definedName name="______________dem3" localSheetId="7" hidden="1">{"pl_t&amp;d",#N/A,FALSE,"p&amp;l_t&amp;D_01_02 (2)"}</definedName>
    <definedName name="______________dem3" localSheetId="8" hidden="1">{"pl_t&amp;d",#N/A,FALSE,"p&amp;l_t&amp;D_01_02 (2)"}</definedName>
    <definedName name="______________dem3" localSheetId="9" hidden="1">{"pl_t&amp;d",#N/A,FALSE,"p&amp;l_t&amp;D_01_02 (2)"}</definedName>
    <definedName name="______________dem3" localSheetId="10" hidden="1">{"pl_t&amp;d",#N/A,FALSE,"p&amp;l_t&amp;D_01_02 (2)"}</definedName>
    <definedName name="______________dem3" hidden="1">{"pl_t&amp;d",#N/A,FALSE,"p&amp;l_t&amp;D_01_02 (2)"}</definedName>
    <definedName name="______________den8" localSheetId="6" hidden="1">{"pl_t&amp;d",#N/A,FALSE,"p&amp;l_t&amp;D_01_02 (2)"}</definedName>
    <definedName name="______________den8" localSheetId="7" hidden="1">{"pl_t&amp;d",#N/A,FALSE,"p&amp;l_t&amp;D_01_02 (2)"}</definedName>
    <definedName name="______________den8" localSheetId="8" hidden="1">{"pl_t&amp;d",#N/A,FALSE,"p&amp;l_t&amp;D_01_02 (2)"}</definedName>
    <definedName name="______________den8" localSheetId="9" hidden="1">{"pl_t&amp;d",#N/A,FALSE,"p&amp;l_t&amp;D_01_02 (2)"}</definedName>
    <definedName name="______________den8" localSheetId="10" hidden="1">{"pl_t&amp;d",#N/A,FALSE,"p&amp;l_t&amp;D_01_02 (2)"}</definedName>
    <definedName name="______________den8" hidden="1">{"pl_t&amp;d",#N/A,FALSE,"p&amp;l_t&amp;D_01_02 (2)"}</definedName>
    <definedName name="______________DTR1" localSheetId="6" hidden="1">{"pl_t&amp;d",#N/A,FALSE,"p&amp;l_t&amp;D_01_02 (2)"}</definedName>
    <definedName name="______________DTR1" localSheetId="7" hidden="1">{"pl_t&amp;d",#N/A,FALSE,"p&amp;l_t&amp;D_01_02 (2)"}</definedName>
    <definedName name="______________DTR1" localSheetId="8" hidden="1">{"pl_t&amp;d",#N/A,FALSE,"p&amp;l_t&amp;D_01_02 (2)"}</definedName>
    <definedName name="______________DTR1" localSheetId="9" hidden="1">{"pl_t&amp;d",#N/A,FALSE,"p&amp;l_t&amp;D_01_02 (2)"}</definedName>
    <definedName name="______________DTR1" localSheetId="10" hidden="1">{"pl_t&amp;d",#N/A,FALSE,"p&amp;l_t&amp;D_01_02 (2)"}</definedName>
    <definedName name="______________DTR1" hidden="1">{"pl_t&amp;d",#N/A,FALSE,"p&amp;l_t&amp;D_01_02 (2)"}</definedName>
    <definedName name="______________DTR3" localSheetId="6" hidden="1">{"pl_t&amp;d",#N/A,FALSE,"p&amp;l_t&amp;D_01_02 (2)"}</definedName>
    <definedName name="______________DTR3" localSheetId="7" hidden="1">{"pl_t&amp;d",#N/A,FALSE,"p&amp;l_t&amp;D_01_02 (2)"}</definedName>
    <definedName name="______________DTR3" localSheetId="8" hidden="1">{"pl_t&amp;d",#N/A,FALSE,"p&amp;l_t&amp;D_01_02 (2)"}</definedName>
    <definedName name="______________DTR3" localSheetId="9" hidden="1">{"pl_t&amp;d",#N/A,FALSE,"p&amp;l_t&amp;D_01_02 (2)"}</definedName>
    <definedName name="______________DTR3" localSheetId="10" hidden="1">{"pl_t&amp;d",#N/A,FALSE,"p&amp;l_t&amp;D_01_02 (2)"}</definedName>
    <definedName name="______________DTR3" hidden="1">{"pl_t&amp;d",#N/A,FALSE,"p&amp;l_t&amp;D_01_02 (2)"}</definedName>
    <definedName name="______________E5" localSheetId="6" hidden="1">{"pl_t&amp;d",#N/A,FALSE,"p&amp;l_t&amp;D_01_02 (2)"}</definedName>
    <definedName name="______________E5" localSheetId="7" hidden="1">{"pl_t&amp;d",#N/A,FALSE,"p&amp;l_t&amp;D_01_02 (2)"}</definedName>
    <definedName name="______________E5" localSheetId="8" hidden="1">{"pl_t&amp;d",#N/A,FALSE,"p&amp;l_t&amp;D_01_02 (2)"}</definedName>
    <definedName name="______________E5" localSheetId="9" hidden="1">{"pl_t&amp;d",#N/A,FALSE,"p&amp;l_t&amp;D_01_02 (2)"}</definedName>
    <definedName name="______________E5" localSheetId="10" hidden="1">{"pl_t&amp;d",#N/A,FALSE,"p&amp;l_t&amp;D_01_02 (2)"}</definedName>
    <definedName name="______________E5" hidden="1">{"pl_t&amp;d",#N/A,FALSE,"p&amp;l_t&amp;D_01_02 (2)"}</definedName>
    <definedName name="______________fin2" localSheetId="6" hidden="1">{"pl_t&amp;d",#N/A,FALSE,"p&amp;l_t&amp;D_01_02 (2)"}</definedName>
    <definedName name="______________fin2" localSheetId="7" hidden="1">{"pl_t&amp;d",#N/A,FALSE,"p&amp;l_t&amp;D_01_02 (2)"}</definedName>
    <definedName name="______________fin2" localSheetId="8" hidden="1">{"pl_t&amp;d",#N/A,FALSE,"p&amp;l_t&amp;D_01_02 (2)"}</definedName>
    <definedName name="______________fin2" localSheetId="9" hidden="1">{"pl_t&amp;d",#N/A,FALSE,"p&amp;l_t&amp;D_01_02 (2)"}</definedName>
    <definedName name="______________fin2" localSheetId="10" hidden="1">{"pl_t&amp;d",#N/A,FALSE,"p&amp;l_t&amp;D_01_02 (2)"}</definedName>
    <definedName name="______________fin2" hidden="1">{"pl_t&amp;d",#N/A,FALSE,"p&amp;l_t&amp;D_01_02 (2)"}</definedName>
    <definedName name="______________for5" localSheetId="6" hidden="1">{"pl_t&amp;d",#N/A,FALSE,"p&amp;l_t&amp;D_01_02 (2)"}</definedName>
    <definedName name="______________for5" localSheetId="7" hidden="1">{"pl_t&amp;d",#N/A,FALSE,"p&amp;l_t&amp;D_01_02 (2)"}</definedName>
    <definedName name="______________for5" localSheetId="8" hidden="1">{"pl_t&amp;d",#N/A,FALSE,"p&amp;l_t&amp;D_01_02 (2)"}</definedName>
    <definedName name="______________for5" localSheetId="9" hidden="1">{"pl_t&amp;d",#N/A,FALSE,"p&amp;l_t&amp;D_01_02 (2)"}</definedName>
    <definedName name="______________for5" localSheetId="10" hidden="1">{"pl_t&amp;d",#N/A,FALSE,"p&amp;l_t&amp;D_01_02 (2)"}</definedName>
    <definedName name="______________for5" hidden="1">{"pl_t&amp;d",#N/A,FALSE,"p&amp;l_t&amp;D_01_02 (2)"}</definedName>
    <definedName name="______________IED1" localSheetId="6">#REF!</definedName>
    <definedName name="______________IED1" localSheetId="7">#REF!</definedName>
    <definedName name="______________IED1" localSheetId="8">#REF!</definedName>
    <definedName name="______________IED1" localSheetId="9">#REF!</definedName>
    <definedName name="______________IED1" localSheetId="10">#REF!</definedName>
    <definedName name="______________IED1">#REF!</definedName>
    <definedName name="______________IED2" localSheetId="6">#REF!</definedName>
    <definedName name="______________IED2" localSheetId="7">#REF!</definedName>
    <definedName name="______________IED2" localSheetId="8">#REF!</definedName>
    <definedName name="______________IED2" localSheetId="9">#REF!</definedName>
    <definedName name="______________IED2" localSheetId="10">#REF!</definedName>
    <definedName name="______________IED2">#REF!</definedName>
    <definedName name="______________j3" localSheetId="6" hidden="1">{"pl_t&amp;d",#N/A,FALSE,"p&amp;l_t&amp;D_01_02 (2)"}</definedName>
    <definedName name="______________j3" localSheetId="7" hidden="1">{"pl_t&amp;d",#N/A,FALSE,"p&amp;l_t&amp;D_01_02 (2)"}</definedName>
    <definedName name="______________j3" localSheetId="8" hidden="1">{"pl_t&amp;d",#N/A,FALSE,"p&amp;l_t&amp;D_01_02 (2)"}</definedName>
    <definedName name="______________j3" localSheetId="9" hidden="1">{"pl_t&amp;d",#N/A,FALSE,"p&amp;l_t&amp;D_01_02 (2)"}</definedName>
    <definedName name="______________j3" localSheetId="10" hidden="1">{"pl_t&amp;d",#N/A,FALSE,"p&amp;l_t&amp;D_01_02 (2)"}</definedName>
    <definedName name="______________j3" hidden="1">{"pl_t&amp;d",#N/A,FALSE,"p&amp;l_t&amp;D_01_02 (2)"}</definedName>
    <definedName name="______________j4" localSheetId="6" hidden="1">{"pl_t&amp;d",#N/A,FALSE,"p&amp;l_t&amp;D_01_02 (2)"}</definedName>
    <definedName name="______________j4" localSheetId="7" hidden="1">{"pl_t&amp;d",#N/A,FALSE,"p&amp;l_t&amp;D_01_02 (2)"}</definedName>
    <definedName name="______________j4" localSheetId="8" hidden="1">{"pl_t&amp;d",#N/A,FALSE,"p&amp;l_t&amp;D_01_02 (2)"}</definedName>
    <definedName name="______________j4" localSheetId="9" hidden="1">{"pl_t&amp;d",#N/A,FALSE,"p&amp;l_t&amp;D_01_02 (2)"}</definedName>
    <definedName name="______________j4" localSheetId="10" hidden="1">{"pl_t&amp;d",#N/A,FALSE,"p&amp;l_t&amp;D_01_02 (2)"}</definedName>
    <definedName name="______________j4" hidden="1">{"pl_t&amp;d",#N/A,FALSE,"p&amp;l_t&amp;D_01_02 (2)"}</definedName>
    <definedName name="______________j5" localSheetId="6" hidden="1">{"pl_t&amp;d",#N/A,FALSE,"p&amp;l_t&amp;D_01_02 (2)"}</definedName>
    <definedName name="______________j5" localSheetId="7" hidden="1">{"pl_t&amp;d",#N/A,FALSE,"p&amp;l_t&amp;D_01_02 (2)"}</definedName>
    <definedName name="______________j5" localSheetId="8" hidden="1">{"pl_t&amp;d",#N/A,FALSE,"p&amp;l_t&amp;D_01_02 (2)"}</definedName>
    <definedName name="______________j5" localSheetId="9" hidden="1">{"pl_t&amp;d",#N/A,FALSE,"p&amp;l_t&amp;D_01_02 (2)"}</definedName>
    <definedName name="______________j5" localSheetId="10" hidden="1">{"pl_t&amp;d",#N/A,FALSE,"p&amp;l_t&amp;D_01_02 (2)"}</definedName>
    <definedName name="______________j5" hidden="1">{"pl_t&amp;d",#N/A,FALSE,"p&amp;l_t&amp;D_01_02 (2)"}</definedName>
    <definedName name="_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k1" localSheetId="6" hidden="1">{"pl_t&amp;d",#N/A,FALSE,"p&amp;l_t&amp;D_01_02 (2)"}</definedName>
    <definedName name="______________k1" localSheetId="7" hidden="1">{"pl_t&amp;d",#N/A,FALSE,"p&amp;l_t&amp;D_01_02 (2)"}</definedName>
    <definedName name="______________k1" localSheetId="8" hidden="1">{"pl_t&amp;d",#N/A,FALSE,"p&amp;l_t&amp;D_01_02 (2)"}</definedName>
    <definedName name="______________k1" localSheetId="9" hidden="1">{"pl_t&amp;d",#N/A,FALSE,"p&amp;l_t&amp;D_01_02 (2)"}</definedName>
    <definedName name="______________k1" localSheetId="10" hidden="1">{"pl_t&amp;d",#N/A,FALSE,"p&amp;l_t&amp;D_01_02 (2)"}</definedName>
    <definedName name="______________k1" hidden="1">{"pl_t&amp;d",#N/A,FALSE,"p&amp;l_t&amp;D_01_02 (2)"}</definedName>
    <definedName name="_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new1" localSheetId="6" hidden="1">{"pl_t&amp;d",#N/A,FALSE,"p&amp;l_t&amp;D_01_02 (2)"}</definedName>
    <definedName name="______________new1" localSheetId="7" hidden="1">{"pl_t&amp;d",#N/A,FALSE,"p&amp;l_t&amp;D_01_02 (2)"}</definedName>
    <definedName name="______________new1" localSheetId="8" hidden="1">{"pl_t&amp;d",#N/A,FALSE,"p&amp;l_t&amp;D_01_02 (2)"}</definedName>
    <definedName name="______________new1" localSheetId="9" hidden="1">{"pl_t&amp;d",#N/A,FALSE,"p&amp;l_t&amp;D_01_02 (2)"}</definedName>
    <definedName name="______________new1" localSheetId="10" hidden="1">{"pl_t&amp;d",#N/A,FALSE,"p&amp;l_t&amp;D_01_02 (2)"}</definedName>
    <definedName name="______________new1" hidden="1">{"pl_t&amp;d",#N/A,FALSE,"p&amp;l_t&amp;D_01_02 (2)"}</definedName>
    <definedName name="______________no1" localSheetId="6" hidden="1">{"pl_t&amp;d",#N/A,FALSE,"p&amp;l_t&amp;D_01_02 (2)"}</definedName>
    <definedName name="______________no1" localSheetId="7" hidden="1">{"pl_t&amp;d",#N/A,FALSE,"p&amp;l_t&amp;D_01_02 (2)"}</definedName>
    <definedName name="______________no1" localSheetId="8" hidden="1">{"pl_t&amp;d",#N/A,FALSE,"p&amp;l_t&amp;D_01_02 (2)"}</definedName>
    <definedName name="______________no1" localSheetId="9" hidden="1">{"pl_t&amp;d",#N/A,FALSE,"p&amp;l_t&amp;D_01_02 (2)"}</definedName>
    <definedName name="______________no1" localSheetId="10" hidden="1">{"pl_t&amp;d",#N/A,FALSE,"p&amp;l_t&amp;D_01_02 (2)"}</definedName>
    <definedName name="______________no1" hidden="1">{"pl_t&amp;d",#N/A,FALSE,"p&amp;l_t&amp;D_01_02 (2)"}</definedName>
    <definedName name="______________not1" localSheetId="6" hidden="1">{"pl_t&amp;d",#N/A,FALSE,"p&amp;l_t&amp;D_01_02 (2)"}</definedName>
    <definedName name="______________not1" localSheetId="7" hidden="1">{"pl_t&amp;d",#N/A,FALSE,"p&amp;l_t&amp;D_01_02 (2)"}</definedName>
    <definedName name="______________not1" localSheetId="8" hidden="1">{"pl_t&amp;d",#N/A,FALSE,"p&amp;l_t&amp;D_01_02 (2)"}</definedName>
    <definedName name="______________not1" localSheetId="9" hidden="1">{"pl_t&amp;d",#N/A,FALSE,"p&amp;l_t&amp;D_01_02 (2)"}</definedName>
    <definedName name="______________not1" localSheetId="10" hidden="1">{"pl_t&amp;d",#N/A,FALSE,"p&amp;l_t&amp;D_01_02 (2)"}</definedName>
    <definedName name="______________not1" hidden="1">{"pl_t&amp;d",#N/A,FALSE,"p&amp;l_t&amp;D_01_02 (2)"}</definedName>
    <definedName name="______________p1" localSheetId="6" hidden="1">{"pl_t&amp;d",#N/A,FALSE,"p&amp;l_t&amp;D_01_02 (2)"}</definedName>
    <definedName name="______________p1" localSheetId="7" hidden="1">{"pl_t&amp;d",#N/A,FALSE,"p&amp;l_t&amp;D_01_02 (2)"}</definedName>
    <definedName name="______________p1" localSheetId="8" hidden="1">{"pl_t&amp;d",#N/A,FALSE,"p&amp;l_t&amp;D_01_02 (2)"}</definedName>
    <definedName name="______________p1" localSheetId="9" hidden="1">{"pl_t&amp;d",#N/A,FALSE,"p&amp;l_t&amp;D_01_02 (2)"}</definedName>
    <definedName name="______________p1" localSheetId="10" hidden="1">{"pl_t&amp;d",#N/A,FALSE,"p&amp;l_t&amp;D_01_02 (2)"}</definedName>
    <definedName name="______________p1" hidden="1">{"pl_t&amp;d",#N/A,FALSE,"p&amp;l_t&amp;D_01_02 (2)"}</definedName>
    <definedName name="______________p2" localSheetId="6" hidden="1">{"pl_td_01_02",#N/A,FALSE,"p&amp;l_t&amp;D_01_02 (2)"}</definedName>
    <definedName name="______________p2" localSheetId="7" hidden="1">{"pl_td_01_02",#N/A,FALSE,"p&amp;l_t&amp;D_01_02 (2)"}</definedName>
    <definedName name="______________p2" localSheetId="8" hidden="1">{"pl_td_01_02",#N/A,FALSE,"p&amp;l_t&amp;D_01_02 (2)"}</definedName>
    <definedName name="______________p2" localSheetId="9" hidden="1">{"pl_td_01_02",#N/A,FALSE,"p&amp;l_t&amp;D_01_02 (2)"}</definedName>
    <definedName name="______________p2" localSheetId="10" hidden="1">{"pl_td_01_02",#N/A,FALSE,"p&amp;l_t&amp;D_01_02 (2)"}</definedName>
    <definedName name="______________p2" hidden="1">{"pl_td_01_02",#N/A,FALSE,"p&amp;l_t&amp;D_01_02 (2)"}</definedName>
    <definedName name="______________p3" localSheetId="6" hidden="1">{"pl_t&amp;d",#N/A,FALSE,"p&amp;l_t&amp;D_01_02 (2)"}</definedName>
    <definedName name="______________p3" localSheetId="7" hidden="1">{"pl_t&amp;d",#N/A,FALSE,"p&amp;l_t&amp;D_01_02 (2)"}</definedName>
    <definedName name="______________p3" localSheetId="8" hidden="1">{"pl_t&amp;d",#N/A,FALSE,"p&amp;l_t&amp;D_01_02 (2)"}</definedName>
    <definedName name="______________p3" localSheetId="9" hidden="1">{"pl_t&amp;d",#N/A,FALSE,"p&amp;l_t&amp;D_01_02 (2)"}</definedName>
    <definedName name="______________p3" localSheetId="10" hidden="1">{"pl_t&amp;d",#N/A,FALSE,"p&amp;l_t&amp;D_01_02 (2)"}</definedName>
    <definedName name="______________p3" hidden="1">{"pl_t&amp;d",#N/A,FALSE,"p&amp;l_t&amp;D_01_02 (2)"}</definedName>
    <definedName name="______________p4" localSheetId="6" hidden="1">{"pl_t&amp;d",#N/A,FALSE,"p&amp;l_t&amp;D_01_02 (2)"}</definedName>
    <definedName name="______________p4" localSheetId="7" hidden="1">{"pl_t&amp;d",#N/A,FALSE,"p&amp;l_t&amp;D_01_02 (2)"}</definedName>
    <definedName name="______________p4" localSheetId="8" hidden="1">{"pl_t&amp;d",#N/A,FALSE,"p&amp;l_t&amp;D_01_02 (2)"}</definedName>
    <definedName name="______________p4" localSheetId="9" hidden="1">{"pl_t&amp;d",#N/A,FALSE,"p&amp;l_t&amp;D_01_02 (2)"}</definedName>
    <definedName name="______________p4" localSheetId="10" hidden="1">{"pl_t&amp;d",#N/A,FALSE,"p&amp;l_t&amp;D_01_02 (2)"}</definedName>
    <definedName name="______________p4" hidden="1">{"pl_t&amp;d",#N/A,FALSE,"p&amp;l_t&amp;D_01_02 (2)"}</definedName>
    <definedName name="______________q2" localSheetId="6" hidden="1">{"pl_t&amp;d",#N/A,FALSE,"p&amp;l_t&amp;D_01_02 (2)"}</definedName>
    <definedName name="______________q2" localSheetId="7" hidden="1">{"pl_t&amp;d",#N/A,FALSE,"p&amp;l_t&amp;D_01_02 (2)"}</definedName>
    <definedName name="______________q2" localSheetId="8" hidden="1">{"pl_t&amp;d",#N/A,FALSE,"p&amp;l_t&amp;D_01_02 (2)"}</definedName>
    <definedName name="______________q2" localSheetId="9" hidden="1">{"pl_t&amp;d",#N/A,FALSE,"p&amp;l_t&amp;D_01_02 (2)"}</definedName>
    <definedName name="______________q2" localSheetId="10" hidden="1">{"pl_t&amp;d",#N/A,FALSE,"p&amp;l_t&amp;D_01_02 (2)"}</definedName>
    <definedName name="______________q2" hidden="1">{"pl_t&amp;d",#N/A,FALSE,"p&amp;l_t&amp;D_01_02 (2)"}</definedName>
    <definedName name="______________q3" localSheetId="6" hidden="1">{"pl_t&amp;d",#N/A,FALSE,"p&amp;l_t&amp;D_01_02 (2)"}</definedName>
    <definedName name="______________q3" localSheetId="7" hidden="1">{"pl_t&amp;d",#N/A,FALSE,"p&amp;l_t&amp;D_01_02 (2)"}</definedName>
    <definedName name="______________q3" localSheetId="8" hidden="1">{"pl_t&amp;d",#N/A,FALSE,"p&amp;l_t&amp;D_01_02 (2)"}</definedName>
    <definedName name="______________q3" localSheetId="9" hidden="1">{"pl_t&amp;d",#N/A,FALSE,"p&amp;l_t&amp;D_01_02 (2)"}</definedName>
    <definedName name="______________q3" localSheetId="10" hidden="1">{"pl_t&amp;d",#N/A,FALSE,"p&amp;l_t&amp;D_01_02 (2)"}</definedName>
    <definedName name="______________q3" hidden="1">{"pl_t&amp;d",#N/A,FALSE,"p&amp;l_t&amp;D_01_02 (2)"}</definedName>
    <definedName name="______________RAM4" localSheetId="6" hidden="1">{"pl_t&amp;d",#N/A,FALSE,"p&amp;l_t&amp;D_01_02 (2)"}</definedName>
    <definedName name="______________RAM4" localSheetId="7" hidden="1">{"pl_t&amp;d",#N/A,FALSE,"p&amp;l_t&amp;D_01_02 (2)"}</definedName>
    <definedName name="______________RAM4" localSheetId="8" hidden="1">{"pl_t&amp;d",#N/A,FALSE,"p&amp;l_t&amp;D_01_02 (2)"}</definedName>
    <definedName name="______________RAM4" localSheetId="9" hidden="1">{"pl_t&amp;d",#N/A,FALSE,"p&amp;l_t&amp;D_01_02 (2)"}</definedName>
    <definedName name="______________RAM4" localSheetId="10" hidden="1">{"pl_t&amp;d",#N/A,FALSE,"p&amp;l_t&amp;D_01_02 (2)"}</definedName>
    <definedName name="______________RAM4" hidden="1">{"pl_t&amp;d",#N/A,FALSE,"p&amp;l_t&amp;D_01_02 (2)"}</definedName>
    <definedName name="______________s1" localSheetId="6" hidden="1">{"pl_t&amp;d",#N/A,FALSE,"p&amp;l_t&amp;D_01_02 (2)"}</definedName>
    <definedName name="______________s1" localSheetId="7" hidden="1">{"pl_t&amp;d",#N/A,FALSE,"p&amp;l_t&amp;D_01_02 (2)"}</definedName>
    <definedName name="______________s1" localSheetId="8" hidden="1">{"pl_t&amp;d",#N/A,FALSE,"p&amp;l_t&amp;D_01_02 (2)"}</definedName>
    <definedName name="______________s1" localSheetId="9" hidden="1">{"pl_t&amp;d",#N/A,FALSE,"p&amp;l_t&amp;D_01_02 (2)"}</definedName>
    <definedName name="______________s1" localSheetId="10" hidden="1">{"pl_t&amp;d",#N/A,FALSE,"p&amp;l_t&amp;D_01_02 (2)"}</definedName>
    <definedName name="______________s1" hidden="1">{"pl_t&amp;d",#N/A,FALSE,"p&amp;l_t&amp;D_01_02 (2)"}</definedName>
    <definedName name="______________s2" localSheetId="6" hidden="1">{"pl_t&amp;d",#N/A,FALSE,"p&amp;l_t&amp;D_01_02 (2)"}</definedName>
    <definedName name="______________s2" localSheetId="7" hidden="1">{"pl_t&amp;d",#N/A,FALSE,"p&amp;l_t&amp;D_01_02 (2)"}</definedName>
    <definedName name="______________s2" localSheetId="8" hidden="1">{"pl_t&amp;d",#N/A,FALSE,"p&amp;l_t&amp;D_01_02 (2)"}</definedName>
    <definedName name="______________s2" localSheetId="9" hidden="1">{"pl_t&amp;d",#N/A,FALSE,"p&amp;l_t&amp;D_01_02 (2)"}</definedName>
    <definedName name="______________s2" localSheetId="10" hidden="1">{"pl_t&amp;d",#N/A,FALSE,"p&amp;l_t&amp;D_01_02 (2)"}</definedName>
    <definedName name="______________s2" hidden="1">{"pl_t&amp;d",#N/A,FALSE,"p&amp;l_t&amp;D_01_02 (2)"}</definedName>
    <definedName name="______________ss1" localSheetId="6" hidden="1">{"pl_t&amp;d",#N/A,FALSE,"p&amp;l_t&amp;D_01_02 (2)"}</definedName>
    <definedName name="______________ss1" localSheetId="7" hidden="1">{"pl_t&amp;d",#N/A,FALSE,"p&amp;l_t&amp;D_01_02 (2)"}</definedName>
    <definedName name="______________ss1" localSheetId="8" hidden="1">{"pl_t&amp;d",#N/A,FALSE,"p&amp;l_t&amp;D_01_02 (2)"}</definedName>
    <definedName name="______________ss1" localSheetId="9" hidden="1">{"pl_t&amp;d",#N/A,FALSE,"p&amp;l_t&amp;D_01_02 (2)"}</definedName>
    <definedName name="______________ss1" localSheetId="10" hidden="1">{"pl_t&amp;d",#N/A,FALSE,"p&amp;l_t&amp;D_01_02 (2)"}</definedName>
    <definedName name="______________ss1" hidden="1">{"pl_t&amp;d",#N/A,FALSE,"p&amp;l_t&amp;D_01_02 (2)"}</definedName>
    <definedName name="______________udc12" localSheetId="6" hidden="1">{"pl_t&amp;d",#N/A,FALSE,"p&amp;l_t&amp;D_01_02 (2)"}</definedName>
    <definedName name="______________udc12" localSheetId="7" hidden="1">{"pl_t&amp;d",#N/A,FALSE,"p&amp;l_t&amp;D_01_02 (2)"}</definedName>
    <definedName name="______________udc12" localSheetId="8" hidden="1">{"pl_t&amp;d",#N/A,FALSE,"p&amp;l_t&amp;D_01_02 (2)"}</definedName>
    <definedName name="______________udc12" localSheetId="9" hidden="1">{"pl_t&amp;d",#N/A,FALSE,"p&amp;l_t&amp;D_01_02 (2)"}</definedName>
    <definedName name="______________udc12" localSheetId="10" hidden="1">{"pl_t&amp;d",#N/A,FALSE,"p&amp;l_t&amp;D_01_02 (2)"}</definedName>
    <definedName name="______________udc12" hidden="1">{"pl_t&amp;d",#N/A,FALSE,"p&amp;l_t&amp;D_01_02 (2)"}</definedName>
    <definedName name="_____________A11" localSheetId="6" hidden="1">{"pl_t&amp;d",#N/A,FALSE,"p&amp;l_t&amp;D_01_02 (2)"}</definedName>
    <definedName name="_____________A11" localSheetId="7" hidden="1">{"pl_t&amp;d",#N/A,FALSE,"p&amp;l_t&amp;D_01_02 (2)"}</definedName>
    <definedName name="_____________A11" localSheetId="8" hidden="1">{"pl_t&amp;d",#N/A,FALSE,"p&amp;l_t&amp;D_01_02 (2)"}</definedName>
    <definedName name="_____________A11" localSheetId="9" hidden="1">{"pl_t&amp;d",#N/A,FALSE,"p&amp;l_t&amp;D_01_02 (2)"}</definedName>
    <definedName name="_____________A11" localSheetId="10" hidden="1">{"pl_t&amp;d",#N/A,FALSE,"p&amp;l_t&amp;D_01_02 (2)"}</definedName>
    <definedName name="_____________A11" hidden="1">{"pl_t&amp;d",#N/A,FALSE,"p&amp;l_t&amp;D_01_02 (2)"}</definedName>
    <definedName name="_____________A2" localSheetId="6" hidden="1">{"pl_t&amp;d",#N/A,FALSE,"p&amp;l_t&amp;D_01_02 (2)"}</definedName>
    <definedName name="_____________A2" localSheetId="7" hidden="1">{"pl_t&amp;d",#N/A,FALSE,"p&amp;l_t&amp;D_01_02 (2)"}</definedName>
    <definedName name="_____________A2" localSheetId="8" hidden="1">{"pl_t&amp;d",#N/A,FALSE,"p&amp;l_t&amp;D_01_02 (2)"}</definedName>
    <definedName name="_____________A2" localSheetId="9" hidden="1">{"pl_t&amp;d",#N/A,FALSE,"p&amp;l_t&amp;D_01_02 (2)"}</definedName>
    <definedName name="_____________A2" localSheetId="10" hidden="1">{"pl_t&amp;d",#N/A,FALSE,"p&amp;l_t&amp;D_01_02 (2)"}</definedName>
    <definedName name="_____________A2" hidden="1">{"pl_t&amp;d",#N/A,FALSE,"p&amp;l_t&amp;D_01_02 (2)"}</definedName>
    <definedName name="_____________a3" localSheetId="6" hidden="1">{"pl_t&amp;d",#N/A,FALSE,"p&amp;l_t&amp;D_01_02 (2)"}</definedName>
    <definedName name="_____________a3" localSheetId="7" hidden="1">{"pl_t&amp;d",#N/A,FALSE,"p&amp;l_t&amp;D_01_02 (2)"}</definedName>
    <definedName name="_____________a3" localSheetId="8" hidden="1">{"pl_t&amp;d",#N/A,FALSE,"p&amp;l_t&amp;D_01_02 (2)"}</definedName>
    <definedName name="_____________a3" localSheetId="9" hidden="1">{"pl_t&amp;d",#N/A,FALSE,"p&amp;l_t&amp;D_01_02 (2)"}</definedName>
    <definedName name="_____________a3" localSheetId="10" hidden="1">{"pl_t&amp;d",#N/A,FALSE,"p&amp;l_t&amp;D_01_02 (2)"}</definedName>
    <definedName name="_____________a3" hidden="1">{"pl_t&amp;d",#N/A,FALSE,"p&amp;l_t&amp;D_01_02 (2)"}</definedName>
    <definedName name="_____________aa1" localSheetId="6" hidden="1">{"pl_t&amp;d",#N/A,FALSE,"p&amp;l_t&amp;D_01_02 (2)"}</definedName>
    <definedName name="_____________aa1" localSheetId="7" hidden="1">{"pl_t&amp;d",#N/A,FALSE,"p&amp;l_t&amp;D_01_02 (2)"}</definedName>
    <definedName name="_____________aa1" localSheetId="8" hidden="1">{"pl_t&amp;d",#N/A,FALSE,"p&amp;l_t&amp;D_01_02 (2)"}</definedName>
    <definedName name="_____________aa1" localSheetId="9" hidden="1">{"pl_t&amp;d",#N/A,FALSE,"p&amp;l_t&amp;D_01_02 (2)"}</definedName>
    <definedName name="_____________aa1" localSheetId="10" hidden="1">{"pl_t&amp;d",#N/A,FALSE,"p&amp;l_t&amp;D_01_02 (2)"}</definedName>
    <definedName name="_____________aa1" hidden="1">{"pl_t&amp;d",#N/A,FALSE,"p&amp;l_t&amp;D_01_02 (2)"}</definedName>
    <definedName name="_____________ACD06" localSheetId="6" hidden="1">{"pl_t&amp;d",#N/A,FALSE,"p&amp;l_t&amp;D_01_02 (2)"}</definedName>
    <definedName name="_____________ACD06" localSheetId="7" hidden="1">{"pl_t&amp;d",#N/A,FALSE,"p&amp;l_t&amp;D_01_02 (2)"}</definedName>
    <definedName name="_____________ACD06" localSheetId="8" hidden="1">{"pl_t&amp;d",#N/A,FALSE,"p&amp;l_t&amp;D_01_02 (2)"}</definedName>
    <definedName name="_____________ACD06" localSheetId="9" hidden="1">{"pl_t&amp;d",#N/A,FALSE,"p&amp;l_t&amp;D_01_02 (2)"}</definedName>
    <definedName name="_____________ACD06" localSheetId="10" hidden="1">{"pl_t&amp;d",#N/A,FALSE,"p&amp;l_t&amp;D_01_02 (2)"}</definedName>
    <definedName name="_____________ACD06" hidden="1">{"pl_t&amp;d",#N/A,FALSE,"p&amp;l_t&amp;D_01_02 (2)"}</definedName>
    <definedName name="_____________Apr02" localSheetId="6">[4]Newabstract!#REF!</definedName>
    <definedName name="_____________Apr02" localSheetId="7">[4]Newabstract!#REF!</definedName>
    <definedName name="_____________Apr02" localSheetId="8">[4]Newabstract!#REF!</definedName>
    <definedName name="_____________Apr02" localSheetId="9">[4]Newabstract!#REF!</definedName>
    <definedName name="_____________Apr02" localSheetId="10">[4]Newabstract!#REF!</definedName>
    <definedName name="_____________Apr02">[4]Newabstract!#REF!</definedName>
    <definedName name="_____________Apr03" localSheetId="6">[4]Newabstract!#REF!</definedName>
    <definedName name="_____________Apr03" localSheetId="7">[4]Newabstract!#REF!</definedName>
    <definedName name="_____________Apr03" localSheetId="8">[4]Newabstract!#REF!</definedName>
    <definedName name="_____________Apr03" localSheetId="9">[4]Newabstract!#REF!</definedName>
    <definedName name="_____________Apr03" localSheetId="10">[4]Newabstract!#REF!</definedName>
    <definedName name="_____________Apr03">[4]Newabstract!#REF!</definedName>
    <definedName name="_____________Apr04" localSheetId="6">[4]Newabstract!#REF!</definedName>
    <definedName name="_____________Apr04" localSheetId="7">[4]Newabstract!#REF!</definedName>
    <definedName name="_____________Apr04" localSheetId="8">[4]Newabstract!#REF!</definedName>
    <definedName name="_____________Apr04" localSheetId="9">[4]Newabstract!#REF!</definedName>
    <definedName name="_____________Apr04" localSheetId="10">[4]Newabstract!#REF!</definedName>
    <definedName name="_____________Apr04">[4]Newabstract!#REF!</definedName>
    <definedName name="_____________Apr05" localSheetId="6">[4]Newabstract!#REF!</definedName>
    <definedName name="_____________Apr05" localSheetId="7">[4]Newabstract!#REF!</definedName>
    <definedName name="_____________Apr05" localSheetId="8">[4]Newabstract!#REF!</definedName>
    <definedName name="_____________Apr05" localSheetId="9">[4]Newabstract!#REF!</definedName>
    <definedName name="_____________Apr05" localSheetId="10">[4]Newabstract!#REF!</definedName>
    <definedName name="_____________Apr05">[4]Newabstract!#REF!</definedName>
    <definedName name="_____________Apr06" localSheetId="6">[4]Newabstract!#REF!</definedName>
    <definedName name="_____________Apr06" localSheetId="7">[4]Newabstract!#REF!</definedName>
    <definedName name="_____________Apr06" localSheetId="8">[4]Newabstract!#REF!</definedName>
    <definedName name="_____________Apr06" localSheetId="9">[4]Newabstract!#REF!</definedName>
    <definedName name="_____________Apr06" localSheetId="10">[4]Newabstract!#REF!</definedName>
    <definedName name="_____________Apr06">[4]Newabstract!#REF!</definedName>
    <definedName name="_____________Apr07" localSheetId="6">[4]Newabstract!#REF!</definedName>
    <definedName name="_____________Apr07" localSheetId="7">[4]Newabstract!#REF!</definedName>
    <definedName name="_____________Apr07" localSheetId="8">[4]Newabstract!#REF!</definedName>
    <definedName name="_____________Apr07" localSheetId="9">[4]Newabstract!#REF!</definedName>
    <definedName name="_____________Apr07" localSheetId="10">[4]Newabstract!#REF!</definedName>
    <definedName name="_____________Apr07">[4]Newabstract!#REF!</definedName>
    <definedName name="_____________Apr08" localSheetId="6">[4]Newabstract!#REF!</definedName>
    <definedName name="_____________Apr08" localSheetId="7">[4]Newabstract!#REF!</definedName>
    <definedName name="_____________Apr08" localSheetId="8">[4]Newabstract!#REF!</definedName>
    <definedName name="_____________Apr08" localSheetId="9">[4]Newabstract!#REF!</definedName>
    <definedName name="_____________Apr08" localSheetId="10">[4]Newabstract!#REF!</definedName>
    <definedName name="_____________Apr08">[4]Newabstract!#REF!</definedName>
    <definedName name="_____________Apr09" localSheetId="6">[4]Newabstract!#REF!</definedName>
    <definedName name="_____________Apr09" localSheetId="7">[4]Newabstract!#REF!</definedName>
    <definedName name="_____________Apr09" localSheetId="8">[4]Newabstract!#REF!</definedName>
    <definedName name="_____________Apr09" localSheetId="9">[4]Newabstract!#REF!</definedName>
    <definedName name="_____________Apr09" localSheetId="10">[4]Newabstract!#REF!</definedName>
    <definedName name="_____________Apr09">[4]Newabstract!#REF!</definedName>
    <definedName name="_____________Apr10" localSheetId="6">[4]Newabstract!#REF!</definedName>
    <definedName name="_____________Apr10" localSheetId="7">[4]Newabstract!#REF!</definedName>
    <definedName name="_____________Apr10" localSheetId="8">[4]Newabstract!#REF!</definedName>
    <definedName name="_____________Apr10" localSheetId="9">[4]Newabstract!#REF!</definedName>
    <definedName name="_____________Apr10" localSheetId="10">[4]Newabstract!#REF!</definedName>
    <definedName name="_____________Apr10">[4]Newabstract!#REF!</definedName>
    <definedName name="_____________Apr11" localSheetId="6">[4]Newabstract!#REF!</definedName>
    <definedName name="_____________Apr11" localSheetId="7">[4]Newabstract!#REF!</definedName>
    <definedName name="_____________Apr11" localSheetId="8">[4]Newabstract!#REF!</definedName>
    <definedName name="_____________Apr11" localSheetId="9">[4]Newabstract!#REF!</definedName>
    <definedName name="_____________Apr11" localSheetId="10">[4]Newabstract!#REF!</definedName>
    <definedName name="_____________Apr11">[4]Newabstract!#REF!</definedName>
    <definedName name="_____________Apr13" localSheetId="6">[4]Newabstract!#REF!</definedName>
    <definedName name="_____________Apr13" localSheetId="7">[4]Newabstract!#REF!</definedName>
    <definedName name="_____________Apr13" localSheetId="8">[4]Newabstract!#REF!</definedName>
    <definedName name="_____________Apr13" localSheetId="9">[4]Newabstract!#REF!</definedName>
    <definedName name="_____________Apr13" localSheetId="10">[4]Newabstract!#REF!</definedName>
    <definedName name="_____________Apr13">[4]Newabstract!#REF!</definedName>
    <definedName name="_____________Apr14" localSheetId="6">[4]Newabstract!#REF!</definedName>
    <definedName name="_____________Apr14" localSheetId="7">[4]Newabstract!#REF!</definedName>
    <definedName name="_____________Apr14" localSheetId="8">[4]Newabstract!#REF!</definedName>
    <definedName name="_____________Apr14" localSheetId="9">[4]Newabstract!#REF!</definedName>
    <definedName name="_____________Apr14" localSheetId="10">[4]Newabstract!#REF!</definedName>
    <definedName name="_____________Apr14">[4]Newabstract!#REF!</definedName>
    <definedName name="_____________Apr15" localSheetId="6">[4]Newabstract!#REF!</definedName>
    <definedName name="_____________Apr15" localSheetId="7">[4]Newabstract!#REF!</definedName>
    <definedName name="_____________Apr15" localSheetId="8">[4]Newabstract!#REF!</definedName>
    <definedName name="_____________Apr15" localSheetId="9">[4]Newabstract!#REF!</definedName>
    <definedName name="_____________Apr15" localSheetId="10">[4]Newabstract!#REF!</definedName>
    <definedName name="_____________Apr15">[4]Newabstract!#REF!</definedName>
    <definedName name="_____________Apr16" localSheetId="6">[4]Newabstract!#REF!</definedName>
    <definedName name="_____________Apr16" localSheetId="7">[4]Newabstract!#REF!</definedName>
    <definedName name="_____________Apr16" localSheetId="8">[4]Newabstract!#REF!</definedName>
    <definedName name="_____________Apr16" localSheetId="9">[4]Newabstract!#REF!</definedName>
    <definedName name="_____________Apr16" localSheetId="10">[4]Newabstract!#REF!</definedName>
    <definedName name="_____________Apr16">[4]Newabstract!#REF!</definedName>
    <definedName name="_____________Apr17" localSheetId="6">[4]Newabstract!#REF!</definedName>
    <definedName name="_____________Apr17" localSheetId="7">[4]Newabstract!#REF!</definedName>
    <definedName name="_____________Apr17" localSheetId="8">[4]Newabstract!#REF!</definedName>
    <definedName name="_____________Apr17" localSheetId="9">[4]Newabstract!#REF!</definedName>
    <definedName name="_____________Apr17" localSheetId="10">[4]Newabstract!#REF!</definedName>
    <definedName name="_____________Apr17">[4]Newabstract!#REF!</definedName>
    <definedName name="_____________Apr20" localSheetId="6">[4]Newabstract!#REF!</definedName>
    <definedName name="_____________Apr20" localSheetId="7">[4]Newabstract!#REF!</definedName>
    <definedName name="_____________Apr20" localSheetId="8">[4]Newabstract!#REF!</definedName>
    <definedName name="_____________Apr20" localSheetId="9">[4]Newabstract!#REF!</definedName>
    <definedName name="_____________Apr20" localSheetId="10">[4]Newabstract!#REF!</definedName>
    <definedName name="_____________Apr20">[4]Newabstract!#REF!</definedName>
    <definedName name="_____________Apr21" localSheetId="6">[4]Newabstract!#REF!</definedName>
    <definedName name="_____________Apr21" localSheetId="7">[4]Newabstract!#REF!</definedName>
    <definedName name="_____________Apr21" localSheetId="8">[4]Newabstract!#REF!</definedName>
    <definedName name="_____________Apr21" localSheetId="9">[4]Newabstract!#REF!</definedName>
    <definedName name="_____________Apr21" localSheetId="10">[4]Newabstract!#REF!</definedName>
    <definedName name="_____________Apr21">[4]Newabstract!#REF!</definedName>
    <definedName name="_____________Apr22" localSheetId="6">[4]Newabstract!#REF!</definedName>
    <definedName name="_____________Apr22" localSheetId="7">[4]Newabstract!#REF!</definedName>
    <definedName name="_____________Apr22" localSheetId="8">[4]Newabstract!#REF!</definedName>
    <definedName name="_____________Apr22" localSheetId="9">[4]Newabstract!#REF!</definedName>
    <definedName name="_____________Apr22" localSheetId="10">[4]Newabstract!#REF!</definedName>
    <definedName name="_____________Apr22">[4]Newabstract!#REF!</definedName>
    <definedName name="_____________Apr23" localSheetId="6">[4]Newabstract!#REF!</definedName>
    <definedName name="_____________Apr23" localSheetId="7">[4]Newabstract!#REF!</definedName>
    <definedName name="_____________Apr23" localSheetId="8">[4]Newabstract!#REF!</definedName>
    <definedName name="_____________Apr23" localSheetId="9">[4]Newabstract!#REF!</definedName>
    <definedName name="_____________Apr23" localSheetId="10">[4]Newabstract!#REF!</definedName>
    <definedName name="_____________Apr23">[4]Newabstract!#REF!</definedName>
    <definedName name="_____________Apr24" localSheetId="6">[4]Newabstract!#REF!</definedName>
    <definedName name="_____________Apr24" localSheetId="7">[4]Newabstract!#REF!</definedName>
    <definedName name="_____________Apr24" localSheetId="8">[4]Newabstract!#REF!</definedName>
    <definedName name="_____________Apr24" localSheetId="9">[4]Newabstract!#REF!</definedName>
    <definedName name="_____________Apr24" localSheetId="10">[4]Newabstract!#REF!</definedName>
    <definedName name="_____________Apr24">[4]Newabstract!#REF!</definedName>
    <definedName name="_____________Apr27" localSheetId="6">[4]Newabstract!#REF!</definedName>
    <definedName name="_____________Apr27" localSheetId="7">[4]Newabstract!#REF!</definedName>
    <definedName name="_____________Apr27" localSheetId="8">[4]Newabstract!#REF!</definedName>
    <definedName name="_____________Apr27" localSheetId="9">[4]Newabstract!#REF!</definedName>
    <definedName name="_____________Apr27" localSheetId="10">[4]Newabstract!#REF!</definedName>
    <definedName name="_____________Apr27">[4]Newabstract!#REF!</definedName>
    <definedName name="_____________Apr28" localSheetId="6">[4]Newabstract!#REF!</definedName>
    <definedName name="_____________Apr28" localSheetId="7">[4]Newabstract!#REF!</definedName>
    <definedName name="_____________Apr28" localSheetId="8">[4]Newabstract!#REF!</definedName>
    <definedName name="_____________Apr28" localSheetId="9">[4]Newabstract!#REF!</definedName>
    <definedName name="_____________Apr28" localSheetId="10">[4]Newabstract!#REF!</definedName>
    <definedName name="_____________Apr28">[4]Newabstract!#REF!</definedName>
    <definedName name="_____________Apr29" localSheetId="6">[4]Newabstract!#REF!</definedName>
    <definedName name="_____________Apr29" localSheetId="7">[4]Newabstract!#REF!</definedName>
    <definedName name="_____________Apr29" localSheetId="8">[4]Newabstract!#REF!</definedName>
    <definedName name="_____________Apr29" localSheetId="9">[4]Newabstract!#REF!</definedName>
    <definedName name="_____________Apr29" localSheetId="10">[4]Newabstract!#REF!</definedName>
    <definedName name="_____________Apr29">[4]Newabstract!#REF!</definedName>
    <definedName name="_____________Apr30" localSheetId="6">[4]Newabstract!#REF!</definedName>
    <definedName name="_____________Apr30" localSheetId="7">[4]Newabstract!#REF!</definedName>
    <definedName name="_____________Apr30" localSheetId="8">[4]Newabstract!#REF!</definedName>
    <definedName name="_____________Apr30" localSheetId="9">[4]Newabstract!#REF!</definedName>
    <definedName name="_____________Apr30" localSheetId="10">[4]Newabstract!#REF!</definedName>
    <definedName name="_____________Apr30">[4]Newabstract!#REF!</definedName>
    <definedName name="_____________B1" localSheetId="6" hidden="1">{"pl_t&amp;d",#N/A,FALSE,"p&amp;l_t&amp;D_01_02 (2)"}</definedName>
    <definedName name="_____________B1" localSheetId="7" hidden="1">{"pl_t&amp;d",#N/A,FALSE,"p&amp;l_t&amp;D_01_02 (2)"}</definedName>
    <definedName name="_____________B1" localSheetId="8" hidden="1">{"pl_t&amp;d",#N/A,FALSE,"p&amp;l_t&amp;D_01_02 (2)"}</definedName>
    <definedName name="_____________B1" localSheetId="9" hidden="1">{"pl_t&amp;d",#N/A,FALSE,"p&amp;l_t&amp;D_01_02 (2)"}</definedName>
    <definedName name="_____________B1" localSheetId="10" hidden="1">{"pl_t&amp;d",#N/A,FALSE,"p&amp;l_t&amp;D_01_02 (2)"}</definedName>
    <definedName name="_____________B1" hidden="1">{"pl_t&amp;d",#N/A,FALSE,"p&amp;l_t&amp;D_01_02 (2)"}</definedName>
    <definedName name="_____________BSD1" localSheetId="6">#REF!</definedName>
    <definedName name="_____________BSD1" localSheetId="7">#REF!</definedName>
    <definedName name="_____________BSD1" localSheetId="8">#REF!</definedName>
    <definedName name="_____________BSD1" localSheetId="9">#REF!</definedName>
    <definedName name="_____________BSD1" localSheetId="10">#REF!</definedName>
    <definedName name="_____________BSD1">#REF!</definedName>
    <definedName name="_____________BSD2" localSheetId="6">#REF!</definedName>
    <definedName name="_____________BSD2" localSheetId="7">#REF!</definedName>
    <definedName name="_____________BSD2" localSheetId="8">#REF!</definedName>
    <definedName name="_____________BSD2" localSheetId="9">#REF!</definedName>
    <definedName name="_____________BSD2" localSheetId="10">#REF!</definedName>
    <definedName name="_____________BSD2">#REF!</definedName>
    <definedName name="_____________CAT04" localSheetId="6" hidden="1">{"pl_t&amp;d",#N/A,FALSE,"p&amp;l_t&amp;D_01_02 (2)"}</definedName>
    <definedName name="_____________CAT04" localSheetId="7" hidden="1">{"pl_t&amp;d",#N/A,FALSE,"p&amp;l_t&amp;D_01_02 (2)"}</definedName>
    <definedName name="_____________CAT04" localSheetId="8" hidden="1">{"pl_t&amp;d",#N/A,FALSE,"p&amp;l_t&amp;D_01_02 (2)"}</definedName>
    <definedName name="_____________CAT04" localSheetId="9" hidden="1">{"pl_t&amp;d",#N/A,FALSE,"p&amp;l_t&amp;D_01_02 (2)"}</definedName>
    <definedName name="_____________CAT04" localSheetId="10" hidden="1">{"pl_t&amp;d",#N/A,FALSE,"p&amp;l_t&amp;D_01_02 (2)"}</definedName>
    <definedName name="_____________CAT04" hidden="1">{"pl_t&amp;d",#N/A,FALSE,"p&amp;l_t&amp;D_01_02 (2)"}</definedName>
    <definedName name="_____________dd1" localSheetId="6" hidden="1">{"pl_t&amp;d",#N/A,FALSE,"p&amp;l_t&amp;D_01_02 (2)"}</definedName>
    <definedName name="_____________dd1" localSheetId="7" hidden="1">{"pl_t&amp;d",#N/A,FALSE,"p&amp;l_t&amp;D_01_02 (2)"}</definedName>
    <definedName name="_____________dd1" localSheetId="8" hidden="1">{"pl_t&amp;d",#N/A,FALSE,"p&amp;l_t&amp;D_01_02 (2)"}</definedName>
    <definedName name="_____________dd1" localSheetId="9" hidden="1">{"pl_t&amp;d",#N/A,FALSE,"p&amp;l_t&amp;D_01_02 (2)"}</definedName>
    <definedName name="_____________dd1" localSheetId="10" hidden="1">{"pl_t&amp;d",#N/A,FALSE,"p&amp;l_t&amp;D_01_02 (2)"}</definedName>
    <definedName name="_____________dd1" hidden="1">{"pl_t&amp;d",#N/A,FALSE,"p&amp;l_t&amp;D_01_02 (2)"}</definedName>
    <definedName name="_____________dem2" localSheetId="6" hidden="1">{"pl_t&amp;d",#N/A,FALSE,"p&amp;l_t&amp;D_01_02 (2)"}</definedName>
    <definedName name="_____________dem2" localSheetId="7" hidden="1">{"pl_t&amp;d",#N/A,FALSE,"p&amp;l_t&amp;D_01_02 (2)"}</definedName>
    <definedName name="_____________dem2" localSheetId="8" hidden="1">{"pl_t&amp;d",#N/A,FALSE,"p&amp;l_t&amp;D_01_02 (2)"}</definedName>
    <definedName name="_____________dem2" localSheetId="9" hidden="1">{"pl_t&amp;d",#N/A,FALSE,"p&amp;l_t&amp;D_01_02 (2)"}</definedName>
    <definedName name="_____________dem2" localSheetId="10" hidden="1">{"pl_t&amp;d",#N/A,FALSE,"p&amp;l_t&amp;D_01_02 (2)"}</definedName>
    <definedName name="_____________dem2" hidden="1">{"pl_t&amp;d",#N/A,FALSE,"p&amp;l_t&amp;D_01_02 (2)"}</definedName>
    <definedName name="_____________dem3" localSheetId="6" hidden="1">{"pl_t&amp;d",#N/A,FALSE,"p&amp;l_t&amp;D_01_02 (2)"}</definedName>
    <definedName name="_____________dem3" localSheetId="7" hidden="1">{"pl_t&amp;d",#N/A,FALSE,"p&amp;l_t&amp;D_01_02 (2)"}</definedName>
    <definedName name="_____________dem3" localSheetId="8" hidden="1">{"pl_t&amp;d",#N/A,FALSE,"p&amp;l_t&amp;D_01_02 (2)"}</definedName>
    <definedName name="_____________dem3" localSheetId="9" hidden="1">{"pl_t&amp;d",#N/A,FALSE,"p&amp;l_t&amp;D_01_02 (2)"}</definedName>
    <definedName name="_____________dem3" localSheetId="10" hidden="1">{"pl_t&amp;d",#N/A,FALSE,"p&amp;l_t&amp;D_01_02 (2)"}</definedName>
    <definedName name="_____________dem3" hidden="1">{"pl_t&amp;d",#N/A,FALSE,"p&amp;l_t&amp;D_01_02 (2)"}</definedName>
    <definedName name="_____________den8" localSheetId="6" hidden="1">{"pl_t&amp;d",#N/A,FALSE,"p&amp;l_t&amp;D_01_02 (2)"}</definedName>
    <definedName name="_____________den8" localSheetId="7" hidden="1">{"pl_t&amp;d",#N/A,FALSE,"p&amp;l_t&amp;D_01_02 (2)"}</definedName>
    <definedName name="_____________den8" localSheetId="8" hidden="1">{"pl_t&amp;d",#N/A,FALSE,"p&amp;l_t&amp;D_01_02 (2)"}</definedName>
    <definedName name="_____________den8" localSheetId="9" hidden="1">{"pl_t&amp;d",#N/A,FALSE,"p&amp;l_t&amp;D_01_02 (2)"}</definedName>
    <definedName name="_____________den8" localSheetId="10" hidden="1">{"pl_t&amp;d",#N/A,FALSE,"p&amp;l_t&amp;D_01_02 (2)"}</definedName>
    <definedName name="_____________den8" hidden="1">{"pl_t&amp;d",#N/A,FALSE,"p&amp;l_t&amp;D_01_02 (2)"}</definedName>
    <definedName name="_____________DTR1" localSheetId="6" hidden="1">{"pl_t&amp;d",#N/A,FALSE,"p&amp;l_t&amp;D_01_02 (2)"}</definedName>
    <definedName name="_____________DTR1" localSheetId="7" hidden="1">{"pl_t&amp;d",#N/A,FALSE,"p&amp;l_t&amp;D_01_02 (2)"}</definedName>
    <definedName name="_____________DTR1" localSheetId="8" hidden="1">{"pl_t&amp;d",#N/A,FALSE,"p&amp;l_t&amp;D_01_02 (2)"}</definedName>
    <definedName name="_____________DTR1" localSheetId="9" hidden="1">{"pl_t&amp;d",#N/A,FALSE,"p&amp;l_t&amp;D_01_02 (2)"}</definedName>
    <definedName name="_____________DTR1" localSheetId="10" hidden="1">{"pl_t&amp;d",#N/A,FALSE,"p&amp;l_t&amp;D_01_02 (2)"}</definedName>
    <definedName name="_____________DTR1" hidden="1">{"pl_t&amp;d",#N/A,FALSE,"p&amp;l_t&amp;D_01_02 (2)"}</definedName>
    <definedName name="_____________DTR3" localSheetId="6" hidden="1">{"pl_t&amp;d",#N/A,FALSE,"p&amp;l_t&amp;D_01_02 (2)"}</definedName>
    <definedName name="_____________DTR3" localSheetId="7" hidden="1">{"pl_t&amp;d",#N/A,FALSE,"p&amp;l_t&amp;D_01_02 (2)"}</definedName>
    <definedName name="_____________DTR3" localSheetId="8" hidden="1">{"pl_t&amp;d",#N/A,FALSE,"p&amp;l_t&amp;D_01_02 (2)"}</definedName>
    <definedName name="_____________DTR3" localSheetId="9" hidden="1">{"pl_t&amp;d",#N/A,FALSE,"p&amp;l_t&amp;D_01_02 (2)"}</definedName>
    <definedName name="_____________DTR3" localSheetId="10" hidden="1">{"pl_t&amp;d",#N/A,FALSE,"p&amp;l_t&amp;D_01_02 (2)"}</definedName>
    <definedName name="_____________DTR3" hidden="1">{"pl_t&amp;d",#N/A,FALSE,"p&amp;l_t&amp;D_01_02 (2)"}</definedName>
    <definedName name="_____________E5" localSheetId="6" hidden="1">{"pl_t&amp;d",#N/A,FALSE,"p&amp;l_t&amp;D_01_02 (2)"}</definedName>
    <definedName name="_____________E5" localSheetId="7" hidden="1">{"pl_t&amp;d",#N/A,FALSE,"p&amp;l_t&amp;D_01_02 (2)"}</definedName>
    <definedName name="_____________E5" localSheetId="8" hidden="1">{"pl_t&amp;d",#N/A,FALSE,"p&amp;l_t&amp;D_01_02 (2)"}</definedName>
    <definedName name="_____________E5" localSheetId="9" hidden="1">{"pl_t&amp;d",#N/A,FALSE,"p&amp;l_t&amp;D_01_02 (2)"}</definedName>
    <definedName name="_____________E5" localSheetId="10" hidden="1">{"pl_t&amp;d",#N/A,FALSE,"p&amp;l_t&amp;D_01_02 (2)"}</definedName>
    <definedName name="_____________E5" hidden="1">{"pl_t&amp;d",#N/A,FALSE,"p&amp;l_t&amp;D_01_02 (2)"}</definedName>
    <definedName name="_____________fin2" localSheetId="6" hidden="1">{"pl_t&amp;d",#N/A,FALSE,"p&amp;l_t&amp;D_01_02 (2)"}</definedName>
    <definedName name="_____________fin2" localSheetId="7" hidden="1">{"pl_t&amp;d",#N/A,FALSE,"p&amp;l_t&amp;D_01_02 (2)"}</definedName>
    <definedName name="_____________fin2" localSheetId="8" hidden="1">{"pl_t&amp;d",#N/A,FALSE,"p&amp;l_t&amp;D_01_02 (2)"}</definedName>
    <definedName name="_____________fin2" localSheetId="9" hidden="1">{"pl_t&amp;d",#N/A,FALSE,"p&amp;l_t&amp;D_01_02 (2)"}</definedName>
    <definedName name="_____________fin2" localSheetId="10" hidden="1">{"pl_t&amp;d",#N/A,FALSE,"p&amp;l_t&amp;D_01_02 (2)"}</definedName>
    <definedName name="_____________fin2" hidden="1">{"pl_t&amp;d",#N/A,FALSE,"p&amp;l_t&amp;D_01_02 (2)"}</definedName>
    <definedName name="_____________for5" localSheetId="6" hidden="1">{"pl_t&amp;d",#N/A,FALSE,"p&amp;l_t&amp;D_01_02 (2)"}</definedName>
    <definedName name="_____________for5" localSheetId="7" hidden="1">{"pl_t&amp;d",#N/A,FALSE,"p&amp;l_t&amp;D_01_02 (2)"}</definedName>
    <definedName name="_____________for5" localSheetId="8" hidden="1">{"pl_t&amp;d",#N/A,FALSE,"p&amp;l_t&amp;D_01_02 (2)"}</definedName>
    <definedName name="_____________for5" localSheetId="9" hidden="1">{"pl_t&amp;d",#N/A,FALSE,"p&amp;l_t&amp;D_01_02 (2)"}</definedName>
    <definedName name="_____________for5" localSheetId="10" hidden="1">{"pl_t&amp;d",#N/A,FALSE,"p&amp;l_t&amp;D_01_02 (2)"}</definedName>
    <definedName name="_____________for5" hidden="1">{"pl_t&amp;d",#N/A,FALSE,"p&amp;l_t&amp;D_01_02 (2)"}</definedName>
    <definedName name="_____________IED1" localSheetId="6">#REF!</definedName>
    <definedName name="_____________IED1" localSheetId="7">#REF!</definedName>
    <definedName name="_____________IED1" localSheetId="8">#REF!</definedName>
    <definedName name="_____________IED1" localSheetId="9">#REF!</definedName>
    <definedName name="_____________IED1" localSheetId="10">#REF!</definedName>
    <definedName name="_____________IED1">#REF!</definedName>
    <definedName name="_____________IED2" localSheetId="6">#REF!</definedName>
    <definedName name="_____________IED2" localSheetId="7">#REF!</definedName>
    <definedName name="_____________IED2" localSheetId="8">#REF!</definedName>
    <definedName name="_____________IED2" localSheetId="9">#REF!</definedName>
    <definedName name="_____________IED2" localSheetId="10">#REF!</definedName>
    <definedName name="_____________IED2">#REF!</definedName>
    <definedName name="_____________j3" localSheetId="6" hidden="1">{"pl_t&amp;d",#N/A,FALSE,"p&amp;l_t&amp;D_01_02 (2)"}</definedName>
    <definedName name="_____________j3" localSheetId="7" hidden="1">{"pl_t&amp;d",#N/A,FALSE,"p&amp;l_t&amp;D_01_02 (2)"}</definedName>
    <definedName name="_____________j3" localSheetId="8" hidden="1">{"pl_t&amp;d",#N/A,FALSE,"p&amp;l_t&amp;D_01_02 (2)"}</definedName>
    <definedName name="_____________j3" localSheetId="9" hidden="1">{"pl_t&amp;d",#N/A,FALSE,"p&amp;l_t&amp;D_01_02 (2)"}</definedName>
    <definedName name="_____________j3" localSheetId="10" hidden="1">{"pl_t&amp;d",#N/A,FALSE,"p&amp;l_t&amp;D_01_02 (2)"}</definedName>
    <definedName name="_____________j3" hidden="1">{"pl_t&amp;d",#N/A,FALSE,"p&amp;l_t&amp;D_01_02 (2)"}</definedName>
    <definedName name="_____________j4" localSheetId="6" hidden="1">{"pl_t&amp;d",#N/A,FALSE,"p&amp;l_t&amp;D_01_02 (2)"}</definedName>
    <definedName name="_____________j4" localSheetId="7" hidden="1">{"pl_t&amp;d",#N/A,FALSE,"p&amp;l_t&amp;D_01_02 (2)"}</definedName>
    <definedName name="_____________j4" localSheetId="8" hidden="1">{"pl_t&amp;d",#N/A,FALSE,"p&amp;l_t&amp;D_01_02 (2)"}</definedName>
    <definedName name="_____________j4" localSheetId="9" hidden="1">{"pl_t&amp;d",#N/A,FALSE,"p&amp;l_t&amp;D_01_02 (2)"}</definedName>
    <definedName name="_____________j4" localSheetId="10" hidden="1">{"pl_t&amp;d",#N/A,FALSE,"p&amp;l_t&amp;D_01_02 (2)"}</definedName>
    <definedName name="_____________j4" hidden="1">{"pl_t&amp;d",#N/A,FALSE,"p&amp;l_t&amp;D_01_02 (2)"}</definedName>
    <definedName name="_____________j5" localSheetId="6" hidden="1">{"pl_t&amp;d",#N/A,FALSE,"p&amp;l_t&amp;D_01_02 (2)"}</definedName>
    <definedName name="_____________j5" localSheetId="7" hidden="1">{"pl_t&amp;d",#N/A,FALSE,"p&amp;l_t&amp;D_01_02 (2)"}</definedName>
    <definedName name="_____________j5" localSheetId="8" hidden="1">{"pl_t&amp;d",#N/A,FALSE,"p&amp;l_t&amp;D_01_02 (2)"}</definedName>
    <definedName name="_____________j5" localSheetId="9" hidden="1">{"pl_t&amp;d",#N/A,FALSE,"p&amp;l_t&amp;D_01_02 (2)"}</definedName>
    <definedName name="_____________j5" localSheetId="10" hidden="1">{"pl_t&amp;d",#N/A,FALSE,"p&amp;l_t&amp;D_01_02 (2)"}</definedName>
    <definedName name="_____________j5" hidden="1">{"pl_t&amp;d",#N/A,FALSE,"p&amp;l_t&amp;D_01_02 (2)"}</definedName>
    <definedName name="_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k1" localSheetId="6" hidden="1">{"pl_t&amp;d",#N/A,FALSE,"p&amp;l_t&amp;D_01_02 (2)"}</definedName>
    <definedName name="_____________k1" localSheetId="7" hidden="1">{"pl_t&amp;d",#N/A,FALSE,"p&amp;l_t&amp;D_01_02 (2)"}</definedName>
    <definedName name="_____________k1" localSheetId="8" hidden="1">{"pl_t&amp;d",#N/A,FALSE,"p&amp;l_t&amp;D_01_02 (2)"}</definedName>
    <definedName name="_____________k1" localSheetId="9" hidden="1">{"pl_t&amp;d",#N/A,FALSE,"p&amp;l_t&amp;D_01_02 (2)"}</definedName>
    <definedName name="_____________k1" localSheetId="10" hidden="1">{"pl_t&amp;d",#N/A,FALSE,"p&amp;l_t&amp;D_01_02 (2)"}</definedName>
    <definedName name="_____________k1" hidden="1">{"pl_t&amp;d",#N/A,FALSE,"p&amp;l_t&amp;D_01_02 (2)"}</definedName>
    <definedName name="_____________Mar06" localSheetId="6">[4]Newabstract!#REF!</definedName>
    <definedName name="_____________Mar06" localSheetId="7">[4]Newabstract!#REF!</definedName>
    <definedName name="_____________Mar06" localSheetId="8">[4]Newabstract!#REF!</definedName>
    <definedName name="_____________Mar06" localSheetId="9">[4]Newabstract!#REF!</definedName>
    <definedName name="_____________Mar06" localSheetId="10">[4]Newabstract!#REF!</definedName>
    <definedName name="_____________Mar06">[4]Newabstract!#REF!</definedName>
    <definedName name="_____________Mar09" localSheetId="6">[4]Newabstract!#REF!</definedName>
    <definedName name="_____________Mar09" localSheetId="7">[4]Newabstract!#REF!</definedName>
    <definedName name="_____________Mar09" localSheetId="8">[4]Newabstract!#REF!</definedName>
    <definedName name="_____________Mar09" localSheetId="9">[4]Newabstract!#REF!</definedName>
    <definedName name="_____________Mar09" localSheetId="10">[4]Newabstract!#REF!</definedName>
    <definedName name="_____________Mar09">[4]Newabstract!#REF!</definedName>
    <definedName name="_____________Mar10" localSheetId="6">[4]Newabstract!#REF!</definedName>
    <definedName name="_____________Mar10" localSheetId="7">[4]Newabstract!#REF!</definedName>
    <definedName name="_____________Mar10" localSheetId="8">[4]Newabstract!#REF!</definedName>
    <definedName name="_____________Mar10" localSheetId="9">[4]Newabstract!#REF!</definedName>
    <definedName name="_____________Mar10" localSheetId="10">[4]Newabstract!#REF!</definedName>
    <definedName name="_____________Mar10">[4]Newabstract!#REF!</definedName>
    <definedName name="_____________Mar11" localSheetId="6">[4]Newabstract!#REF!</definedName>
    <definedName name="_____________Mar11" localSheetId="7">[4]Newabstract!#REF!</definedName>
    <definedName name="_____________Mar11" localSheetId="8">[4]Newabstract!#REF!</definedName>
    <definedName name="_____________Mar11" localSheetId="9">[4]Newabstract!#REF!</definedName>
    <definedName name="_____________Mar11" localSheetId="10">[4]Newabstract!#REF!</definedName>
    <definedName name="_____________Mar11">[4]Newabstract!#REF!</definedName>
    <definedName name="_____________Mar12" localSheetId="6">[4]Newabstract!#REF!</definedName>
    <definedName name="_____________Mar12" localSheetId="7">[4]Newabstract!#REF!</definedName>
    <definedName name="_____________Mar12" localSheetId="8">[4]Newabstract!#REF!</definedName>
    <definedName name="_____________Mar12" localSheetId="9">[4]Newabstract!#REF!</definedName>
    <definedName name="_____________Mar12" localSheetId="10">[4]Newabstract!#REF!</definedName>
    <definedName name="_____________Mar12">[4]Newabstract!#REF!</definedName>
    <definedName name="_____________Mar13" localSheetId="6">[4]Newabstract!#REF!</definedName>
    <definedName name="_____________Mar13" localSheetId="7">[4]Newabstract!#REF!</definedName>
    <definedName name="_____________Mar13" localSheetId="8">[4]Newabstract!#REF!</definedName>
    <definedName name="_____________Mar13" localSheetId="9">[4]Newabstract!#REF!</definedName>
    <definedName name="_____________Mar13" localSheetId="10">[4]Newabstract!#REF!</definedName>
    <definedName name="_____________Mar13">[4]Newabstract!#REF!</definedName>
    <definedName name="_____________Mar16" localSheetId="6">[4]Newabstract!#REF!</definedName>
    <definedName name="_____________Mar16" localSheetId="7">[4]Newabstract!#REF!</definedName>
    <definedName name="_____________Mar16" localSheetId="8">[4]Newabstract!#REF!</definedName>
    <definedName name="_____________Mar16" localSheetId="9">[4]Newabstract!#REF!</definedName>
    <definedName name="_____________Mar16" localSheetId="10">[4]Newabstract!#REF!</definedName>
    <definedName name="_____________Mar16">[4]Newabstract!#REF!</definedName>
    <definedName name="_____________Mar17" localSheetId="6">[4]Newabstract!#REF!</definedName>
    <definedName name="_____________Mar17" localSheetId="7">[4]Newabstract!#REF!</definedName>
    <definedName name="_____________Mar17" localSheetId="8">[4]Newabstract!#REF!</definedName>
    <definedName name="_____________Mar17" localSheetId="9">[4]Newabstract!#REF!</definedName>
    <definedName name="_____________Mar17" localSheetId="10">[4]Newabstract!#REF!</definedName>
    <definedName name="_____________Mar17">[4]Newabstract!#REF!</definedName>
    <definedName name="_____________Mar18" localSheetId="6">[4]Newabstract!#REF!</definedName>
    <definedName name="_____________Mar18" localSheetId="7">[4]Newabstract!#REF!</definedName>
    <definedName name="_____________Mar18" localSheetId="8">[4]Newabstract!#REF!</definedName>
    <definedName name="_____________Mar18" localSheetId="9">[4]Newabstract!#REF!</definedName>
    <definedName name="_____________Mar18" localSheetId="10">[4]Newabstract!#REF!</definedName>
    <definedName name="_____________Mar18">[4]Newabstract!#REF!</definedName>
    <definedName name="_____________Mar19" localSheetId="6">[4]Newabstract!#REF!</definedName>
    <definedName name="_____________Mar19" localSheetId="7">[4]Newabstract!#REF!</definedName>
    <definedName name="_____________Mar19" localSheetId="8">[4]Newabstract!#REF!</definedName>
    <definedName name="_____________Mar19" localSheetId="9">[4]Newabstract!#REF!</definedName>
    <definedName name="_____________Mar19" localSheetId="10">[4]Newabstract!#REF!</definedName>
    <definedName name="_____________Mar19">[4]Newabstract!#REF!</definedName>
    <definedName name="_____________Mar20" localSheetId="6">[4]Newabstract!#REF!</definedName>
    <definedName name="_____________Mar20" localSheetId="7">[4]Newabstract!#REF!</definedName>
    <definedName name="_____________Mar20" localSheetId="8">[4]Newabstract!#REF!</definedName>
    <definedName name="_____________Mar20" localSheetId="9">[4]Newabstract!#REF!</definedName>
    <definedName name="_____________Mar20" localSheetId="10">[4]Newabstract!#REF!</definedName>
    <definedName name="_____________Mar20">[4]Newabstract!#REF!</definedName>
    <definedName name="_____________Mar23" localSheetId="6">[4]Newabstract!#REF!</definedName>
    <definedName name="_____________Mar23" localSheetId="7">[4]Newabstract!#REF!</definedName>
    <definedName name="_____________Mar23" localSheetId="8">[4]Newabstract!#REF!</definedName>
    <definedName name="_____________Mar23" localSheetId="9">[4]Newabstract!#REF!</definedName>
    <definedName name="_____________Mar23" localSheetId="10">[4]Newabstract!#REF!</definedName>
    <definedName name="_____________Mar23">[4]Newabstract!#REF!</definedName>
    <definedName name="_____________Mar24" localSheetId="6">[4]Newabstract!#REF!</definedName>
    <definedName name="_____________Mar24" localSheetId="7">[4]Newabstract!#REF!</definedName>
    <definedName name="_____________Mar24" localSheetId="8">[4]Newabstract!#REF!</definedName>
    <definedName name="_____________Mar24" localSheetId="9">[4]Newabstract!#REF!</definedName>
    <definedName name="_____________Mar24" localSheetId="10">[4]Newabstract!#REF!</definedName>
    <definedName name="_____________Mar24">[4]Newabstract!#REF!</definedName>
    <definedName name="_____________Mar25" localSheetId="6">[4]Newabstract!#REF!</definedName>
    <definedName name="_____________Mar25" localSheetId="7">[4]Newabstract!#REF!</definedName>
    <definedName name="_____________Mar25" localSheetId="8">[4]Newabstract!#REF!</definedName>
    <definedName name="_____________Mar25" localSheetId="9">[4]Newabstract!#REF!</definedName>
    <definedName name="_____________Mar25" localSheetId="10">[4]Newabstract!#REF!</definedName>
    <definedName name="_____________Mar25">[4]Newabstract!#REF!</definedName>
    <definedName name="_____________Mar26" localSheetId="6">[4]Newabstract!#REF!</definedName>
    <definedName name="_____________Mar26" localSheetId="7">[4]Newabstract!#REF!</definedName>
    <definedName name="_____________Mar26" localSheetId="8">[4]Newabstract!#REF!</definedName>
    <definedName name="_____________Mar26" localSheetId="9">[4]Newabstract!#REF!</definedName>
    <definedName name="_____________Mar26" localSheetId="10">[4]Newabstract!#REF!</definedName>
    <definedName name="_____________Mar26">[4]Newabstract!#REF!</definedName>
    <definedName name="_____________Mar27" localSheetId="6">[4]Newabstract!#REF!</definedName>
    <definedName name="_____________Mar27" localSheetId="7">[4]Newabstract!#REF!</definedName>
    <definedName name="_____________Mar27" localSheetId="8">[4]Newabstract!#REF!</definedName>
    <definedName name="_____________Mar27" localSheetId="9">[4]Newabstract!#REF!</definedName>
    <definedName name="_____________Mar27" localSheetId="10">[4]Newabstract!#REF!</definedName>
    <definedName name="_____________Mar27">[4]Newabstract!#REF!</definedName>
    <definedName name="_____________Mar28" localSheetId="6">[4]Newabstract!#REF!</definedName>
    <definedName name="_____________Mar28" localSheetId="7">[4]Newabstract!#REF!</definedName>
    <definedName name="_____________Mar28" localSheetId="8">[4]Newabstract!#REF!</definedName>
    <definedName name="_____________Mar28" localSheetId="9">[4]Newabstract!#REF!</definedName>
    <definedName name="_____________Mar28" localSheetId="10">[4]Newabstract!#REF!</definedName>
    <definedName name="_____________Mar28">[4]Newabstract!#REF!</definedName>
    <definedName name="_____________Mar30" localSheetId="6">[4]Newabstract!#REF!</definedName>
    <definedName name="_____________Mar30" localSheetId="7">[4]Newabstract!#REF!</definedName>
    <definedName name="_____________Mar30" localSheetId="8">[4]Newabstract!#REF!</definedName>
    <definedName name="_____________Mar30" localSheetId="9">[4]Newabstract!#REF!</definedName>
    <definedName name="_____________Mar30" localSheetId="10">[4]Newabstract!#REF!</definedName>
    <definedName name="_____________Mar30">[4]Newabstract!#REF!</definedName>
    <definedName name="_____________Mar31" localSheetId="6">[4]Newabstract!#REF!</definedName>
    <definedName name="_____________Mar31" localSheetId="7">[4]Newabstract!#REF!</definedName>
    <definedName name="_____________Mar31" localSheetId="8">[4]Newabstract!#REF!</definedName>
    <definedName name="_____________Mar31" localSheetId="9">[4]Newabstract!#REF!</definedName>
    <definedName name="_____________Mar31" localSheetId="10">[4]Newabstract!#REF!</definedName>
    <definedName name="_____________Mar31">[4]Newabstract!#REF!</definedName>
    <definedName name="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new1" localSheetId="6" hidden="1">{"pl_t&amp;d",#N/A,FALSE,"p&amp;l_t&amp;D_01_02 (2)"}</definedName>
    <definedName name="_____________new1" localSheetId="7" hidden="1">{"pl_t&amp;d",#N/A,FALSE,"p&amp;l_t&amp;D_01_02 (2)"}</definedName>
    <definedName name="_____________new1" localSheetId="8" hidden="1">{"pl_t&amp;d",#N/A,FALSE,"p&amp;l_t&amp;D_01_02 (2)"}</definedName>
    <definedName name="_____________new1" localSheetId="9" hidden="1">{"pl_t&amp;d",#N/A,FALSE,"p&amp;l_t&amp;D_01_02 (2)"}</definedName>
    <definedName name="_____________new1" localSheetId="10" hidden="1">{"pl_t&amp;d",#N/A,FALSE,"p&amp;l_t&amp;D_01_02 (2)"}</definedName>
    <definedName name="_____________new1" hidden="1">{"pl_t&amp;d",#N/A,FALSE,"p&amp;l_t&amp;D_01_02 (2)"}</definedName>
    <definedName name="_____________no1" localSheetId="6" hidden="1">{"pl_t&amp;d",#N/A,FALSE,"p&amp;l_t&amp;D_01_02 (2)"}</definedName>
    <definedName name="_____________no1" localSheetId="7" hidden="1">{"pl_t&amp;d",#N/A,FALSE,"p&amp;l_t&amp;D_01_02 (2)"}</definedName>
    <definedName name="_____________no1" localSheetId="8" hidden="1">{"pl_t&amp;d",#N/A,FALSE,"p&amp;l_t&amp;D_01_02 (2)"}</definedName>
    <definedName name="_____________no1" localSheetId="9" hidden="1">{"pl_t&amp;d",#N/A,FALSE,"p&amp;l_t&amp;D_01_02 (2)"}</definedName>
    <definedName name="_____________no1" localSheetId="10" hidden="1">{"pl_t&amp;d",#N/A,FALSE,"p&amp;l_t&amp;D_01_02 (2)"}</definedName>
    <definedName name="_____________no1" hidden="1">{"pl_t&amp;d",#N/A,FALSE,"p&amp;l_t&amp;D_01_02 (2)"}</definedName>
    <definedName name="_____________not1" localSheetId="6" hidden="1">{"pl_t&amp;d",#N/A,FALSE,"p&amp;l_t&amp;D_01_02 (2)"}</definedName>
    <definedName name="_____________not1" localSheetId="7" hidden="1">{"pl_t&amp;d",#N/A,FALSE,"p&amp;l_t&amp;D_01_02 (2)"}</definedName>
    <definedName name="_____________not1" localSheetId="8" hidden="1">{"pl_t&amp;d",#N/A,FALSE,"p&amp;l_t&amp;D_01_02 (2)"}</definedName>
    <definedName name="_____________not1" localSheetId="9" hidden="1">{"pl_t&amp;d",#N/A,FALSE,"p&amp;l_t&amp;D_01_02 (2)"}</definedName>
    <definedName name="_____________not1" localSheetId="10" hidden="1">{"pl_t&amp;d",#N/A,FALSE,"p&amp;l_t&amp;D_01_02 (2)"}</definedName>
    <definedName name="_____________not1" hidden="1">{"pl_t&amp;d",#N/A,FALSE,"p&amp;l_t&amp;D_01_02 (2)"}</definedName>
    <definedName name="_____________p1" localSheetId="6" hidden="1">{"pl_t&amp;d",#N/A,FALSE,"p&amp;l_t&amp;D_01_02 (2)"}</definedName>
    <definedName name="_____________p1" localSheetId="7" hidden="1">{"pl_t&amp;d",#N/A,FALSE,"p&amp;l_t&amp;D_01_02 (2)"}</definedName>
    <definedName name="_____________p1" localSheetId="8" hidden="1">{"pl_t&amp;d",#N/A,FALSE,"p&amp;l_t&amp;D_01_02 (2)"}</definedName>
    <definedName name="_____________p1" localSheetId="9" hidden="1">{"pl_t&amp;d",#N/A,FALSE,"p&amp;l_t&amp;D_01_02 (2)"}</definedName>
    <definedName name="_____________p1" localSheetId="10" hidden="1">{"pl_t&amp;d",#N/A,FALSE,"p&amp;l_t&amp;D_01_02 (2)"}</definedName>
    <definedName name="_____________p1" hidden="1">{"pl_t&amp;d",#N/A,FALSE,"p&amp;l_t&amp;D_01_02 (2)"}</definedName>
    <definedName name="_____________p2" localSheetId="6" hidden="1">{"pl_td_01_02",#N/A,FALSE,"p&amp;l_t&amp;D_01_02 (2)"}</definedName>
    <definedName name="_____________p2" localSheetId="7" hidden="1">{"pl_td_01_02",#N/A,FALSE,"p&amp;l_t&amp;D_01_02 (2)"}</definedName>
    <definedName name="_____________p2" localSheetId="8" hidden="1">{"pl_td_01_02",#N/A,FALSE,"p&amp;l_t&amp;D_01_02 (2)"}</definedName>
    <definedName name="_____________p2" localSheetId="9" hidden="1">{"pl_td_01_02",#N/A,FALSE,"p&amp;l_t&amp;D_01_02 (2)"}</definedName>
    <definedName name="_____________p2" localSheetId="10" hidden="1">{"pl_td_01_02",#N/A,FALSE,"p&amp;l_t&amp;D_01_02 (2)"}</definedName>
    <definedName name="_____________p2" hidden="1">{"pl_td_01_02",#N/A,FALSE,"p&amp;l_t&amp;D_01_02 (2)"}</definedName>
    <definedName name="_____________p3" localSheetId="6" hidden="1">{"pl_t&amp;d",#N/A,FALSE,"p&amp;l_t&amp;D_01_02 (2)"}</definedName>
    <definedName name="_____________p3" localSheetId="7" hidden="1">{"pl_t&amp;d",#N/A,FALSE,"p&amp;l_t&amp;D_01_02 (2)"}</definedName>
    <definedName name="_____________p3" localSheetId="8" hidden="1">{"pl_t&amp;d",#N/A,FALSE,"p&amp;l_t&amp;D_01_02 (2)"}</definedName>
    <definedName name="_____________p3" localSheetId="9" hidden="1">{"pl_t&amp;d",#N/A,FALSE,"p&amp;l_t&amp;D_01_02 (2)"}</definedName>
    <definedName name="_____________p3" localSheetId="10" hidden="1">{"pl_t&amp;d",#N/A,FALSE,"p&amp;l_t&amp;D_01_02 (2)"}</definedName>
    <definedName name="_____________p3" hidden="1">{"pl_t&amp;d",#N/A,FALSE,"p&amp;l_t&amp;D_01_02 (2)"}</definedName>
    <definedName name="_____________p4" localSheetId="6" hidden="1">{"pl_t&amp;d",#N/A,FALSE,"p&amp;l_t&amp;D_01_02 (2)"}</definedName>
    <definedName name="_____________p4" localSheetId="7" hidden="1">{"pl_t&amp;d",#N/A,FALSE,"p&amp;l_t&amp;D_01_02 (2)"}</definedName>
    <definedName name="_____________p4" localSheetId="8" hidden="1">{"pl_t&amp;d",#N/A,FALSE,"p&amp;l_t&amp;D_01_02 (2)"}</definedName>
    <definedName name="_____________p4" localSheetId="9" hidden="1">{"pl_t&amp;d",#N/A,FALSE,"p&amp;l_t&amp;D_01_02 (2)"}</definedName>
    <definedName name="_____________p4" localSheetId="10" hidden="1">{"pl_t&amp;d",#N/A,FALSE,"p&amp;l_t&amp;D_01_02 (2)"}</definedName>
    <definedName name="_____________p4" hidden="1">{"pl_t&amp;d",#N/A,FALSE,"p&amp;l_t&amp;D_01_02 (2)"}</definedName>
    <definedName name="_____________q2" localSheetId="6" hidden="1">{"pl_t&amp;d",#N/A,FALSE,"p&amp;l_t&amp;D_01_02 (2)"}</definedName>
    <definedName name="_____________q2" localSheetId="7" hidden="1">{"pl_t&amp;d",#N/A,FALSE,"p&amp;l_t&amp;D_01_02 (2)"}</definedName>
    <definedName name="_____________q2" localSheetId="8" hidden="1">{"pl_t&amp;d",#N/A,FALSE,"p&amp;l_t&amp;D_01_02 (2)"}</definedName>
    <definedName name="_____________q2" localSheetId="9" hidden="1">{"pl_t&amp;d",#N/A,FALSE,"p&amp;l_t&amp;D_01_02 (2)"}</definedName>
    <definedName name="_____________q2" localSheetId="10" hidden="1">{"pl_t&amp;d",#N/A,FALSE,"p&amp;l_t&amp;D_01_02 (2)"}</definedName>
    <definedName name="_____________q2" hidden="1">{"pl_t&amp;d",#N/A,FALSE,"p&amp;l_t&amp;D_01_02 (2)"}</definedName>
    <definedName name="_____________q3" localSheetId="6" hidden="1">{"pl_t&amp;d",#N/A,FALSE,"p&amp;l_t&amp;D_01_02 (2)"}</definedName>
    <definedName name="_____________q3" localSheetId="7" hidden="1">{"pl_t&amp;d",#N/A,FALSE,"p&amp;l_t&amp;D_01_02 (2)"}</definedName>
    <definedName name="_____________q3" localSheetId="8" hidden="1">{"pl_t&amp;d",#N/A,FALSE,"p&amp;l_t&amp;D_01_02 (2)"}</definedName>
    <definedName name="_____________q3" localSheetId="9" hidden="1">{"pl_t&amp;d",#N/A,FALSE,"p&amp;l_t&amp;D_01_02 (2)"}</definedName>
    <definedName name="_____________q3" localSheetId="10" hidden="1">{"pl_t&amp;d",#N/A,FALSE,"p&amp;l_t&amp;D_01_02 (2)"}</definedName>
    <definedName name="_____________q3" hidden="1">{"pl_t&amp;d",#N/A,FALSE,"p&amp;l_t&amp;D_01_02 (2)"}</definedName>
    <definedName name="_____________RAM4" localSheetId="6" hidden="1">{"pl_t&amp;d",#N/A,FALSE,"p&amp;l_t&amp;D_01_02 (2)"}</definedName>
    <definedName name="_____________RAM4" localSheetId="7" hidden="1">{"pl_t&amp;d",#N/A,FALSE,"p&amp;l_t&amp;D_01_02 (2)"}</definedName>
    <definedName name="_____________RAM4" localSheetId="8" hidden="1">{"pl_t&amp;d",#N/A,FALSE,"p&amp;l_t&amp;D_01_02 (2)"}</definedName>
    <definedName name="_____________RAM4" localSheetId="9" hidden="1">{"pl_t&amp;d",#N/A,FALSE,"p&amp;l_t&amp;D_01_02 (2)"}</definedName>
    <definedName name="_____________RAM4" localSheetId="10" hidden="1">{"pl_t&amp;d",#N/A,FALSE,"p&amp;l_t&amp;D_01_02 (2)"}</definedName>
    <definedName name="_____________RAM4" hidden="1">{"pl_t&amp;d",#N/A,FALSE,"p&amp;l_t&amp;D_01_02 (2)"}</definedName>
    <definedName name="_____________s1" localSheetId="6" hidden="1">{"pl_t&amp;d",#N/A,FALSE,"p&amp;l_t&amp;D_01_02 (2)"}</definedName>
    <definedName name="_____________s1" localSheetId="7" hidden="1">{"pl_t&amp;d",#N/A,FALSE,"p&amp;l_t&amp;D_01_02 (2)"}</definedName>
    <definedName name="_____________s1" localSheetId="8" hidden="1">{"pl_t&amp;d",#N/A,FALSE,"p&amp;l_t&amp;D_01_02 (2)"}</definedName>
    <definedName name="_____________s1" localSheetId="9" hidden="1">{"pl_t&amp;d",#N/A,FALSE,"p&amp;l_t&amp;D_01_02 (2)"}</definedName>
    <definedName name="_____________s1" localSheetId="10" hidden="1">{"pl_t&amp;d",#N/A,FALSE,"p&amp;l_t&amp;D_01_02 (2)"}</definedName>
    <definedName name="_____________s1" hidden="1">{"pl_t&amp;d",#N/A,FALSE,"p&amp;l_t&amp;D_01_02 (2)"}</definedName>
    <definedName name="_____________s2" localSheetId="6" hidden="1">{"pl_t&amp;d",#N/A,FALSE,"p&amp;l_t&amp;D_01_02 (2)"}</definedName>
    <definedName name="_____________s2" localSheetId="7" hidden="1">{"pl_t&amp;d",#N/A,FALSE,"p&amp;l_t&amp;D_01_02 (2)"}</definedName>
    <definedName name="_____________s2" localSheetId="8" hidden="1">{"pl_t&amp;d",#N/A,FALSE,"p&amp;l_t&amp;D_01_02 (2)"}</definedName>
    <definedName name="_____________s2" localSheetId="9" hidden="1">{"pl_t&amp;d",#N/A,FALSE,"p&amp;l_t&amp;D_01_02 (2)"}</definedName>
    <definedName name="_____________s2" localSheetId="10" hidden="1">{"pl_t&amp;d",#N/A,FALSE,"p&amp;l_t&amp;D_01_02 (2)"}</definedName>
    <definedName name="_____________s2" hidden="1">{"pl_t&amp;d",#N/A,FALSE,"p&amp;l_t&amp;D_01_02 (2)"}</definedName>
    <definedName name="_____________ss1" localSheetId="6" hidden="1">{"pl_t&amp;d",#N/A,FALSE,"p&amp;l_t&amp;D_01_02 (2)"}</definedName>
    <definedName name="_____________ss1" localSheetId="7" hidden="1">{"pl_t&amp;d",#N/A,FALSE,"p&amp;l_t&amp;D_01_02 (2)"}</definedName>
    <definedName name="_____________ss1" localSheetId="8" hidden="1">{"pl_t&amp;d",#N/A,FALSE,"p&amp;l_t&amp;D_01_02 (2)"}</definedName>
    <definedName name="_____________ss1" localSheetId="9" hidden="1">{"pl_t&amp;d",#N/A,FALSE,"p&amp;l_t&amp;D_01_02 (2)"}</definedName>
    <definedName name="_____________ss1" localSheetId="10" hidden="1">{"pl_t&amp;d",#N/A,FALSE,"p&amp;l_t&amp;D_01_02 (2)"}</definedName>
    <definedName name="_____________ss1" hidden="1">{"pl_t&amp;d",#N/A,FALSE,"p&amp;l_t&amp;D_01_02 (2)"}</definedName>
    <definedName name="_____________udc12" localSheetId="6" hidden="1">{"pl_t&amp;d",#N/A,FALSE,"p&amp;l_t&amp;D_01_02 (2)"}</definedName>
    <definedName name="_____________udc12" localSheetId="7" hidden="1">{"pl_t&amp;d",#N/A,FALSE,"p&amp;l_t&amp;D_01_02 (2)"}</definedName>
    <definedName name="_____________udc12" localSheetId="8" hidden="1">{"pl_t&amp;d",#N/A,FALSE,"p&amp;l_t&amp;D_01_02 (2)"}</definedName>
    <definedName name="_____________udc12" localSheetId="9" hidden="1">{"pl_t&amp;d",#N/A,FALSE,"p&amp;l_t&amp;D_01_02 (2)"}</definedName>
    <definedName name="_____________udc12" localSheetId="10" hidden="1">{"pl_t&amp;d",#N/A,FALSE,"p&amp;l_t&amp;D_01_02 (2)"}</definedName>
    <definedName name="_____________udc12" hidden="1">{"pl_t&amp;d",#N/A,FALSE,"p&amp;l_t&amp;D_01_02 (2)"}</definedName>
    <definedName name="____________A11" localSheetId="6" hidden="1">{"pl_t&amp;d",#N/A,FALSE,"p&amp;l_t&amp;D_01_02 (2)"}</definedName>
    <definedName name="____________A11" localSheetId="7" hidden="1">{"pl_t&amp;d",#N/A,FALSE,"p&amp;l_t&amp;D_01_02 (2)"}</definedName>
    <definedName name="____________A11" localSheetId="8" hidden="1">{"pl_t&amp;d",#N/A,FALSE,"p&amp;l_t&amp;D_01_02 (2)"}</definedName>
    <definedName name="____________A11" localSheetId="9" hidden="1">{"pl_t&amp;d",#N/A,FALSE,"p&amp;l_t&amp;D_01_02 (2)"}</definedName>
    <definedName name="____________A11" localSheetId="10" hidden="1">{"pl_t&amp;d",#N/A,FALSE,"p&amp;l_t&amp;D_01_02 (2)"}</definedName>
    <definedName name="____________A11" hidden="1">{"pl_t&amp;d",#N/A,FALSE,"p&amp;l_t&amp;D_01_02 (2)"}</definedName>
    <definedName name="____________A2" localSheetId="6" hidden="1">{"pl_t&amp;d",#N/A,FALSE,"p&amp;l_t&amp;D_01_02 (2)"}</definedName>
    <definedName name="____________A2" localSheetId="7" hidden="1">{"pl_t&amp;d",#N/A,FALSE,"p&amp;l_t&amp;D_01_02 (2)"}</definedName>
    <definedName name="____________A2" localSheetId="8" hidden="1">{"pl_t&amp;d",#N/A,FALSE,"p&amp;l_t&amp;D_01_02 (2)"}</definedName>
    <definedName name="____________A2" localSheetId="9" hidden="1">{"pl_t&amp;d",#N/A,FALSE,"p&amp;l_t&amp;D_01_02 (2)"}</definedName>
    <definedName name="____________A2" localSheetId="10" hidden="1">{"pl_t&amp;d",#N/A,FALSE,"p&amp;l_t&amp;D_01_02 (2)"}</definedName>
    <definedName name="____________A2" hidden="1">{"pl_t&amp;d",#N/A,FALSE,"p&amp;l_t&amp;D_01_02 (2)"}</definedName>
    <definedName name="____________a3" localSheetId="6" hidden="1">{"pl_t&amp;d",#N/A,FALSE,"p&amp;l_t&amp;D_01_02 (2)"}</definedName>
    <definedName name="____________a3" localSheetId="7" hidden="1">{"pl_t&amp;d",#N/A,FALSE,"p&amp;l_t&amp;D_01_02 (2)"}</definedName>
    <definedName name="____________a3" localSheetId="8" hidden="1">{"pl_t&amp;d",#N/A,FALSE,"p&amp;l_t&amp;D_01_02 (2)"}</definedName>
    <definedName name="____________a3" localSheetId="9" hidden="1">{"pl_t&amp;d",#N/A,FALSE,"p&amp;l_t&amp;D_01_02 (2)"}</definedName>
    <definedName name="____________a3" localSheetId="10" hidden="1">{"pl_t&amp;d",#N/A,FALSE,"p&amp;l_t&amp;D_01_02 (2)"}</definedName>
    <definedName name="____________a3" hidden="1">{"pl_t&amp;d",#N/A,FALSE,"p&amp;l_t&amp;D_01_02 (2)"}</definedName>
    <definedName name="____________aa1" localSheetId="6" hidden="1">{"pl_t&amp;d",#N/A,FALSE,"p&amp;l_t&amp;D_01_02 (2)"}</definedName>
    <definedName name="____________aa1" localSheetId="7" hidden="1">{"pl_t&amp;d",#N/A,FALSE,"p&amp;l_t&amp;D_01_02 (2)"}</definedName>
    <definedName name="____________aa1" localSheetId="8" hidden="1">{"pl_t&amp;d",#N/A,FALSE,"p&amp;l_t&amp;D_01_02 (2)"}</definedName>
    <definedName name="____________aa1" localSheetId="9" hidden="1">{"pl_t&amp;d",#N/A,FALSE,"p&amp;l_t&amp;D_01_02 (2)"}</definedName>
    <definedName name="____________aa1" localSheetId="10" hidden="1">{"pl_t&amp;d",#N/A,FALSE,"p&amp;l_t&amp;D_01_02 (2)"}</definedName>
    <definedName name="____________aa1" hidden="1">{"pl_t&amp;d",#N/A,FALSE,"p&amp;l_t&amp;D_01_02 (2)"}</definedName>
    <definedName name="____________ACD06" localSheetId="6" hidden="1">{"pl_t&amp;d",#N/A,FALSE,"p&amp;l_t&amp;D_01_02 (2)"}</definedName>
    <definedName name="____________ACD06" localSheetId="7" hidden="1">{"pl_t&amp;d",#N/A,FALSE,"p&amp;l_t&amp;D_01_02 (2)"}</definedName>
    <definedName name="____________ACD06" localSheetId="8" hidden="1">{"pl_t&amp;d",#N/A,FALSE,"p&amp;l_t&amp;D_01_02 (2)"}</definedName>
    <definedName name="____________ACD06" localSheetId="9" hidden="1">{"pl_t&amp;d",#N/A,FALSE,"p&amp;l_t&amp;D_01_02 (2)"}</definedName>
    <definedName name="____________ACD06" localSheetId="10" hidden="1">{"pl_t&amp;d",#N/A,FALSE,"p&amp;l_t&amp;D_01_02 (2)"}</definedName>
    <definedName name="____________ACD06" hidden="1">{"pl_t&amp;d",#N/A,FALSE,"p&amp;l_t&amp;D_01_02 (2)"}</definedName>
    <definedName name="____________Apr03" localSheetId="9">[4]Newabstract!#REF!</definedName>
    <definedName name="____________Apr03" localSheetId="10">[4]Newabstract!#REF!</definedName>
    <definedName name="____________Apr03">[4]Newabstract!#REF!</definedName>
    <definedName name="____________Apr04" localSheetId="9">[4]Newabstract!#REF!</definedName>
    <definedName name="____________Apr04" localSheetId="10">[4]Newabstract!#REF!</definedName>
    <definedName name="____________Apr04">[4]Newabstract!#REF!</definedName>
    <definedName name="____________Apr05" localSheetId="9">[4]Newabstract!#REF!</definedName>
    <definedName name="____________Apr05" localSheetId="10">[4]Newabstract!#REF!</definedName>
    <definedName name="____________Apr05">[4]Newabstract!#REF!</definedName>
    <definedName name="____________Apr06" localSheetId="9">[4]Newabstract!#REF!</definedName>
    <definedName name="____________Apr06" localSheetId="10">[4]Newabstract!#REF!</definedName>
    <definedName name="____________Apr06">[4]Newabstract!#REF!</definedName>
    <definedName name="____________Apr07" localSheetId="9">[4]Newabstract!#REF!</definedName>
    <definedName name="____________Apr07" localSheetId="10">[4]Newabstract!#REF!</definedName>
    <definedName name="____________Apr07">[4]Newabstract!#REF!</definedName>
    <definedName name="____________Apr08" localSheetId="9">[4]Newabstract!#REF!</definedName>
    <definedName name="____________Apr08" localSheetId="10">[4]Newabstract!#REF!</definedName>
    <definedName name="____________Apr08">[4]Newabstract!#REF!</definedName>
    <definedName name="____________Apr09" localSheetId="9">[4]Newabstract!#REF!</definedName>
    <definedName name="____________Apr09" localSheetId="10">[4]Newabstract!#REF!</definedName>
    <definedName name="____________Apr09">[4]Newabstract!#REF!</definedName>
    <definedName name="____________Apr10" localSheetId="9">[4]Newabstract!#REF!</definedName>
    <definedName name="____________Apr10" localSheetId="10">[4]Newabstract!#REF!</definedName>
    <definedName name="____________Apr10">[4]Newabstract!#REF!</definedName>
    <definedName name="____________Apr11" localSheetId="9">[4]Newabstract!#REF!</definedName>
    <definedName name="____________Apr11" localSheetId="10">[4]Newabstract!#REF!</definedName>
    <definedName name="____________Apr11">[4]Newabstract!#REF!</definedName>
    <definedName name="____________Apr13" localSheetId="9">[4]Newabstract!#REF!</definedName>
    <definedName name="____________Apr13" localSheetId="10">[4]Newabstract!#REF!</definedName>
    <definedName name="____________Apr13">[4]Newabstract!#REF!</definedName>
    <definedName name="____________Apr14" localSheetId="9">[4]Newabstract!#REF!</definedName>
    <definedName name="____________Apr14" localSheetId="10">[4]Newabstract!#REF!</definedName>
    <definedName name="____________Apr14">[4]Newabstract!#REF!</definedName>
    <definedName name="____________Apr15" localSheetId="9">[4]Newabstract!#REF!</definedName>
    <definedName name="____________Apr15" localSheetId="10">[4]Newabstract!#REF!</definedName>
    <definedName name="____________Apr15">[4]Newabstract!#REF!</definedName>
    <definedName name="____________Apr16" localSheetId="9">[4]Newabstract!#REF!</definedName>
    <definedName name="____________Apr16" localSheetId="10">[4]Newabstract!#REF!</definedName>
    <definedName name="____________Apr16">[4]Newabstract!#REF!</definedName>
    <definedName name="____________Apr17" localSheetId="9">[4]Newabstract!#REF!</definedName>
    <definedName name="____________Apr17" localSheetId="10">[4]Newabstract!#REF!</definedName>
    <definedName name="____________Apr17">[4]Newabstract!#REF!</definedName>
    <definedName name="____________Apr20" localSheetId="9">[4]Newabstract!#REF!</definedName>
    <definedName name="____________Apr20" localSheetId="10">[4]Newabstract!#REF!</definedName>
    <definedName name="____________Apr20">[4]Newabstract!#REF!</definedName>
    <definedName name="____________Apr21" localSheetId="9">[4]Newabstract!#REF!</definedName>
    <definedName name="____________Apr21" localSheetId="10">[4]Newabstract!#REF!</definedName>
    <definedName name="____________Apr21">[4]Newabstract!#REF!</definedName>
    <definedName name="____________Apr22" localSheetId="9">[4]Newabstract!#REF!</definedName>
    <definedName name="____________Apr22" localSheetId="10">[4]Newabstract!#REF!</definedName>
    <definedName name="____________Apr22">[4]Newabstract!#REF!</definedName>
    <definedName name="____________Apr23" localSheetId="9">[4]Newabstract!#REF!</definedName>
    <definedName name="____________Apr23" localSheetId="10">[4]Newabstract!#REF!</definedName>
    <definedName name="____________Apr23">[4]Newabstract!#REF!</definedName>
    <definedName name="____________Apr24" localSheetId="9">[4]Newabstract!#REF!</definedName>
    <definedName name="____________Apr24" localSheetId="10">[4]Newabstract!#REF!</definedName>
    <definedName name="____________Apr24">[4]Newabstract!#REF!</definedName>
    <definedName name="____________Apr27" localSheetId="9">[4]Newabstract!#REF!</definedName>
    <definedName name="____________Apr27" localSheetId="10">[4]Newabstract!#REF!</definedName>
    <definedName name="____________Apr27">[4]Newabstract!#REF!</definedName>
    <definedName name="____________Apr28" localSheetId="9">[4]Newabstract!#REF!</definedName>
    <definedName name="____________Apr28" localSheetId="10">[4]Newabstract!#REF!</definedName>
    <definedName name="____________Apr28">[4]Newabstract!#REF!</definedName>
    <definedName name="____________Apr29" localSheetId="9">[4]Newabstract!#REF!</definedName>
    <definedName name="____________Apr29" localSheetId="10">[4]Newabstract!#REF!</definedName>
    <definedName name="____________Apr29">[4]Newabstract!#REF!</definedName>
    <definedName name="____________Apr30" localSheetId="9">[4]Newabstract!#REF!</definedName>
    <definedName name="____________Apr30" localSheetId="10">[4]Newabstract!#REF!</definedName>
    <definedName name="____________Apr30">[4]Newabstract!#REF!</definedName>
    <definedName name="____________B1" localSheetId="6" hidden="1">{"pl_t&amp;d",#N/A,FALSE,"p&amp;l_t&amp;D_01_02 (2)"}</definedName>
    <definedName name="____________B1" localSheetId="7" hidden="1">{"pl_t&amp;d",#N/A,FALSE,"p&amp;l_t&amp;D_01_02 (2)"}</definedName>
    <definedName name="____________B1" localSheetId="8" hidden="1">{"pl_t&amp;d",#N/A,FALSE,"p&amp;l_t&amp;D_01_02 (2)"}</definedName>
    <definedName name="____________B1" localSheetId="9" hidden="1">{"pl_t&amp;d",#N/A,FALSE,"p&amp;l_t&amp;D_01_02 (2)"}</definedName>
    <definedName name="____________B1" localSheetId="10" hidden="1">{"pl_t&amp;d",#N/A,FALSE,"p&amp;l_t&amp;D_01_02 (2)"}</definedName>
    <definedName name="____________B1" hidden="1">{"pl_t&amp;d",#N/A,FALSE,"p&amp;l_t&amp;D_01_02 (2)"}</definedName>
    <definedName name="____________BSD1" localSheetId="6">#REF!</definedName>
    <definedName name="____________BSD1" localSheetId="7">#REF!</definedName>
    <definedName name="____________BSD1" localSheetId="8">#REF!</definedName>
    <definedName name="____________BSD1" localSheetId="9">#REF!</definedName>
    <definedName name="____________BSD1" localSheetId="10">#REF!</definedName>
    <definedName name="____________BSD1">#REF!</definedName>
    <definedName name="____________BSD2" localSheetId="6">#REF!</definedName>
    <definedName name="____________BSD2" localSheetId="7">#REF!</definedName>
    <definedName name="____________BSD2" localSheetId="8">#REF!</definedName>
    <definedName name="____________BSD2" localSheetId="9">#REF!</definedName>
    <definedName name="____________BSD2" localSheetId="10">#REF!</definedName>
    <definedName name="____________BSD2">#REF!</definedName>
    <definedName name="____________CAT04" localSheetId="6" hidden="1">{"pl_t&amp;d",#N/A,FALSE,"p&amp;l_t&amp;D_01_02 (2)"}</definedName>
    <definedName name="____________CAT04" localSheetId="7" hidden="1">{"pl_t&amp;d",#N/A,FALSE,"p&amp;l_t&amp;D_01_02 (2)"}</definedName>
    <definedName name="____________CAT04" localSheetId="8" hidden="1">{"pl_t&amp;d",#N/A,FALSE,"p&amp;l_t&amp;D_01_02 (2)"}</definedName>
    <definedName name="____________CAT04" localSheetId="9" hidden="1">{"pl_t&amp;d",#N/A,FALSE,"p&amp;l_t&amp;D_01_02 (2)"}</definedName>
    <definedName name="____________CAT04" localSheetId="10" hidden="1">{"pl_t&amp;d",#N/A,FALSE,"p&amp;l_t&amp;D_01_02 (2)"}</definedName>
    <definedName name="____________CAT04" hidden="1">{"pl_t&amp;d",#N/A,FALSE,"p&amp;l_t&amp;D_01_02 (2)"}</definedName>
    <definedName name="____________DAT12" localSheetId="6">[5]Sheet1!#REF!</definedName>
    <definedName name="____________DAT12" localSheetId="7">[5]Sheet1!#REF!</definedName>
    <definedName name="____________DAT12" localSheetId="8">[5]Sheet1!#REF!</definedName>
    <definedName name="____________DAT12" localSheetId="9">[5]Sheet1!#REF!</definedName>
    <definedName name="____________DAT12" localSheetId="10">[5]Sheet1!#REF!</definedName>
    <definedName name="____________DAT12">[5]Sheet1!#REF!</definedName>
    <definedName name="____________DAT13" localSheetId="6">[5]Sheet1!#REF!</definedName>
    <definedName name="____________DAT13" localSheetId="7">[5]Sheet1!#REF!</definedName>
    <definedName name="____________DAT13" localSheetId="8">[5]Sheet1!#REF!</definedName>
    <definedName name="____________DAT13" localSheetId="9">[5]Sheet1!#REF!</definedName>
    <definedName name="____________DAT13" localSheetId="10">[5]Sheet1!#REF!</definedName>
    <definedName name="____________DAT13">[5]Sheet1!#REF!</definedName>
    <definedName name="____________DAT15" localSheetId="6">[5]Sheet1!#REF!</definedName>
    <definedName name="____________DAT15" localSheetId="7">[5]Sheet1!#REF!</definedName>
    <definedName name="____________DAT15" localSheetId="8">[5]Sheet1!#REF!</definedName>
    <definedName name="____________DAT15" localSheetId="9">[5]Sheet1!#REF!</definedName>
    <definedName name="____________DAT15" localSheetId="10">[5]Sheet1!#REF!</definedName>
    <definedName name="____________DAT15">[5]Sheet1!#REF!</definedName>
    <definedName name="____________DAT16" localSheetId="6">[5]Sheet1!#REF!</definedName>
    <definedName name="____________DAT16" localSheetId="7">[5]Sheet1!#REF!</definedName>
    <definedName name="____________DAT16" localSheetId="8">[5]Sheet1!#REF!</definedName>
    <definedName name="____________DAT16" localSheetId="9">[5]Sheet1!#REF!</definedName>
    <definedName name="____________DAT16" localSheetId="10">[5]Sheet1!#REF!</definedName>
    <definedName name="____________DAT16">[5]Sheet1!#REF!</definedName>
    <definedName name="____________DAT17" localSheetId="6">[5]Sheet1!#REF!</definedName>
    <definedName name="____________DAT17" localSheetId="7">[5]Sheet1!#REF!</definedName>
    <definedName name="____________DAT17" localSheetId="8">[5]Sheet1!#REF!</definedName>
    <definedName name="____________DAT17" localSheetId="9">[5]Sheet1!#REF!</definedName>
    <definedName name="____________DAT17" localSheetId="10">[5]Sheet1!#REF!</definedName>
    <definedName name="____________DAT17">[5]Sheet1!#REF!</definedName>
    <definedName name="____________DAT18" localSheetId="6">[5]Sheet1!#REF!</definedName>
    <definedName name="____________DAT18" localSheetId="7">[5]Sheet1!#REF!</definedName>
    <definedName name="____________DAT18" localSheetId="8">[5]Sheet1!#REF!</definedName>
    <definedName name="____________DAT18" localSheetId="9">[5]Sheet1!#REF!</definedName>
    <definedName name="____________DAT18" localSheetId="10">[5]Sheet1!#REF!</definedName>
    <definedName name="____________DAT18">[5]Sheet1!#REF!</definedName>
    <definedName name="____________DAT19" localSheetId="6">[5]Sheet1!#REF!</definedName>
    <definedName name="____________DAT19" localSheetId="7">[5]Sheet1!#REF!</definedName>
    <definedName name="____________DAT19" localSheetId="8">[5]Sheet1!#REF!</definedName>
    <definedName name="____________DAT19" localSheetId="9">[5]Sheet1!#REF!</definedName>
    <definedName name="____________DAT19" localSheetId="10">[5]Sheet1!#REF!</definedName>
    <definedName name="____________DAT19">[5]Sheet1!#REF!</definedName>
    <definedName name="____________dd1" localSheetId="6" hidden="1">{"pl_t&amp;d",#N/A,FALSE,"p&amp;l_t&amp;D_01_02 (2)"}</definedName>
    <definedName name="____________dd1" localSheetId="7" hidden="1">{"pl_t&amp;d",#N/A,FALSE,"p&amp;l_t&amp;D_01_02 (2)"}</definedName>
    <definedName name="____________dd1" localSheetId="8" hidden="1">{"pl_t&amp;d",#N/A,FALSE,"p&amp;l_t&amp;D_01_02 (2)"}</definedName>
    <definedName name="____________dd1" localSheetId="9" hidden="1">{"pl_t&amp;d",#N/A,FALSE,"p&amp;l_t&amp;D_01_02 (2)"}</definedName>
    <definedName name="____________dd1" localSheetId="10" hidden="1">{"pl_t&amp;d",#N/A,FALSE,"p&amp;l_t&amp;D_01_02 (2)"}</definedName>
    <definedName name="____________dd1" hidden="1">{"pl_t&amp;d",#N/A,FALSE,"p&amp;l_t&amp;D_01_02 (2)"}</definedName>
    <definedName name="____________dem2" localSheetId="6" hidden="1">{"pl_t&amp;d",#N/A,FALSE,"p&amp;l_t&amp;D_01_02 (2)"}</definedName>
    <definedName name="____________dem2" localSheetId="7" hidden="1">{"pl_t&amp;d",#N/A,FALSE,"p&amp;l_t&amp;D_01_02 (2)"}</definedName>
    <definedName name="____________dem2" localSheetId="8" hidden="1">{"pl_t&amp;d",#N/A,FALSE,"p&amp;l_t&amp;D_01_02 (2)"}</definedName>
    <definedName name="____________dem2" localSheetId="9" hidden="1">{"pl_t&amp;d",#N/A,FALSE,"p&amp;l_t&amp;D_01_02 (2)"}</definedName>
    <definedName name="____________dem2" localSheetId="10" hidden="1">{"pl_t&amp;d",#N/A,FALSE,"p&amp;l_t&amp;D_01_02 (2)"}</definedName>
    <definedName name="____________dem2" hidden="1">{"pl_t&amp;d",#N/A,FALSE,"p&amp;l_t&amp;D_01_02 (2)"}</definedName>
    <definedName name="____________dem3" localSheetId="6" hidden="1">{"pl_t&amp;d",#N/A,FALSE,"p&amp;l_t&amp;D_01_02 (2)"}</definedName>
    <definedName name="____________dem3" localSheetId="7" hidden="1">{"pl_t&amp;d",#N/A,FALSE,"p&amp;l_t&amp;D_01_02 (2)"}</definedName>
    <definedName name="____________dem3" localSheetId="8" hidden="1">{"pl_t&amp;d",#N/A,FALSE,"p&amp;l_t&amp;D_01_02 (2)"}</definedName>
    <definedName name="____________dem3" localSheetId="9" hidden="1">{"pl_t&amp;d",#N/A,FALSE,"p&amp;l_t&amp;D_01_02 (2)"}</definedName>
    <definedName name="____________dem3" localSheetId="10" hidden="1">{"pl_t&amp;d",#N/A,FALSE,"p&amp;l_t&amp;D_01_02 (2)"}</definedName>
    <definedName name="____________dem3" hidden="1">{"pl_t&amp;d",#N/A,FALSE,"p&amp;l_t&amp;D_01_02 (2)"}</definedName>
    <definedName name="____________den8" localSheetId="6" hidden="1">{"pl_t&amp;d",#N/A,FALSE,"p&amp;l_t&amp;D_01_02 (2)"}</definedName>
    <definedName name="____________den8" localSheetId="7" hidden="1">{"pl_t&amp;d",#N/A,FALSE,"p&amp;l_t&amp;D_01_02 (2)"}</definedName>
    <definedName name="____________den8" localSheetId="8" hidden="1">{"pl_t&amp;d",#N/A,FALSE,"p&amp;l_t&amp;D_01_02 (2)"}</definedName>
    <definedName name="____________den8" localSheetId="9" hidden="1">{"pl_t&amp;d",#N/A,FALSE,"p&amp;l_t&amp;D_01_02 (2)"}</definedName>
    <definedName name="____________den8" localSheetId="10" hidden="1">{"pl_t&amp;d",#N/A,FALSE,"p&amp;l_t&amp;D_01_02 (2)"}</definedName>
    <definedName name="____________den8" hidden="1">{"pl_t&amp;d",#N/A,FALSE,"p&amp;l_t&amp;D_01_02 (2)"}</definedName>
    <definedName name="____________DTR1" localSheetId="6" hidden="1">{"pl_t&amp;d",#N/A,FALSE,"p&amp;l_t&amp;D_01_02 (2)"}</definedName>
    <definedName name="____________DTR1" localSheetId="7" hidden="1">{"pl_t&amp;d",#N/A,FALSE,"p&amp;l_t&amp;D_01_02 (2)"}</definedName>
    <definedName name="____________DTR1" localSheetId="8" hidden="1">{"pl_t&amp;d",#N/A,FALSE,"p&amp;l_t&amp;D_01_02 (2)"}</definedName>
    <definedName name="____________DTR1" localSheetId="9" hidden="1">{"pl_t&amp;d",#N/A,FALSE,"p&amp;l_t&amp;D_01_02 (2)"}</definedName>
    <definedName name="____________DTR1" localSheetId="10" hidden="1">{"pl_t&amp;d",#N/A,FALSE,"p&amp;l_t&amp;D_01_02 (2)"}</definedName>
    <definedName name="____________DTR1" hidden="1">{"pl_t&amp;d",#N/A,FALSE,"p&amp;l_t&amp;D_01_02 (2)"}</definedName>
    <definedName name="____________DTR3" localSheetId="6" hidden="1">{"pl_t&amp;d",#N/A,FALSE,"p&amp;l_t&amp;D_01_02 (2)"}</definedName>
    <definedName name="____________DTR3" localSheetId="7" hidden="1">{"pl_t&amp;d",#N/A,FALSE,"p&amp;l_t&amp;D_01_02 (2)"}</definedName>
    <definedName name="____________DTR3" localSheetId="8" hidden="1">{"pl_t&amp;d",#N/A,FALSE,"p&amp;l_t&amp;D_01_02 (2)"}</definedName>
    <definedName name="____________DTR3" localSheetId="9" hidden="1">{"pl_t&amp;d",#N/A,FALSE,"p&amp;l_t&amp;D_01_02 (2)"}</definedName>
    <definedName name="____________DTR3" localSheetId="10" hidden="1">{"pl_t&amp;d",#N/A,FALSE,"p&amp;l_t&amp;D_01_02 (2)"}</definedName>
    <definedName name="____________DTR3" hidden="1">{"pl_t&amp;d",#N/A,FALSE,"p&amp;l_t&amp;D_01_02 (2)"}</definedName>
    <definedName name="____________E5" localSheetId="6" hidden="1">{"pl_t&amp;d",#N/A,FALSE,"p&amp;l_t&amp;D_01_02 (2)"}</definedName>
    <definedName name="____________E5" localSheetId="7" hidden="1">{"pl_t&amp;d",#N/A,FALSE,"p&amp;l_t&amp;D_01_02 (2)"}</definedName>
    <definedName name="____________E5" localSheetId="8" hidden="1">{"pl_t&amp;d",#N/A,FALSE,"p&amp;l_t&amp;D_01_02 (2)"}</definedName>
    <definedName name="____________E5" localSheetId="9" hidden="1">{"pl_t&amp;d",#N/A,FALSE,"p&amp;l_t&amp;D_01_02 (2)"}</definedName>
    <definedName name="____________E5" localSheetId="10" hidden="1">{"pl_t&amp;d",#N/A,FALSE,"p&amp;l_t&amp;D_01_02 (2)"}</definedName>
    <definedName name="____________E5" hidden="1">{"pl_t&amp;d",#N/A,FALSE,"p&amp;l_t&amp;D_01_02 (2)"}</definedName>
    <definedName name="____________fin2" localSheetId="6" hidden="1">{"pl_t&amp;d",#N/A,FALSE,"p&amp;l_t&amp;D_01_02 (2)"}</definedName>
    <definedName name="____________fin2" localSheetId="7" hidden="1">{"pl_t&amp;d",#N/A,FALSE,"p&amp;l_t&amp;D_01_02 (2)"}</definedName>
    <definedName name="____________fin2" localSheetId="8" hidden="1">{"pl_t&amp;d",#N/A,FALSE,"p&amp;l_t&amp;D_01_02 (2)"}</definedName>
    <definedName name="____________fin2" localSheetId="9" hidden="1">{"pl_t&amp;d",#N/A,FALSE,"p&amp;l_t&amp;D_01_02 (2)"}</definedName>
    <definedName name="____________fin2" localSheetId="10" hidden="1">{"pl_t&amp;d",#N/A,FALSE,"p&amp;l_t&amp;D_01_02 (2)"}</definedName>
    <definedName name="____________fin2" hidden="1">{"pl_t&amp;d",#N/A,FALSE,"p&amp;l_t&amp;D_01_02 (2)"}</definedName>
    <definedName name="____________for5" localSheetId="6" hidden="1">{"pl_t&amp;d",#N/A,FALSE,"p&amp;l_t&amp;D_01_02 (2)"}</definedName>
    <definedName name="____________for5" localSheetId="7" hidden="1">{"pl_t&amp;d",#N/A,FALSE,"p&amp;l_t&amp;D_01_02 (2)"}</definedName>
    <definedName name="____________for5" localSheetId="8" hidden="1">{"pl_t&amp;d",#N/A,FALSE,"p&amp;l_t&amp;D_01_02 (2)"}</definedName>
    <definedName name="____________for5" localSheetId="9" hidden="1">{"pl_t&amp;d",#N/A,FALSE,"p&amp;l_t&amp;D_01_02 (2)"}</definedName>
    <definedName name="____________for5" localSheetId="10" hidden="1">{"pl_t&amp;d",#N/A,FALSE,"p&amp;l_t&amp;D_01_02 (2)"}</definedName>
    <definedName name="____________for5" hidden="1">{"pl_t&amp;d",#N/A,FALSE,"p&amp;l_t&amp;D_01_02 (2)"}</definedName>
    <definedName name="____________IED1" localSheetId="6">#REF!</definedName>
    <definedName name="____________IED1" localSheetId="7">#REF!</definedName>
    <definedName name="____________IED1" localSheetId="8">#REF!</definedName>
    <definedName name="____________IED1" localSheetId="9">#REF!</definedName>
    <definedName name="____________IED1" localSheetId="10">#REF!</definedName>
    <definedName name="____________IED1">#REF!</definedName>
    <definedName name="____________IED2" localSheetId="6">#REF!</definedName>
    <definedName name="____________IED2" localSheetId="7">#REF!</definedName>
    <definedName name="____________IED2" localSheetId="8">#REF!</definedName>
    <definedName name="____________IED2" localSheetId="9">#REF!</definedName>
    <definedName name="____________IED2" localSheetId="10">#REF!</definedName>
    <definedName name="____________IED2">#REF!</definedName>
    <definedName name="____________j3" localSheetId="6" hidden="1">{"pl_t&amp;d",#N/A,FALSE,"p&amp;l_t&amp;D_01_02 (2)"}</definedName>
    <definedName name="____________j3" localSheetId="7" hidden="1">{"pl_t&amp;d",#N/A,FALSE,"p&amp;l_t&amp;D_01_02 (2)"}</definedName>
    <definedName name="____________j3" localSheetId="8" hidden="1">{"pl_t&amp;d",#N/A,FALSE,"p&amp;l_t&amp;D_01_02 (2)"}</definedName>
    <definedName name="____________j3" localSheetId="9" hidden="1">{"pl_t&amp;d",#N/A,FALSE,"p&amp;l_t&amp;D_01_02 (2)"}</definedName>
    <definedName name="____________j3" localSheetId="10" hidden="1">{"pl_t&amp;d",#N/A,FALSE,"p&amp;l_t&amp;D_01_02 (2)"}</definedName>
    <definedName name="____________j3" hidden="1">{"pl_t&amp;d",#N/A,FALSE,"p&amp;l_t&amp;D_01_02 (2)"}</definedName>
    <definedName name="____________j4" localSheetId="6" hidden="1">{"pl_t&amp;d",#N/A,FALSE,"p&amp;l_t&amp;D_01_02 (2)"}</definedName>
    <definedName name="____________j4" localSheetId="7" hidden="1">{"pl_t&amp;d",#N/A,FALSE,"p&amp;l_t&amp;D_01_02 (2)"}</definedName>
    <definedName name="____________j4" localSheetId="8" hidden="1">{"pl_t&amp;d",#N/A,FALSE,"p&amp;l_t&amp;D_01_02 (2)"}</definedName>
    <definedName name="____________j4" localSheetId="9" hidden="1">{"pl_t&amp;d",#N/A,FALSE,"p&amp;l_t&amp;D_01_02 (2)"}</definedName>
    <definedName name="____________j4" localSheetId="10" hidden="1">{"pl_t&amp;d",#N/A,FALSE,"p&amp;l_t&amp;D_01_02 (2)"}</definedName>
    <definedName name="____________j4" hidden="1">{"pl_t&amp;d",#N/A,FALSE,"p&amp;l_t&amp;D_01_02 (2)"}</definedName>
    <definedName name="____________j5" localSheetId="6" hidden="1">{"pl_t&amp;d",#N/A,FALSE,"p&amp;l_t&amp;D_01_02 (2)"}</definedName>
    <definedName name="____________j5" localSheetId="7" hidden="1">{"pl_t&amp;d",#N/A,FALSE,"p&amp;l_t&amp;D_01_02 (2)"}</definedName>
    <definedName name="____________j5" localSheetId="8" hidden="1">{"pl_t&amp;d",#N/A,FALSE,"p&amp;l_t&amp;D_01_02 (2)"}</definedName>
    <definedName name="____________j5" localSheetId="9" hidden="1">{"pl_t&amp;d",#N/A,FALSE,"p&amp;l_t&amp;D_01_02 (2)"}</definedName>
    <definedName name="____________j5" localSheetId="10" hidden="1">{"pl_t&amp;d",#N/A,FALSE,"p&amp;l_t&amp;D_01_02 (2)"}</definedName>
    <definedName name="____________j5" hidden="1">{"pl_t&amp;d",#N/A,FALSE,"p&amp;l_t&amp;D_01_02 (2)"}</definedName>
    <definedName name="_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k1" localSheetId="6" hidden="1">{"pl_t&amp;d",#N/A,FALSE,"p&amp;l_t&amp;D_01_02 (2)"}</definedName>
    <definedName name="____________k1" localSheetId="7" hidden="1">{"pl_t&amp;d",#N/A,FALSE,"p&amp;l_t&amp;D_01_02 (2)"}</definedName>
    <definedName name="____________k1" localSheetId="8" hidden="1">{"pl_t&amp;d",#N/A,FALSE,"p&amp;l_t&amp;D_01_02 (2)"}</definedName>
    <definedName name="____________k1" localSheetId="9" hidden="1">{"pl_t&amp;d",#N/A,FALSE,"p&amp;l_t&amp;D_01_02 (2)"}</definedName>
    <definedName name="____________k1" localSheetId="10" hidden="1">{"pl_t&amp;d",#N/A,FALSE,"p&amp;l_t&amp;D_01_02 (2)"}</definedName>
    <definedName name="____________k1" hidden="1">{"pl_t&amp;d",#N/A,FALSE,"p&amp;l_t&amp;D_01_02 (2)"}</definedName>
    <definedName name="____________Mar06" localSheetId="9">[4]Newabstract!#REF!</definedName>
    <definedName name="____________Mar06" localSheetId="10">[4]Newabstract!#REF!</definedName>
    <definedName name="____________Mar06">[4]Newabstract!#REF!</definedName>
    <definedName name="____________Mar09" localSheetId="9">[4]Newabstract!#REF!</definedName>
    <definedName name="____________Mar09" localSheetId="10">[4]Newabstract!#REF!</definedName>
    <definedName name="____________Mar09">[4]Newabstract!#REF!</definedName>
    <definedName name="____________Mar10" localSheetId="9">[4]Newabstract!#REF!</definedName>
    <definedName name="____________Mar10" localSheetId="10">[4]Newabstract!#REF!</definedName>
    <definedName name="____________Mar10">[4]Newabstract!#REF!</definedName>
    <definedName name="____________Mar11" localSheetId="9">[4]Newabstract!#REF!</definedName>
    <definedName name="____________Mar11" localSheetId="10">[4]Newabstract!#REF!</definedName>
    <definedName name="____________Mar11">[4]Newabstract!#REF!</definedName>
    <definedName name="____________Mar12" localSheetId="9">[4]Newabstract!#REF!</definedName>
    <definedName name="____________Mar12" localSheetId="10">[4]Newabstract!#REF!</definedName>
    <definedName name="____________Mar12">[4]Newabstract!#REF!</definedName>
    <definedName name="____________Mar13" localSheetId="9">[4]Newabstract!#REF!</definedName>
    <definedName name="____________Mar13" localSheetId="10">[4]Newabstract!#REF!</definedName>
    <definedName name="____________Mar13">[4]Newabstract!#REF!</definedName>
    <definedName name="____________Mar16" localSheetId="9">[4]Newabstract!#REF!</definedName>
    <definedName name="____________Mar16" localSheetId="10">[4]Newabstract!#REF!</definedName>
    <definedName name="____________Mar16">[4]Newabstract!#REF!</definedName>
    <definedName name="____________Mar17" localSheetId="9">[4]Newabstract!#REF!</definedName>
    <definedName name="____________Mar17" localSheetId="10">[4]Newabstract!#REF!</definedName>
    <definedName name="____________Mar17">[4]Newabstract!#REF!</definedName>
    <definedName name="____________Mar18" localSheetId="9">[4]Newabstract!#REF!</definedName>
    <definedName name="____________Mar18" localSheetId="10">[4]Newabstract!#REF!</definedName>
    <definedName name="____________Mar18">[4]Newabstract!#REF!</definedName>
    <definedName name="____________Mar19" localSheetId="9">[4]Newabstract!#REF!</definedName>
    <definedName name="____________Mar19" localSheetId="10">[4]Newabstract!#REF!</definedName>
    <definedName name="____________Mar19">[4]Newabstract!#REF!</definedName>
    <definedName name="____________Mar20" localSheetId="9">[4]Newabstract!#REF!</definedName>
    <definedName name="____________Mar20" localSheetId="10">[4]Newabstract!#REF!</definedName>
    <definedName name="____________Mar20">[4]Newabstract!#REF!</definedName>
    <definedName name="____________Mar23" localSheetId="9">[4]Newabstract!#REF!</definedName>
    <definedName name="____________Mar23" localSheetId="10">[4]Newabstract!#REF!</definedName>
    <definedName name="____________Mar23">[4]Newabstract!#REF!</definedName>
    <definedName name="____________Mar24" localSheetId="9">[4]Newabstract!#REF!</definedName>
    <definedName name="____________Mar24" localSheetId="10">[4]Newabstract!#REF!</definedName>
    <definedName name="____________Mar24">[4]Newabstract!#REF!</definedName>
    <definedName name="____________Mar25" localSheetId="9">[4]Newabstract!#REF!</definedName>
    <definedName name="____________Mar25" localSheetId="10">[4]Newabstract!#REF!</definedName>
    <definedName name="____________Mar25">[4]Newabstract!#REF!</definedName>
    <definedName name="____________Mar26" localSheetId="9">[4]Newabstract!#REF!</definedName>
    <definedName name="____________Mar26" localSheetId="10">[4]Newabstract!#REF!</definedName>
    <definedName name="____________Mar26">[4]Newabstract!#REF!</definedName>
    <definedName name="____________Mar27" localSheetId="9">[4]Newabstract!#REF!</definedName>
    <definedName name="____________Mar27" localSheetId="10">[4]Newabstract!#REF!</definedName>
    <definedName name="____________Mar27">[4]Newabstract!#REF!</definedName>
    <definedName name="____________Mar28" localSheetId="9">[4]Newabstract!#REF!</definedName>
    <definedName name="____________Mar28" localSheetId="10">[4]Newabstract!#REF!</definedName>
    <definedName name="____________Mar28">[4]Newabstract!#REF!</definedName>
    <definedName name="____________Mar30" localSheetId="9">[4]Newabstract!#REF!</definedName>
    <definedName name="____________Mar30" localSheetId="10">[4]Newabstract!#REF!</definedName>
    <definedName name="____________Mar30">[4]Newabstract!#REF!</definedName>
    <definedName name="____________Mar31" localSheetId="9">[4]Newabstract!#REF!</definedName>
    <definedName name="____________Mar31" localSheetId="10">[4]Newabstract!#REF!</definedName>
    <definedName name="____________Mar31">[4]Newabstract!#REF!</definedName>
    <definedName name="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new1" localSheetId="6" hidden="1">{"pl_t&amp;d",#N/A,FALSE,"p&amp;l_t&amp;D_01_02 (2)"}</definedName>
    <definedName name="____________new1" localSheetId="7" hidden="1">{"pl_t&amp;d",#N/A,FALSE,"p&amp;l_t&amp;D_01_02 (2)"}</definedName>
    <definedName name="____________new1" localSheetId="8" hidden="1">{"pl_t&amp;d",#N/A,FALSE,"p&amp;l_t&amp;D_01_02 (2)"}</definedName>
    <definedName name="____________new1" localSheetId="9" hidden="1">{"pl_t&amp;d",#N/A,FALSE,"p&amp;l_t&amp;D_01_02 (2)"}</definedName>
    <definedName name="____________new1" localSheetId="10" hidden="1">{"pl_t&amp;d",#N/A,FALSE,"p&amp;l_t&amp;D_01_02 (2)"}</definedName>
    <definedName name="____________new1" hidden="1">{"pl_t&amp;d",#N/A,FALSE,"p&amp;l_t&amp;D_01_02 (2)"}</definedName>
    <definedName name="____________no1" localSheetId="6" hidden="1">{"pl_t&amp;d",#N/A,FALSE,"p&amp;l_t&amp;D_01_02 (2)"}</definedName>
    <definedName name="____________no1" localSheetId="7" hidden="1">{"pl_t&amp;d",#N/A,FALSE,"p&amp;l_t&amp;D_01_02 (2)"}</definedName>
    <definedName name="____________no1" localSheetId="8" hidden="1">{"pl_t&amp;d",#N/A,FALSE,"p&amp;l_t&amp;D_01_02 (2)"}</definedName>
    <definedName name="____________no1" localSheetId="9" hidden="1">{"pl_t&amp;d",#N/A,FALSE,"p&amp;l_t&amp;D_01_02 (2)"}</definedName>
    <definedName name="____________no1" localSheetId="10" hidden="1">{"pl_t&amp;d",#N/A,FALSE,"p&amp;l_t&amp;D_01_02 (2)"}</definedName>
    <definedName name="____________no1" hidden="1">{"pl_t&amp;d",#N/A,FALSE,"p&amp;l_t&amp;D_01_02 (2)"}</definedName>
    <definedName name="____________not1" localSheetId="6" hidden="1">{"pl_t&amp;d",#N/A,FALSE,"p&amp;l_t&amp;D_01_02 (2)"}</definedName>
    <definedName name="____________not1" localSheetId="7" hidden="1">{"pl_t&amp;d",#N/A,FALSE,"p&amp;l_t&amp;D_01_02 (2)"}</definedName>
    <definedName name="____________not1" localSheetId="8" hidden="1">{"pl_t&amp;d",#N/A,FALSE,"p&amp;l_t&amp;D_01_02 (2)"}</definedName>
    <definedName name="____________not1" localSheetId="9" hidden="1">{"pl_t&amp;d",#N/A,FALSE,"p&amp;l_t&amp;D_01_02 (2)"}</definedName>
    <definedName name="____________not1" localSheetId="10" hidden="1">{"pl_t&amp;d",#N/A,FALSE,"p&amp;l_t&amp;D_01_02 (2)"}</definedName>
    <definedName name="____________not1" hidden="1">{"pl_t&amp;d",#N/A,FALSE,"p&amp;l_t&amp;D_01_02 (2)"}</definedName>
    <definedName name="____________p1" localSheetId="6" hidden="1">{"pl_t&amp;d",#N/A,FALSE,"p&amp;l_t&amp;D_01_02 (2)"}</definedName>
    <definedName name="____________p1" localSheetId="7" hidden="1">{"pl_t&amp;d",#N/A,FALSE,"p&amp;l_t&amp;D_01_02 (2)"}</definedName>
    <definedName name="____________p1" localSheetId="8" hidden="1">{"pl_t&amp;d",#N/A,FALSE,"p&amp;l_t&amp;D_01_02 (2)"}</definedName>
    <definedName name="____________p1" localSheetId="9" hidden="1">{"pl_t&amp;d",#N/A,FALSE,"p&amp;l_t&amp;D_01_02 (2)"}</definedName>
    <definedName name="____________p1" localSheetId="10" hidden="1">{"pl_t&amp;d",#N/A,FALSE,"p&amp;l_t&amp;D_01_02 (2)"}</definedName>
    <definedName name="____________p1" hidden="1">{"pl_t&amp;d",#N/A,FALSE,"p&amp;l_t&amp;D_01_02 (2)"}</definedName>
    <definedName name="____________p2" localSheetId="6" hidden="1">{"pl_td_01_02",#N/A,FALSE,"p&amp;l_t&amp;D_01_02 (2)"}</definedName>
    <definedName name="____________p2" localSheetId="7" hidden="1">{"pl_td_01_02",#N/A,FALSE,"p&amp;l_t&amp;D_01_02 (2)"}</definedName>
    <definedName name="____________p2" localSheetId="8" hidden="1">{"pl_td_01_02",#N/A,FALSE,"p&amp;l_t&amp;D_01_02 (2)"}</definedName>
    <definedName name="____________p2" localSheetId="9" hidden="1">{"pl_td_01_02",#N/A,FALSE,"p&amp;l_t&amp;D_01_02 (2)"}</definedName>
    <definedName name="____________p2" localSheetId="10" hidden="1">{"pl_td_01_02",#N/A,FALSE,"p&amp;l_t&amp;D_01_02 (2)"}</definedName>
    <definedName name="____________p2" hidden="1">{"pl_td_01_02",#N/A,FALSE,"p&amp;l_t&amp;D_01_02 (2)"}</definedName>
    <definedName name="____________p3" localSheetId="6" hidden="1">{"pl_t&amp;d",#N/A,FALSE,"p&amp;l_t&amp;D_01_02 (2)"}</definedName>
    <definedName name="____________p3" localSheetId="7" hidden="1">{"pl_t&amp;d",#N/A,FALSE,"p&amp;l_t&amp;D_01_02 (2)"}</definedName>
    <definedName name="____________p3" localSheetId="8" hidden="1">{"pl_t&amp;d",#N/A,FALSE,"p&amp;l_t&amp;D_01_02 (2)"}</definedName>
    <definedName name="____________p3" localSheetId="9" hidden="1">{"pl_t&amp;d",#N/A,FALSE,"p&amp;l_t&amp;D_01_02 (2)"}</definedName>
    <definedName name="____________p3" localSheetId="10" hidden="1">{"pl_t&amp;d",#N/A,FALSE,"p&amp;l_t&amp;D_01_02 (2)"}</definedName>
    <definedName name="____________p3" hidden="1">{"pl_t&amp;d",#N/A,FALSE,"p&amp;l_t&amp;D_01_02 (2)"}</definedName>
    <definedName name="____________p4" localSheetId="6" hidden="1">{"pl_t&amp;d",#N/A,FALSE,"p&amp;l_t&amp;D_01_02 (2)"}</definedName>
    <definedName name="____________p4" localSheetId="7" hidden="1">{"pl_t&amp;d",#N/A,FALSE,"p&amp;l_t&amp;D_01_02 (2)"}</definedName>
    <definedName name="____________p4" localSheetId="8" hidden="1">{"pl_t&amp;d",#N/A,FALSE,"p&amp;l_t&amp;D_01_02 (2)"}</definedName>
    <definedName name="____________p4" localSheetId="9" hidden="1">{"pl_t&amp;d",#N/A,FALSE,"p&amp;l_t&amp;D_01_02 (2)"}</definedName>
    <definedName name="____________p4" localSheetId="10" hidden="1">{"pl_t&amp;d",#N/A,FALSE,"p&amp;l_t&amp;D_01_02 (2)"}</definedName>
    <definedName name="____________p4" hidden="1">{"pl_t&amp;d",#N/A,FALSE,"p&amp;l_t&amp;D_01_02 (2)"}</definedName>
    <definedName name="____________q2" localSheetId="6" hidden="1">{"pl_t&amp;d",#N/A,FALSE,"p&amp;l_t&amp;D_01_02 (2)"}</definedName>
    <definedName name="____________q2" localSheetId="7" hidden="1">{"pl_t&amp;d",#N/A,FALSE,"p&amp;l_t&amp;D_01_02 (2)"}</definedName>
    <definedName name="____________q2" localSheetId="8" hidden="1">{"pl_t&amp;d",#N/A,FALSE,"p&amp;l_t&amp;D_01_02 (2)"}</definedName>
    <definedName name="____________q2" localSheetId="9" hidden="1">{"pl_t&amp;d",#N/A,FALSE,"p&amp;l_t&amp;D_01_02 (2)"}</definedName>
    <definedName name="____________q2" localSheetId="10" hidden="1">{"pl_t&amp;d",#N/A,FALSE,"p&amp;l_t&amp;D_01_02 (2)"}</definedName>
    <definedName name="____________q2" hidden="1">{"pl_t&amp;d",#N/A,FALSE,"p&amp;l_t&amp;D_01_02 (2)"}</definedName>
    <definedName name="____________q3" localSheetId="6" hidden="1">{"pl_t&amp;d",#N/A,FALSE,"p&amp;l_t&amp;D_01_02 (2)"}</definedName>
    <definedName name="____________q3" localSheetId="7" hidden="1">{"pl_t&amp;d",#N/A,FALSE,"p&amp;l_t&amp;D_01_02 (2)"}</definedName>
    <definedName name="____________q3" localSheetId="8" hidden="1">{"pl_t&amp;d",#N/A,FALSE,"p&amp;l_t&amp;D_01_02 (2)"}</definedName>
    <definedName name="____________q3" localSheetId="9" hidden="1">{"pl_t&amp;d",#N/A,FALSE,"p&amp;l_t&amp;D_01_02 (2)"}</definedName>
    <definedName name="____________q3" localSheetId="10" hidden="1">{"pl_t&amp;d",#N/A,FALSE,"p&amp;l_t&amp;D_01_02 (2)"}</definedName>
    <definedName name="____________q3" hidden="1">{"pl_t&amp;d",#N/A,FALSE,"p&amp;l_t&amp;D_01_02 (2)"}</definedName>
    <definedName name="____________s1" localSheetId="6" hidden="1">{"pl_t&amp;d",#N/A,FALSE,"p&amp;l_t&amp;D_01_02 (2)"}</definedName>
    <definedName name="____________s1" localSheetId="7" hidden="1">{"pl_t&amp;d",#N/A,FALSE,"p&amp;l_t&amp;D_01_02 (2)"}</definedName>
    <definedName name="____________s1" localSheetId="8" hidden="1">{"pl_t&amp;d",#N/A,FALSE,"p&amp;l_t&amp;D_01_02 (2)"}</definedName>
    <definedName name="____________s1" localSheetId="9" hidden="1">{"pl_t&amp;d",#N/A,FALSE,"p&amp;l_t&amp;D_01_02 (2)"}</definedName>
    <definedName name="____________s1" localSheetId="10" hidden="1">{"pl_t&amp;d",#N/A,FALSE,"p&amp;l_t&amp;D_01_02 (2)"}</definedName>
    <definedName name="____________s1" hidden="1">{"pl_t&amp;d",#N/A,FALSE,"p&amp;l_t&amp;D_01_02 (2)"}</definedName>
    <definedName name="____________s2" localSheetId="6" hidden="1">{"pl_t&amp;d",#N/A,FALSE,"p&amp;l_t&amp;D_01_02 (2)"}</definedName>
    <definedName name="____________s2" localSheetId="7" hidden="1">{"pl_t&amp;d",#N/A,FALSE,"p&amp;l_t&amp;D_01_02 (2)"}</definedName>
    <definedName name="____________s2" localSheetId="8" hidden="1">{"pl_t&amp;d",#N/A,FALSE,"p&amp;l_t&amp;D_01_02 (2)"}</definedName>
    <definedName name="____________s2" localSheetId="9" hidden="1">{"pl_t&amp;d",#N/A,FALSE,"p&amp;l_t&amp;D_01_02 (2)"}</definedName>
    <definedName name="____________s2" localSheetId="10" hidden="1">{"pl_t&amp;d",#N/A,FALSE,"p&amp;l_t&amp;D_01_02 (2)"}</definedName>
    <definedName name="____________s2" hidden="1">{"pl_t&amp;d",#N/A,FALSE,"p&amp;l_t&amp;D_01_02 (2)"}</definedName>
    <definedName name="____________ss1" localSheetId="6" hidden="1">{"pl_t&amp;d",#N/A,FALSE,"p&amp;l_t&amp;D_01_02 (2)"}</definedName>
    <definedName name="____________ss1" localSheetId="7" hidden="1">{"pl_t&amp;d",#N/A,FALSE,"p&amp;l_t&amp;D_01_02 (2)"}</definedName>
    <definedName name="____________ss1" localSheetId="8" hidden="1">{"pl_t&amp;d",#N/A,FALSE,"p&amp;l_t&amp;D_01_02 (2)"}</definedName>
    <definedName name="____________ss1" localSheetId="9" hidden="1">{"pl_t&amp;d",#N/A,FALSE,"p&amp;l_t&amp;D_01_02 (2)"}</definedName>
    <definedName name="____________ss1" localSheetId="10" hidden="1">{"pl_t&amp;d",#N/A,FALSE,"p&amp;l_t&amp;D_01_02 (2)"}</definedName>
    <definedName name="____________ss1" hidden="1">{"pl_t&amp;d",#N/A,FALSE,"p&amp;l_t&amp;D_01_02 (2)"}</definedName>
    <definedName name="____________udc12" localSheetId="6" hidden="1">{"pl_t&amp;d",#N/A,FALSE,"p&amp;l_t&amp;D_01_02 (2)"}</definedName>
    <definedName name="____________udc12" localSheetId="7" hidden="1">{"pl_t&amp;d",#N/A,FALSE,"p&amp;l_t&amp;D_01_02 (2)"}</definedName>
    <definedName name="____________udc12" localSheetId="8" hidden="1">{"pl_t&amp;d",#N/A,FALSE,"p&amp;l_t&amp;D_01_02 (2)"}</definedName>
    <definedName name="____________udc12" localSheetId="9" hidden="1">{"pl_t&amp;d",#N/A,FALSE,"p&amp;l_t&amp;D_01_02 (2)"}</definedName>
    <definedName name="____________udc12" localSheetId="10" hidden="1">{"pl_t&amp;d",#N/A,FALSE,"p&amp;l_t&amp;D_01_02 (2)"}</definedName>
    <definedName name="____________udc12" hidden="1">{"pl_t&amp;d",#N/A,FALSE,"p&amp;l_t&amp;D_01_02 (2)"}</definedName>
    <definedName name="___________A1000000" localSheetId="6">#REF!</definedName>
    <definedName name="___________A1000000" localSheetId="7">#REF!</definedName>
    <definedName name="___________A1000000" localSheetId="8">#REF!</definedName>
    <definedName name="___________A1000000" localSheetId="9">#REF!</definedName>
    <definedName name="___________A1000000" localSheetId="10">#REF!</definedName>
    <definedName name="___________A1000000">#REF!</definedName>
    <definedName name="___________A11" localSheetId="6" hidden="1">{"pl_t&amp;d",#N/A,FALSE,"p&amp;l_t&amp;D_01_02 (2)"}</definedName>
    <definedName name="___________A11" localSheetId="7" hidden="1">{"pl_t&amp;d",#N/A,FALSE,"p&amp;l_t&amp;D_01_02 (2)"}</definedName>
    <definedName name="___________A11" localSheetId="8" hidden="1">{"pl_t&amp;d",#N/A,FALSE,"p&amp;l_t&amp;D_01_02 (2)"}</definedName>
    <definedName name="___________A11" localSheetId="9" hidden="1">{"pl_t&amp;d",#N/A,FALSE,"p&amp;l_t&amp;D_01_02 (2)"}</definedName>
    <definedName name="___________A11" localSheetId="10" hidden="1">{"pl_t&amp;d",#N/A,FALSE,"p&amp;l_t&amp;D_01_02 (2)"}</definedName>
    <definedName name="___________A11" hidden="1">{"pl_t&amp;d",#N/A,FALSE,"p&amp;l_t&amp;D_01_02 (2)"}</definedName>
    <definedName name="___________A2" localSheetId="6" hidden="1">{"pl_t&amp;d",#N/A,FALSE,"p&amp;l_t&amp;D_01_02 (2)"}</definedName>
    <definedName name="___________A2" localSheetId="7" hidden="1">{"pl_t&amp;d",#N/A,FALSE,"p&amp;l_t&amp;D_01_02 (2)"}</definedName>
    <definedName name="___________A2" localSheetId="8" hidden="1">{"pl_t&amp;d",#N/A,FALSE,"p&amp;l_t&amp;D_01_02 (2)"}</definedName>
    <definedName name="___________A2" localSheetId="9" hidden="1">{"pl_t&amp;d",#N/A,FALSE,"p&amp;l_t&amp;D_01_02 (2)"}</definedName>
    <definedName name="___________A2" localSheetId="10" hidden="1">{"pl_t&amp;d",#N/A,FALSE,"p&amp;l_t&amp;D_01_02 (2)"}</definedName>
    <definedName name="___________A2" hidden="1">{"pl_t&amp;d",#N/A,FALSE,"p&amp;l_t&amp;D_01_02 (2)"}</definedName>
    <definedName name="___________a3" localSheetId="6" hidden="1">{"pl_t&amp;d",#N/A,FALSE,"p&amp;l_t&amp;D_01_02 (2)"}</definedName>
    <definedName name="___________a3" localSheetId="7" hidden="1">{"pl_t&amp;d",#N/A,FALSE,"p&amp;l_t&amp;D_01_02 (2)"}</definedName>
    <definedName name="___________a3" localSheetId="8" hidden="1">{"pl_t&amp;d",#N/A,FALSE,"p&amp;l_t&amp;D_01_02 (2)"}</definedName>
    <definedName name="___________a3" localSheetId="9" hidden="1">{"pl_t&amp;d",#N/A,FALSE,"p&amp;l_t&amp;D_01_02 (2)"}</definedName>
    <definedName name="___________a3" localSheetId="10" hidden="1">{"pl_t&amp;d",#N/A,FALSE,"p&amp;l_t&amp;D_01_02 (2)"}</definedName>
    <definedName name="___________a3" hidden="1">{"pl_t&amp;d",#N/A,FALSE,"p&amp;l_t&amp;D_01_02 (2)"}</definedName>
    <definedName name="___________aa1" localSheetId="6" hidden="1">{"pl_t&amp;d",#N/A,FALSE,"p&amp;l_t&amp;D_01_02 (2)"}</definedName>
    <definedName name="___________aa1" localSheetId="7" hidden="1">{"pl_t&amp;d",#N/A,FALSE,"p&amp;l_t&amp;D_01_02 (2)"}</definedName>
    <definedName name="___________aa1" localSheetId="8" hidden="1">{"pl_t&amp;d",#N/A,FALSE,"p&amp;l_t&amp;D_01_02 (2)"}</definedName>
    <definedName name="___________aa1" localSheetId="9" hidden="1">{"pl_t&amp;d",#N/A,FALSE,"p&amp;l_t&amp;D_01_02 (2)"}</definedName>
    <definedName name="___________aa1" localSheetId="10" hidden="1">{"pl_t&amp;d",#N/A,FALSE,"p&amp;l_t&amp;D_01_02 (2)"}</definedName>
    <definedName name="___________aa1" hidden="1">{"pl_t&amp;d",#N/A,FALSE,"p&amp;l_t&amp;D_01_02 (2)"}</definedName>
    <definedName name="___________ACD06" localSheetId="6" hidden="1">{"pl_t&amp;d",#N/A,FALSE,"p&amp;l_t&amp;D_01_02 (2)"}</definedName>
    <definedName name="___________ACD06" localSheetId="7" hidden="1">{"pl_t&amp;d",#N/A,FALSE,"p&amp;l_t&amp;D_01_02 (2)"}</definedName>
    <definedName name="___________ACD06" localSheetId="8" hidden="1">{"pl_t&amp;d",#N/A,FALSE,"p&amp;l_t&amp;D_01_02 (2)"}</definedName>
    <definedName name="___________ACD06" localSheetId="9" hidden="1">{"pl_t&amp;d",#N/A,FALSE,"p&amp;l_t&amp;D_01_02 (2)"}</definedName>
    <definedName name="___________ACD06" localSheetId="10" hidden="1">{"pl_t&amp;d",#N/A,FALSE,"p&amp;l_t&amp;D_01_02 (2)"}</definedName>
    <definedName name="___________ACD06" hidden="1">{"pl_t&amp;d",#N/A,FALSE,"p&amp;l_t&amp;D_01_02 (2)"}</definedName>
    <definedName name="___________Apr02" localSheetId="6">[4]Newabstract!#REF!</definedName>
    <definedName name="___________Apr02" localSheetId="7">[4]Newabstract!#REF!</definedName>
    <definedName name="___________Apr02" localSheetId="8">[4]Newabstract!#REF!</definedName>
    <definedName name="___________Apr02" localSheetId="9">[4]Newabstract!#REF!</definedName>
    <definedName name="___________Apr02" localSheetId="10">[4]Newabstract!#REF!</definedName>
    <definedName name="___________Apr02">[4]Newabstract!#REF!</definedName>
    <definedName name="___________Apr03" localSheetId="6">[4]Newabstract!#REF!</definedName>
    <definedName name="___________Apr03" localSheetId="7">[4]Newabstract!#REF!</definedName>
    <definedName name="___________Apr03" localSheetId="8">[4]Newabstract!#REF!</definedName>
    <definedName name="___________Apr03" localSheetId="9">[4]Newabstract!#REF!</definedName>
    <definedName name="___________Apr03" localSheetId="10">[4]Newabstract!#REF!</definedName>
    <definedName name="___________Apr03">[4]Newabstract!#REF!</definedName>
    <definedName name="___________Apr04" localSheetId="6">[4]Newabstract!#REF!</definedName>
    <definedName name="___________Apr04" localSheetId="7">[4]Newabstract!#REF!</definedName>
    <definedName name="___________Apr04" localSheetId="8">[4]Newabstract!#REF!</definedName>
    <definedName name="___________Apr04" localSheetId="9">[4]Newabstract!#REF!</definedName>
    <definedName name="___________Apr04" localSheetId="10">[4]Newabstract!#REF!</definedName>
    <definedName name="___________Apr04">[4]Newabstract!#REF!</definedName>
    <definedName name="___________Apr05" localSheetId="6">[4]Newabstract!#REF!</definedName>
    <definedName name="___________Apr05" localSheetId="7">[4]Newabstract!#REF!</definedName>
    <definedName name="___________Apr05" localSheetId="8">[4]Newabstract!#REF!</definedName>
    <definedName name="___________Apr05" localSheetId="9">[4]Newabstract!#REF!</definedName>
    <definedName name="___________Apr05" localSheetId="10">[4]Newabstract!#REF!</definedName>
    <definedName name="___________Apr05">[4]Newabstract!#REF!</definedName>
    <definedName name="___________Apr06" localSheetId="6">[4]Newabstract!#REF!</definedName>
    <definedName name="___________Apr06" localSheetId="7">[4]Newabstract!#REF!</definedName>
    <definedName name="___________Apr06" localSheetId="8">[4]Newabstract!#REF!</definedName>
    <definedName name="___________Apr06" localSheetId="9">[4]Newabstract!#REF!</definedName>
    <definedName name="___________Apr06" localSheetId="10">[4]Newabstract!#REF!</definedName>
    <definedName name="___________Apr06">[4]Newabstract!#REF!</definedName>
    <definedName name="___________Apr07" localSheetId="6">[4]Newabstract!#REF!</definedName>
    <definedName name="___________Apr07" localSheetId="7">[4]Newabstract!#REF!</definedName>
    <definedName name="___________Apr07" localSheetId="8">[4]Newabstract!#REF!</definedName>
    <definedName name="___________Apr07" localSheetId="9">[4]Newabstract!#REF!</definedName>
    <definedName name="___________Apr07" localSheetId="10">[4]Newabstract!#REF!</definedName>
    <definedName name="___________Apr07">[4]Newabstract!#REF!</definedName>
    <definedName name="___________Apr08" localSheetId="6">[4]Newabstract!#REF!</definedName>
    <definedName name="___________Apr08" localSheetId="7">[4]Newabstract!#REF!</definedName>
    <definedName name="___________Apr08" localSheetId="8">[4]Newabstract!#REF!</definedName>
    <definedName name="___________Apr08" localSheetId="9">[4]Newabstract!#REF!</definedName>
    <definedName name="___________Apr08" localSheetId="10">[4]Newabstract!#REF!</definedName>
    <definedName name="___________Apr08">[4]Newabstract!#REF!</definedName>
    <definedName name="___________Apr09" localSheetId="6">[4]Newabstract!#REF!</definedName>
    <definedName name="___________Apr09" localSheetId="7">[4]Newabstract!#REF!</definedName>
    <definedName name="___________Apr09" localSheetId="8">[4]Newabstract!#REF!</definedName>
    <definedName name="___________Apr09" localSheetId="9">[4]Newabstract!#REF!</definedName>
    <definedName name="___________Apr09" localSheetId="10">[4]Newabstract!#REF!</definedName>
    <definedName name="___________Apr09">[4]Newabstract!#REF!</definedName>
    <definedName name="___________Apr10" localSheetId="6">[4]Newabstract!#REF!</definedName>
    <definedName name="___________Apr10" localSheetId="7">[4]Newabstract!#REF!</definedName>
    <definedName name="___________Apr10" localSheetId="8">[4]Newabstract!#REF!</definedName>
    <definedName name="___________Apr10" localSheetId="9">[4]Newabstract!#REF!</definedName>
    <definedName name="___________Apr10" localSheetId="10">[4]Newabstract!#REF!</definedName>
    <definedName name="___________Apr10">[4]Newabstract!#REF!</definedName>
    <definedName name="___________Apr11" localSheetId="6">[4]Newabstract!#REF!</definedName>
    <definedName name="___________Apr11" localSheetId="7">[4]Newabstract!#REF!</definedName>
    <definedName name="___________Apr11" localSheetId="8">[4]Newabstract!#REF!</definedName>
    <definedName name="___________Apr11" localSheetId="9">[4]Newabstract!#REF!</definedName>
    <definedName name="___________Apr11" localSheetId="10">[4]Newabstract!#REF!</definedName>
    <definedName name="___________Apr11">[4]Newabstract!#REF!</definedName>
    <definedName name="___________Apr13" localSheetId="6">[4]Newabstract!#REF!</definedName>
    <definedName name="___________Apr13" localSheetId="7">[4]Newabstract!#REF!</definedName>
    <definedName name="___________Apr13" localSheetId="8">[4]Newabstract!#REF!</definedName>
    <definedName name="___________Apr13" localSheetId="9">[4]Newabstract!#REF!</definedName>
    <definedName name="___________Apr13" localSheetId="10">[4]Newabstract!#REF!</definedName>
    <definedName name="___________Apr13">[4]Newabstract!#REF!</definedName>
    <definedName name="___________Apr14" localSheetId="6">[4]Newabstract!#REF!</definedName>
    <definedName name="___________Apr14" localSheetId="7">[4]Newabstract!#REF!</definedName>
    <definedName name="___________Apr14" localSheetId="8">[4]Newabstract!#REF!</definedName>
    <definedName name="___________Apr14" localSheetId="9">[4]Newabstract!#REF!</definedName>
    <definedName name="___________Apr14" localSheetId="10">[4]Newabstract!#REF!</definedName>
    <definedName name="___________Apr14">[4]Newabstract!#REF!</definedName>
    <definedName name="___________Apr15" localSheetId="6">[4]Newabstract!#REF!</definedName>
    <definedName name="___________Apr15" localSheetId="7">[4]Newabstract!#REF!</definedName>
    <definedName name="___________Apr15" localSheetId="8">[4]Newabstract!#REF!</definedName>
    <definedName name="___________Apr15" localSheetId="9">[4]Newabstract!#REF!</definedName>
    <definedName name="___________Apr15" localSheetId="10">[4]Newabstract!#REF!</definedName>
    <definedName name="___________Apr15">[4]Newabstract!#REF!</definedName>
    <definedName name="___________Apr16" localSheetId="6">[4]Newabstract!#REF!</definedName>
    <definedName name="___________Apr16" localSheetId="7">[4]Newabstract!#REF!</definedName>
    <definedName name="___________Apr16" localSheetId="8">[4]Newabstract!#REF!</definedName>
    <definedName name="___________Apr16" localSheetId="9">[4]Newabstract!#REF!</definedName>
    <definedName name="___________Apr16" localSheetId="10">[4]Newabstract!#REF!</definedName>
    <definedName name="___________Apr16">[4]Newabstract!#REF!</definedName>
    <definedName name="___________Apr17" localSheetId="6">[4]Newabstract!#REF!</definedName>
    <definedName name="___________Apr17" localSheetId="7">[4]Newabstract!#REF!</definedName>
    <definedName name="___________Apr17" localSheetId="8">[4]Newabstract!#REF!</definedName>
    <definedName name="___________Apr17" localSheetId="9">[4]Newabstract!#REF!</definedName>
    <definedName name="___________Apr17" localSheetId="10">[4]Newabstract!#REF!</definedName>
    <definedName name="___________Apr17">[4]Newabstract!#REF!</definedName>
    <definedName name="___________Apr20" localSheetId="6">[4]Newabstract!#REF!</definedName>
    <definedName name="___________Apr20" localSheetId="7">[4]Newabstract!#REF!</definedName>
    <definedName name="___________Apr20" localSheetId="8">[4]Newabstract!#REF!</definedName>
    <definedName name="___________Apr20" localSheetId="9">[4]Newabstract!#REF!</definedName>
    <definedName name="___________Apr20" localSheetId="10">[4]Newabstract!#REF!</definedName>
    <definedName name="___________Apr20">[4]Newabstract!#REF!</definedName>
    <definedName name="___________Apr21" localSheetId="6">[4]Newabstract!#REF!</definedName>
    <definedName name="___________Apr21" localSheetId="7">[4]Newabstract!#REF!</definedName>
    <definedName name="___________Apr21" localSheetId="8">[4]Newabstract!#REF!</definedName>
    <definedName name="___________Apr21" localSheetId="9">[4]Newabstract!#REF!</definedName>
    <definedName name="___________Apr21" localSheetId="10">[4]Newabstract!#REF!</definedName>
    <definedName name="___________Apr21">[4]Newabstract!#REF!</definedName>
    <definedName name="___________Apr22" localSheetId="6">[4]Newabstract!#REF!</definedName>
    <definedName name="___________Apr22" localSheetId="7">[4]Newabstract!#REF!</definedName>
    <definedName name="___________Apr22" localSheetId="8">[4]Newabstract!#REF!</definedName>
    <definedName name="___________Apr22" localSheetId="9">[4]Newabstract!#REF!</definedName>
    <definedName name="___________Apr22" localSheetId="10">[4]Newabstract!#REF!</definedName>
    <definedName name="___________Apr22">[4]Newabstract!#REF!</definedName>
    <definedName name="___________Apr23" localSheetId="6">[4]Newabstract!#REF!</definedName>
    <definedName name="___________Apr23" localSheetId="7">[4]Newabstract!#REF!</definedName>
    <definedName name="___________Apr23" localSheetId="8">[4]Newabstract!#REF!</definedName>
    <definedName name="___________Apr23" localSheetId="9">[4]Newabstract!#REF!</definedName>
    <definedName name="___________Apr23" localSheetId="10">[4]Newabstract!#REF!</definedName>
    <definedName name="___________Apr23">[4]Newabstract!#REF!</definedName>
    <definedName name="___________Apr24" localSheetId="6">[4]Newabstract!#REF!</definedName>
    <definedName name="___________Apr24" localSheetId="7">[4]Newabstract!#REF!</definedName>
    <definedName name="___________Apr24" localSheetId="8">[4]Newabstract!#REF!</definedName>
    <definedName name="___________Apr24" localSheetId="9">[4]Newabstract!#REF!</definedName>
    <definedName name="___________Apr24" localSheetId="10">[4]Newabstract!#REF!</definedName>
    <definedName name="___________Apr24">[4]Newabstract!#REF!</definedName>
    <definedName name="___________Apr27" localSheetId="6">[4]Newabstract!#REF!</definedName>
    <definedName name="___________Apr27" localSheetId="7">[4]Newabstract!#REF!</definedName>
    <definedName name="___________Apr27" localSheetId="8">[4]Newabstract!#REF!</definedName>
    <definedName name="___________Apr27" localSheetId="9">[4]Newabstract!#REF!</definedName>
    <definedName name="___________Apr27" localSheetId="10">[4]Newabstract!#REF!</definedName>
    <definedName name="___________Apr27">[4]Newabstract!#REF!</definedName>
    <definedName name="___________Apr28" localSheetId="6">[4]Newabstract!#REF!</definedName>
    <definedName name="___________Apr28" localSheetId="7">[4]Newabstract!#REF!</definedName>
    <definedName name="___________Apr28" localSheetId="8">[4]Newabstract!#REF!</definedName>
    <definedName name="___________Apr28" localSheetId="9">[4]Newabstract!#REF!</definedName>
    <definedName name="___________Apr28" localSheetId="10">[4]Newabstract!#REF!</definedName>
    <definedName name="___________Apr28">[4]Newabstract!#REF!</definedName>
    <definedName name="___________Apr29" localSheetId="6">[4]Newabstract!#REF!</definedName>
    <definedName name="___________Apr29" localSheetId="7">[4]Newabstract!#REF!</definedName>
    <definedName name="___________Apr29" localSheetId="8">[4]Newabstract!#REF!</definedName>
    <definedName name="___________Apr29" localSheetId="9">[4]Newabstract!#REF!</definedName>
    <definedName name="___________Apr29" localSheetId="10">[4]Newabstract!#REF!</definedName>
    <definedName name="___________Apr29">[4]Newabstract!#REF!</definedName>
    <definedName name="___________Apr30" localSheetId="6">[4]Newabstract!#REF!</definedName>
    <definedName name="___________Apr30" localSheetId="7">[4]Newabstract!#REF!</definedName>
    <definedName name="___________Apr30" localSheetId="8">[4]Newabstract!#REF!</definedName>
    <definedName name="___________Apr30" localSheetId="9">[4]Newabstract!#REF!</definedName>
    <definedName name="___________Apr30" localSheetId="10">[4]Newabstract!#REF!</definedName>
    <definedName name="___________Apr30">[4]Newabstract!#REF!</definedName>
    <definedName name="___________B1" localSheetId="6" hidden="1">{"pl_t&amp;d",#N/A,FALSE,"p&amp;l_t&amp;D_01_02 (2)"}</definedName>
    <definedName name="___________B1" localSheetId="7" hidden="1">{"pl_t&amp;d",#N/A,FALSE,"p&amp;l_t&amp;D_01_02 (2)"}</definedName>
    <definedName name="___________B1" localSheetId="8" hidden="1">{"pl_t&amp;d",#N/A,FALSE,"p&amp;l_t&amp;D_01_02 (2)"}</definedName>
    <definedName name="___________B1" localSheetId="9" hidden="1">{"pl_t&amp;d",#N/A,FALSE,"p&amp;l_t&amp;D_01_02 (2)"}</definedName>
    <definedName name="___________B1" localSheetId="10" hidden="1">{"pl_t&amp;d",#N/A,FALSE,"p&amp;l_t&amp;D_01_02 (2)"}</definedName>
    <definedName name="___________B1" hidden="1">{"pl_t&amp;d",#N/A,FALSE,"p&amp;l_t&amp;D_01_02 (2)"}</definedName>
    <definedName name="___________BSD1" localSheetId="6">#REF!</definedName>
    <definedName name="___________BSD1" localSheetId="7">#REF!</definedName>
    <definedName name="___________BSD1" localSheetId="8">#REF!</definedName>
    <definedName name="___________BSD1" localSheetId="9">#REF!</definedName>
    <definedName name="___________BSD1" localSheetId="10">#REF!</definedName>
    <definedName name="___________BSD1">#REF!</definedName>
    <definedName name="___________BSD2" localSheetId="6">#REF!</definedName>
    <definedName name="___________BSD2" localSheetId="7">#REF!</definedName>
    <definedName name="___________BSD2" localSheetId="8">#REF!</definedName>
    <definedName name="___________BSD2" localSheetId="9">#REF!</definedName>
    <definedName name="___________BSD2" localSheetId="10">#REF!</definedName>
    <definedName name="___________BSD2">#REF!</definedName>
    <definedName name="___________CAT04" localSheetId="6" hidden="1">{"pl_t&amp;d",#N/A,FALSE,"p&amp;l_t&amp;D_01_02 (2)"}</definedName>
    <definedName name="___________CAT04" localSheetId="7" hidden="1">{"pl_t&amp;d",#N/A,FALSE,"p&amp;l_t&amp;D_01_02 (2)"}</definedName>
    <definedName name="___________CAT04" localSheetId="8" hidden="1">{"pl_t&amp;d",#N/A,FALSE,"p&amp;l_t&amp;D_01_02 (2)"}</definedName>
    <definedName name="___________CAT04" localSheetId="9" hidden="1">{"pl_t&amp;d",#N/A,FALSE,"p&amp;l_t&amp;D_01_02 (2)"}</definedName>
    <definedName name="___________CAT04" localSheetId="10" hidden="1">{"pl_t&amp;d",#N/A,FALSE,"p&amp;l_t&amp;D_01_02 (2)"}</definedName>
    <definedName name="___________CAT04" hidden="1">{"pl_t&amp;d",#N/A,FALSE,"p&amp;l_t&amp;D_01_02 (2)"}</definedName>
    <definedName name="___________dd1" localSheetId="6" hidden="1">{"pl_t&amp;d",#N/A,FALSE,"p&amp;l_t&amp;D_01_02 (2)"}</definedName>
    <definedName name="___________dd1" localSheetId="7" hidden="1">{"pl_t&amp;d",#N/A,FALSE,"p&amp;l_t&amp;D_01_02 (2)"}</definedName>
    <definedName name="___________dd1" localSheetId="8" hidden="1">{"pl_t&amp;d",#N/A,FALSE,"p&amp;l_t&amp;D_01_02 (2)"}</definedName>
    <definedName name="___________dd1" localSheetId="9" hidden="1">{"pl_t&amp;d",#N/A,FALSE,"p&amp;l_t&amp;D_01_02 (2)"}</definedName>
    <definedName name="___________dd1" localSheetId="10" hidden="1">{"pl_t&amp;d",#N/A,FALSE,"p&amp;l_t&amp;D_01_02 (2)"}</definedName>
    <definedName name="___________dd1" hidden="1">{"pl_t&amp;d",#N/A,FALSE,"p&amp;l_t&amp;D_01_02 (2)"}</definedName>
    <definedName name="___________dem2" localSheetId="6" hidden="1">{"pl_t&amp;d",#N/A,FALSE,"p&amp;l_t&amp;D_01_02 (2)"}</definedName>
    <definedName name="___________dem2" localSheetId="7" hidden="1">{"pl_t&amp;d",#N/A,FALSE,"p&amp;l_t&amp;D_01_02 (2)"}</definedName>
    <definedName name="___________dem2" localSheetId="8" hidden="1">{"pl_t&amp;d",#N/A,FALSE,"p&amp;l_t&amp;D_01_02 (2)"}</definedName>
    <definedName name="___________dem2" localSheetId="9" hidden="1">{"pl_t&amp;d",#N/A,FALSE,"p&amp;l_t&amp;D_01_02 (2)"}</definedName>
    <definedName name="___________dem2" localSheetId="10" hidden="1">{"pl_t&amp;d",#N/A,FALSE,"p&amp;l_t&amp;D_01_02 (2)"}</definedName>
    <definedName name="___________dem2" hidden="1">{"pl_t&amp;d",#N/A,FALSE,"p&amp;l_t&amp;D_01_02 (2)"}</definedName>
    <definedName name="___________dem3" localSheetId="6" hidden="1">{"pl_t&amp;d",#N/A,FALSE,"p&amp;l_t&amp;D_01_02 (2)"}</definedName>
    <definedName name="___________dem3" localSheetId="7" hidden="1">{"pl_t&amp;d",#N/A,FALSE,"p&amp;l_t&amp;D_01_02 (2)"}</definedName>
    <definedName name="___________dem3" localSheetId="8" hidden="1">{"pl_t&amp;d",#N/A,FALSE,"p&amp;l_t&amp;D_01_02 (2)"}</definedName>
    <definedName name="___________dem3" localSheetId="9" hidden="1">{"pl_t&amp;d",#N/A,FALSE,"p&amp;l_t&amp;D_01_02 (2)"}</definedName>
    <definedName name="___________dem3" localSheetId="10" hidden="1">{"pl_t&amp;d",#N/A,FALSE,"p&amp;l_t&amp;D_01_02 (2)"}</definedName>
    <definedName name="___________dem3" hidden="1">{"pl_t&amp;d",#N/A,FALSE,"p&amp;l_t&amp;D_01_02 (2)"}</definedName>
    <definedName name="___________den8" localSheetId="6" hidden="1">{"pl_t&amp;d",#N/A,FALSE,"p&amp;l_t&amp;D_01_02 (2)"}</definedName>
    <definedName name="___________den8" localSheetId="7" hidden="1">{"pl_t&amp;d",#N/A,FALSE,"p&amp;l_t&amp;D_01_02 (2)"}</definedName>
    <definedName name="___________den8" localSheetId="8" hidden="1">{"pl_t&amp;d",#N/A,FALSE,"p&amp;l_t&amp;D_01_02 (2)"}</definedName>
    <definedName name="___________den8" localSheetId="9" hidden="1">{"pl_t&amp;d",#N/A,FALSE,"p&amp;l_t&amp;D_01_02 (2)"}</definedName>
    <definedName name="___________den8" localSheetId="10" hidden="1">{"pl_t&amp;d",#N/A,FALSE,"p&amp;l_t&amp;D_01_02 (2)"}</definedName>
    <definedName name="___________den8" hidden="1">{"pl_t&amp;d",#N/A,FALSE,"p&amp;l_t&amp;D_01_02 (2)"}</definedName>
    <definedName name="___________DTR1" localSheetId="6" hidden="1">{"pl_t&amp;d",#N/A,FALSE,"p&amp;l_t&amp;D_01_02 (2)"}</definedName>
    <definedName name="___________DTR1" localSheetId="7" hidden="1">{"pl_t&amp;d",#N/A,FALSE,"p&amp;l_t&amp;D_01_02 (2)"}</definedName>
    <definedName name="___________DTR1" localSheetId="8" hidden="1">{"pl_t&amp;d",#N/A,FALSE,"p&amp;l_t&amp;D_01_02 (2)"}</definedName>
    <definedName name="___________DTR1" localSheetId="9" hidden="1">{"pl_t&amp;d",#N/A,FALSE,"p&amp;l_t&amp;D_01_02 (2)"}</definedName>
    <definedName name="___________DTR1" localSheetId="10" hidden="1">{"pl_t&amp;d",#N/A,FALSE,"p&amp;l_t&amp;D_01_02 (2)"}</definedName>
    <definedName name="___________DTR1" hidden="1">{"pl_t&amp;d",#N/A,FALSE,"p&amp;l_t&amp;D_01_02 (2)"}</definedName>
    <definedName name="___________DTR3" localSheetId="6" hidden="1">{"pl_t&amp;d",#N/A,FALSE,"p&amp;l_t&amp;D_01_02 (2)"}</definedName>
    <definedName name="___________DTR3" localSheetId="7" hidden="1">{"pl_t&amp;d",#N/A,FALSE,"p&amp;l_t&amp;D_01_02 (2)"}</definedName>
    <definedName name="___________DTR3" localSheetId="8" hidden="1">{"pl_t&amp;d",#N/A,FALSE,"p&amp;l_t&amp;D_01_02 (2)"}</definedName>
    <definedName name="___________DTR3" localSheetId="9" hidden="1">{"pl_t&amp;d",#N/A,FALSE,"p&amp;l_t&amp;D_01_02 (2)"}</definedName>
    <definedName name="___________DTR3" localSheetId="10" hidden="1">{"pl_t&amp;d",#N/A,FALSE,"p&amp;l_t&amp;D_01_02 (2)"}</definedName>
    <definedName name="___________DTR3" hidden="1">{"pl_t&amp;d",#N/A,FALSE,"p&amp;l_t&amp;D_01_02 (2)"}</definedName>
    <definedName name="___________E5" localSheetId="6" hidden="1">{"pl_t&amp;d",#N/A,FALSE,"p&amp;l_t&amp;D_01_02 (2)"}</definedName>
    <definedName name="___________E5" localSheetId="7" hidden="1">{"pl_t&amp;d",#N/A,FALSE,"p&amp;l_t&amp;D_01_02 (2)"}</definedName>
    <definedName name="___________E5" localSheetId="8" hidden="1">{"pl_t&amp;d",#N/A,FALSE,"p&amp;l_t&amp;D_01_02 (2)"}</definedName>
    <definedName name="___________E5" localSheetId="9" hidden="1">{"pl_t&amp;d",#N/A,FALSE,"p&amp;l_t&amp;D_01_02 (2)"}</definedName>
    <definedName name="___________E5" localSheetId="10" hidden="1">{"pl_t&amp;d",#N/A,FALSE,"p&amp;l_t&amp;D_01_02 (2)"}</definedName>
    <definedName name="___________E5" hidden="1">{"pl_t&amp;d",#N/A,FALSE,"p&amp;l_t&amp;D_01_02 (2)"}</definedName>
    <definedName name="___________fin2" localSheetId="6" hidden="1">{"pl_t&amp;d",#N/A,FALSE,"p&amp;l_t&amp;D_01_02 (2)"}</definedName>
    <definedName name="___________fin2" localSheetId="7" hidden="1">{"pl_t&amp;d",#N/A,FALSE,"p&amp;l_t&amp;D_01_02 (2)"}</definedName>
    <definedName name="___________fin2" localSheetId="8" hidden="1">{"pl_t&amp;d",#N/A,FALSE,"p&amp;l_t&amp;D_01_02 (2)"}</definedName>
    <definedName name="___________fin2" localSheetId="9" hidden="1">{"pl_t&amp;d",#N/A,FALSE,"p&amp;l_t&amp;D_01_02 (2)"}</definedName>
    <definedName name="___________fin2" localSheetId="10" hidden="1">{"pl_t&amp;d",#N/A,FALSE,"p&amp;l_t&amp;D_01_02 (2)"}</definedName>
    <definedName name="___________fin2" hidden="1">{"pl_t&amp;d",#N/A,FALSE,"p&amp;l_t&amp;D_01_02 (2)"}</definedName>
    <definedName name="___________for5" localSheetId="6" hidden="1">{"pl_t&amp;d",#N/A,FALSE,"p&amp;l_t&amp;D_01_02 (2)"}</definedName>
    <definedName name="___________for5" localSheetId="7" hidden="1">{"pl_t&amp;d",#N/A,FALSE,"p&amp;l_t&amp;D_01_02 (2)"}</definedName>
    <definedName name="___________for5" localSheetId="8" hidden="1">{"pl_t&amp;d",#N/A,FALSE,"p&amp;l_t&amp;D_01_02 (2)"}</definedName>
    <definedName name="___________for5" localSheetId="9" hidden="1">{"pl_t&amp;d",#N/A,FALSE,"p&amp;l_t&amp;D_01_02 (2)"}</definedName>
    <definedName name="___________for5" localSheetId="10" hidden="1">{"pl_t&amp;d",#N/A,FALSE,"p&amp;l_t&amp;D_01_02 (2)"}</definedName>
    <definedName name="___________for5" hidden="1">{"pl_t&amp;d",#N/A,FALSE,"p&amp;l_t&amp;D_01_02 (2)"}</definedName>
    <definedName name="___________IED1" localSheetId="6">#REF!</definedName>
    <definedName name="___________IED1" localSheetId="7">#REF!</definedName>
    <definedName name="___________IED1" localSheetId="8">#REF!</definedName>
    <definedName name="___________IED1" localSheetId="9">#REF!</definedName>
    <definedName name="___________IED1" localSheetId="10">#REF!</definedName>
    <definedName name="___________IED1">#REF!</definedName>
    <definedName name="___________IED2" localSheetId="6">#REF!</definedName>
    <definedName name="___________IED2" localSheetId="7">#REF!</definedName>
    <definedName name="___________IED2" localSheetId="8">#REF!</definedName>
    <definedName name="___________IED2" localSheetId="9">#REF!</definedName>
    <definedName name="___________IED2" localSheetId="10">#REF!</definedName>
    <definedName name="___________IED2">#REF!</definedName>
    <definedName name="___________j3" localSheetId="6" hidden="1">{"pl_t&amp;d",#N/A,FALSE,"p&amp;l_t&amp;D_01_02 (2)"}</definedName>
    <definedName name="___________j3" localSheetId="7" hidden="1">{"pl_t&amp;d",#N/A,FALSE,"p&amp;l_t&amp;D_01_02 (2)"}</definedName>
    <definedName name="___________j3" localSheetId="8" hidden="1">{"pl_t&amp;d",#N/A,FALSE,"p&amp;l_t&amp;D_01_02 (2)"}</definedName>
    <definedName name="___________j3" localSheetId="9" hidden="1">{"pl_t&amp;d",#N/A,FALSE,"p&amp;l_t&amp;D_01_02 (2)"}</definedName>
    <definedName name="___________j3" localSheetId="10" hidden="1">{"pl_t&amp;d",#N/A,FALSE,"p&amp;l_t&amp;D_01_02 (2)"}</definedName>
    <definedName name="___________j3" hidden="1">{"pl_t&amp;d",#N/A,FALSE,"p&amp;l_t&amp;D_01_02 (2)"}</definedName>
    <definedName name="___________j4" localSheetId="6" hidden="1">{"pl_t&amp;d",#N/A,FALSE,"p&amp;l_t&amp;D_01_02 (2)"}</definedName>
    <definedName name="___________j4" localSheetId="7" hidden="1">{"pl_t&amp;d",#N/A,FALSE,"p&amp;l_t&amp;D_01_02 (2)"}</definedName>
    <definedName name="___________j4" localSheetId="8" hidden="1">{"pl_t&amp;d",#N/A,FALSE,"p&amp;l_t&amp;D_01_02 (2)"}</definedName>
    <definedName name="___________j4" localSheetId="9" hidden="1">{"pl_t&amp;d",#N/A,FALSE,"p&amp;l_t&amp;D_01_02 (2)"}</definedName>
    <definedName name="___________j4" localSheetId="10" hidden="1">{"pl_t&amp;d",#N/A,FALSE,"p&amp;l_t&amp;D_01_02 (2)"}</definedName>
    <definedName name="___________j4" hidden="1">{"pl_t&amp;d",#N/A,FALSE,"p&amp;l_t&amp;D_01_02 (2)"}</definedName>
    <definedName name="___________j5" localSheetId="6" hidden="1">{"pl_t&amp;d",#N/A,FALSE,"p&amp;l_t&amp;D_01_02 (2)"}</definedName>
    <definedName name="___________j5" localSheetId="7" hidden="1">{"pl_t&amp;d",#N/A,FALSE,"p&amp;l_t&amp;D_01_02 (2)"}</definedName>
    <definedName name="___________j5" localSheetId="8" hidden="1">{"pl_t&amp;d",#N/A,FALSE,"p&amp;l_t&amp;D_01_02 (2)"}</definedName>
    <definedName name="___________j5" localSheetId="9" hidden="1">{"pl_t&amp;d",#N/A,FALSE,"p&amp;l_t&amp;D_01_02 (2)"}</definedName>
    <definedName name="___________j5" localSheetId="10" hidden="1">{"pl_t&amp;d",#N/A,FALSE,"p&amp;l_t&amp;D_01_02 (2)"}</definedName>
    <definedName name="___________j5" hidden="1">{"pl_t&amp;d",#N/A,FALSE,"p&amp;l_t&amp;D_01_02 (2)"}</definedName>
    <definedName name="_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k1" localSheetId="6" hidden="1">{"pl_t&amp;d",#N/A,FALSE,"p&amp;l_t&amp;D_01_02 (2)"}</definedName>
    <definedName name="___________k1" localSheetId="7" hidden="1">{"pl_t&amp;d",#N/A,FALSE,"p&amp;l_t&amp;D_01_02 (2)"}</definedName>
    <definedName name="___________k1" localSheetId="8" hidden="1">{"pl_t&amp;d",#N/A,FALSE,"p&amp;l_t&amp;D_01_02 (2)"}</definedName>
    <definedName name="___________k1" localSheetId="9" hidden="1">{"pl_t&amp;d",#N/A,FALSE,"p&amp;l_t&amp;D_01_02 (2)"}</definedName>
    <definedName name="___________k1" localSheetId="10" hidden="1">{"pl_t&amp;d",#N/A,FALSE,"p&amp;l_t&amp;D_01_02 (2)"}</definedName>
    <definedName name="___________k1" hidden="1">{"pl_t&amp;d",#N/A,FALSE,"p&amp;l_t&amp;D_01_02 (2)"}</definedName>
    <definedName name="___________Mar06" localSheetId="6">[4]Newabstract!#REF!</definedName>
    <definedName name="___________Mar06" localSheetId="7">[4]Newabstract!#REF!</definedName>
    <definedName name="___________Mar06" localSheetId="8">[4]Newabstract!#REF!</definedName>
    <definedName name="___________Mar06" localSheetId="9">[4]Newabstract!#REF!</definedName>
    <definedName name="___________Mar06" localSheetId="10">[4]Newabstract!#REF!</definedName>
    <definedName name="___________Mar06">[4]Newabstract!#REF!</definedName>
    <definedName name="___________Mar09" localSheetId="6">[4]Newabstract!#REF!</definedName>
    <definedName name="___________Mar09" localSheetId="7">[4]Newabstract!#REF!</definedName>
    <definedName name="___________Mar09" localSheetId="8">[4]Newabstract!#REF!</definedName>
    <definedName name="___________Mar09" localSheetId="9">[4]Newabstract!#REF!</definedName>
    <definedName name="___________Mar09" localSheetId="10">[4]Newabstract!#REF!</definedName>
    <definedName name="___________Mar09">[4]Newabstract!#REF!</definedName>
    <definedName name="___________Mar10" localSheetId="6">[4]Newabstract!#REF!</definedName>
    <definedName name="___________Mar10" localSheetId="7">[4]Newabstract!#REF!</definedName>
    <definedName name="___________Mar10" localSheetId="8">[4]Newabstract!#REF!</definedName>
    <definedName name="___________Mar10" localSheetId="9">[4]Newabstract!#REF!</definedName>
    <definedName name="___________Mar10" localSheetId="10">[4]Newabstract!#REF!</definedName>
    <definedName name="___________Mar10">[4]Newabstract!#REF!</definedName>
    <definedName name="___________Mar11" localSheetId="6">[4]Newabstract!#REF!</definedName>
    <definedName name="___________Mar11" localSheetId="7">[4]Newabstract!#REF!</definedName>
    <definedName name="___________Mar11" localSheetId="8">[4]Newabstract!#REF!</definedName>
    <definedName name="___________Mar11" localSheetId="9">[4]Newabstract!#REF!</definedName>
    <definedName name="___________Mar11" localSheetId="10">[4]Newabstract!#REF!</definedName>
    <definedName name="___________Mar11">[4]Newabstract!#REF!</definedName>
    <definedName name="___________Mar12" localSheetId="6">[4]Newabstract!#REF!</definedName>
    <definedName name="___________Mar12" localSheetId="7">[4]Newabstract!#REF!</definedName>
    <definedName name="___________Mar12" localSheetId="8">[4]Newabstract!#REF!</definedName>
    <definedName name="___________Mar12" localSheetId="9">[4]Newabstract!#REF!</definedName>
    <definedName name="___________Mar12" localSheetId="10">[4]Newabstract!#REF!</definedName>
    <definedName name="___________Mar12">[4]Newabstract!#REF!</definedName>
    <definedName name="___________Mar13" localSheetId="6">[4]Newabstract!#REF!</definedName>
    <definedName name="___________Mar13" localSheetId="7">[4]Newabstract!#REF!</definedName>
    <definedName name="___________Mar13" localSheetId="8">[4]Newabstract!#REF!</definedName>
    <definedName name="___________Mar13" localSheetId="9">[4]Newabstract!#REF!</definedName>
    <definedName name="___________Mar13" localSheetId="10">[4]Newabstract!#REF!</definedName>
    <definedName name="___________Mar13">[4]Newabstract!#REF!</definedName>
    <definedName name="___________Mar16" localSheetId="6">[4]Newabstract!#REF!</definedName>
    <definedName name="___________Mar16" localSheetId="7">[4]Newabstract!#REF!</definedName>
    <definedName name="___________Mar16" localSheetId="8">[4]Newabstract!#REF!</definedName>
    <definedName name="___________Mar16" localSheetId="9">[4]Newabstract!#REF!</definedName>
    <definedName name="___________Mar16" localSheetId="10">[4]Newabstract!#REF!</definedName>
    <definedName name="___________Mar16">[4]Newabstract!#REF!</definedName>
    <definedName name="___________Mar17" localSheetId="6">[4]Newabstract!#REF!</definedName>
    <definedName name="___________Mar17" localSheetId="7">[4]Newabstract!#REF!</definedName>
    <definedName name="___________Mar17" localSheetId="8">[4]Newabstract!#REF!</definedName>
    <definedName name="___________Mar17" localSheetId="9">[4]Newabstract!#REF!</definedName>
    <definedName name="___________Mar17" localSheetId="10">[4]Newabstract!#REF!</definedName>
    <definedName name="___________Mar17">[4]Newabstract!#REF!</definedName>
    <definedName name="___________Mar18" localSheetId="6">[4]Newabstract!#REF!</definedName>
    <definedName name="___________Mar18" localSheetId="7">[4]Newabstract!#REF!</definedName>
    <definedName name="___________Mar18" localSheetId="8">[4]Newabstract!#REF!</definedName>
    <definedName name="___________Mar18" localSheetId="9">[4]Newabstract!#REF!</definedName>
    <definedName name="___________Mar18" localSheetId="10">[4]Newabstract!#REF!</definedName>
    <definedName name="___________Mar18">[4]Newabstract!#REF!</definedName>
    <definedName name="___________Mar19" localSheetId="6">[4]Newabstract!#REF!</definedName>
    <definedName name="___________Mar19" localSheetId="7">[4]Newabstract!#REF!</definedName>
    <definedName name="___________Mar19" localSheetId="8">[4]Newabstract!#REF!</definedName>
    <definedName name="___________Mar19" localSheetId="9">[4]Newabstract!#REF!</definedName>
    <definedName name="___________Mar19" localSheetId="10">[4]Newabstract!#REF!</definedName>
    <definedName name="___________Mar19">[4]Newabstract!#REF!</definedName>
    <definedName name="___________Mar20" localSheetId="6">[4]Newabstract!#REF!</definedName>
    <definedName name="___________Mar20" localSheetId="7">[4]Newabstract!#REF!</definedName>
    <definedName name="___________Mar20" localSheetId="8">[4]Newabstract!#REF!</definedName>
    <definedName name="___________Mar20" localSheetId="9">[4]Newabstract!#REF!</definedName>
    <definedName name="___________Mar20" localSheetId="10">[4]Newabstract!#REF!</definedName>
    <definedName name="___________Mar20">[4]Newabstract!#REF!</definedName>
    <definedName name="___________Mar23" localSheetId="6">[4]Newabstract!#REF!</definedName>
    <definedName name="___________Mar23" localSheetId="7">[4]Newabstract!#REF!</definedName>
    <definedName name="___________Mar23" localSheetId="8">[4]Newabstract!#REF!</definedName>
    <definedName name="___________Mar23" localSheetId="9">[4]Newabstract!#REF!</definedName>
    <definedName name="___________Mar23" localSheetId="10">[4]Newabstract!#REF!</definedName>
    <definedName name="___________Mar23">[4]Newabstract!#REF!</definedName>
    <definedName name="___________Mar24" localSheetId="6">[4]Newabstract!#REF!</definedName>
    <definedName name="___________Mar24" localSheetId="7">[4]Newabstract!#REF!</definedName>
    <definedName name="___________Mar24" localSheetId="8">[4]Newabstract!#REF!</definedName>
    <definedName name="___________Mar24" localSheetId="9">[4]Newabstract!#REF!</definedName>
    <definedName name="___________Mar24" localSheetId="10">[4]Newabstract!#REF!</definedName>
    <definedName name="___________Mar24">[4]Newabstract!#REF!</definedName>
    <definedName name="___________Mar25" localSheetId="6">[4]Newabstract!#REF!</definedName>
    <definedName name="___________Mar25" localSheetId="7">[4]Newabstract!#REF!</definedName>
    <definedName name="___________Mar25" localSheetId="8">[4]Newabstract!#REF!</definedName>
    <definedName name="___________Mar25" localSheetId="9">[4]Newabstract!#REF!</definedName>
    <definedName name="___________Mar25" localSheetId="10">[4]Newabstract!#REF!</definedName>
    <definedName name="___________Mar25">[4]Newabstract!#REF!</definedName>
    <definedName name="___________Mar26" localSheetId="6">[4]Newabstract!#REF!</definedName>
    <definedName name="___________Mar26" localSheetId="7">[4]Newabstract!#REF!</definedName>
    <definedName name="___________Mar26" localSheetId="8">[4]Newabstract!#REF!</definedName>
    <definedName name="___________Mar26" localSheetId="9">[4]Newabstract!#REF!</definedName>
    <definedName name="___________Mar26" localSheetId="10">[4]Newabstract!#REF!</definedName>
    <definedName name="___________Mar26">[4]Newabstract!#REF!</definedName>
    <definedName name="___________Mar27" localSheetId="6">[4]Newabstract!#REF!</definedName>
    <definedName name="___________Mar27" localSheetId="7">[4]Newabstract!#REF!</definedName>
    <definedName name="___________Mar27" localSheetId="8">[4]Newabstract!#REF!</definedName>
    <definedName name="___________Mar27" localSheetId="9">[4]Newabstract!#REF!</definedName>
    <definedName name="___________Mar27" localSheetId="10">[4]Newabstract!#REF!</definedName>
    <definedName name="___________Mar27">[4]Newabstract!#REF!</definedName>
    <definedName name="___________Mar28" localSheetId="6">[4]Newabstract!#REF!</definedName>
    <definedName name="___________Mar28" localSheetId="7">[4]Newabstract!#REF!</definedName>
    <definedName name="___________Mar28" localSheetId="8">[4]Newabstract!#REF!</definedName>
    <definedName name="___________Mar28" localSheetId="9">[4]Newabstract!#REF!</definedName>
    <definedName name="___________Mar28" localSheetId="10">[4]Newabstract!#REF!</definedName>
    <definedName name="___________Mar28">[4]Newabstract!#REF!</definedName>
    <definedName name="___________Mar30" localSheetId="6">[4]Newabstract!#REF!</definedName>
    <definedName name="___________Mar30" localSheetId="7">[4]Newabstract!#REF!</definedName>
    <definedName name="___________Mar30" localSheetId="8">[4]Newabstract!#REF!</definedName>
    <definedName name="___________Mar30" localSheetId="9">[4]Newabstract!#REF!</definedName>
    <definedName name="___________Mar30" localSheetId="10">[4]Newabstract!#REF!</definedName>
    <definedName name="___________Mar30">[4]Newabstract!#REF!</definedName>
    <definedName name="___________Mar31" localSheetId="6">[4]Newabstract!#REF!</definedName>
    <definedName name="___________Mar31" localSheetId="7">[4]Newabstract!#REF!</definedName>
    <definedName name="___________Mar31" localSheetId="8">[4]Newabstract!#REF!</definedName>
    <definedName name="___________Mar31" localSheetId="9">[4]Newabstract!#REF!</definedName>
    <definedName name="___________Mar31" localSheetId="10">[4]Newabstract!#REF!</definedName>
    <definedName name="___________Mar31">[4]Newabstract!#REF!</definedName>
    <definedName name="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new1" localSheetId="6" hidden="1">{"pl_t&amp;d",#N/A,FALSE,"p&amp;l_t&amp;D_01_02 (2)"}</definedName>
    <definedName name="___________new1" localSheetId="7" hidden="1">{"pl_t&amp;d",#N/A,FALSE,"p&amp;l_t&amp;D_01_02 (2)"}</definedName>
    <definedName name="___________new1" localSheetId="8" hidden="1">{"pl_t&amp;d",#N/A,FALSE,"p&amp;l_t&amp;D_01_02 (2)"}</definedName>
    <definedName name="___________new1" localSheetId="9" hidden="1">{"pl_t&amp;d",#N/A,FALSE,"p&amp;l_t&amp;D_01_02 (2)"}</definedName>
    <definedName name="___________new1" localSheetId="10" hidden="1">{"pl_t&amp;d",#N/A,FALSE,"p&amp;l_t&amp;D_01_02 (2)"}</definedName>
    <definedName name="___________new1" hidden="1">{"pl_t&amp;d",#N/A,FALSE,"p&amp;l_t&amp;D_01_02 (2)"}</definedName>
    <definedName name="___________no1" localSheetId="6" hidden="1">{"pl_t&amp;d",#N/A,FALSE,"p&amp;l_t&amp;D_01_02 (2)"}</definedName>
    <definedName name="___________no1" localSheetId="7" hidden="1">{"pl_t&amp;d",#N/A,FALSE,"p&amp;l_t&amp;D_01_02 (2)"}</definedName>
    <definedName name="___________no1" localSheetId="8" hidden="1">{"pl_t&amp;d",#N/A,FALSE,"p&amp;l_t&amp;D_01_02 (2)"}</definedName>
    <definedName name="___________no1" localSheetId="9" hidden="1">{"pl_t&amp;d",#N/A,FALSE,"p&amp;l_t&amp;D_01_02 (2)"}</definedName>
    <definedName name="___________no1" localSheetId="10" hidden="1">{"pl_t&amp;d",#N/A,FALSE,"p&amp;l_t&amp;D_01_02 (2)"}</definedName>
    <definedName name="___________no1" hidden="1">{"pl_t&amp;d",#N/A,FALSE,"p&amp;l_t&amp;D_01_02 (2)"}</definedName>
    <definedName name="___________not1" localSheetId="6" hidden="1">{"pl_t&amp;d",#N/A,FALSE,"p&amp;l_t&amp;D_01_02 (2)"}</definedName>
    <definedName name="___________not1" localSheetId="7" hidden="1">{"pl_t&amp;d",#N/A,FALSE,"p&amp;l_t&amp;D_01_02 (2)"}</definedName>
    <definedName name="___________not1" localSheetId="8" hidden="1">{"pl_t&amp;d",#N/A,FALSE,"p&amp;l_t&amp;D_01_02 (2)"}</definedName>
    <definedName name="___________not1" localSheetId="9" hidden="1">{"pl_t&amp;d",#N/A,FALSE,"p&amp;l_t&amp;D_01_02 (2)"}</definedName>
    <definedName name="___________not1" localSheetId="10" hidden="1">{"pl_t&amp;d",#N/A,FALSE,"p&amp;l_t&amp;D_01_02 (2)"}</definedName>
    <definedName name="___________not1" hidden="1">{"pl_t&amp;d",#N/A,FALSE,"p&amp;l_t&amp;D_01_02 (2)"}</definedName>
    <definedName name="___________p1" localSheetId="6" hidden="1">{"pl_t&amp;d",#N/A,FALSE,"p&amp;l_t&amp;D_01_02 (2)"}</definedName>
    <definedName name="___________p1" localSheetId="7" hidden="1">{"pl_t&amp;d",#N/A,FALSE,"p&amp;l_t&amp;D_01_02 (2)"}</definedName>
    <definedName name="___________p1" localSheetId="8" hidden="1">{"pl_t&amp;d",#N/A,FALSE,"p&amp;l_t&amp;D_01_02 (2)"}</definedName>
    <definedName name="___________p1" localSheetId="9" hidden="1">{"pl_t&amp;d",#N/A,FALSE,"p&amp;l_t&amp;D_01_02 (2)"}</definedName>
    <definedName name="___________p1" localSheetId="10" hidden="1">{"pl_t&amp;d",#N/A,FALSE,"p&amp;l_t&amp;D_01_02 (2)"}</definedName>
    <definedName name="___________p1" hidden="1">{"pl_t&amp;d",#N/A,FALSE,"p&amp;l_t&amp;D_01_02 (2)"}</definedName>
    <definedName name="___________p2" localSheetId="6" hidden="1">{"pl_td_01_02",#N/A,FALSE,"p&amp;l_t&amp;D_01_02 (2)"}</definedName>
    <definedName name="___________p2" localSheetId="7" hidden="1">{"pl_td_01_02",#N/A,FALSE,"p&amp;l_t&amp;D_01_02 (2)"}</definedName>
    <definedName name="___________p2" localSheetId="8" hidden="1">{"pl_td_01_02",#N/A,FALSE,"p&amp;l_t&amp;D_01_02 (2)"}</definedName>
    <definedName name="___________p2" localSheetId="9" hidden="1">{"pl_td_01_02",#N/A,FALSE,"p&amp;l_t&amp;D_01_02 (2)"}</definedName>
    <definedName name="___________p2" localSheetId="10" hidden="1">{"pl_td_01_02",#N/A,FALSE,"p&amp;l_t&amp;D_01_02 (2)"}</definedName>
    <definedName name="___________p2" hidden="1">{"pl_td_01_02",#N/A,FALSE,"p&amp;l_t&amp;D_01_02 (2)"}</definedName>
    <definedName name="___________p3" localSheetId="6" hidden="1">{"pl_t&amp;d",#N/A,FALSE,"p&amp;l_t&amp;D_01_02 (2)"}</definedName>
    <definedName name="___________p3" localSheetId="7" hidden="1">{"pl_t&amp;d",#N/A,FALSE,"p&amp;l_t&amp;D_01_02 (2)"}</definedName>
    <definedName name="___________p3" localSheetId="8" hidden="1">{"pl_t&amp;d",#N/A,FALSE,"p&amp;l_t&amp;D_01_02 (2)"}</definedName>
    <definedName name="___________p3" localSheetId="9" hidden="1">{"pl_t&amp;d",#N/A,FALSE,"p&amp;l_t&amp;D_01_02 (2)"}</definedName>
    <definedName name="___________p3" localSheetId="10" hidden="1">{"pl_t&amp;d",#N/A,FALSE,"p&amp;l_t&amp;D_01_02 (2)"}</definedName>
    <definedName name="___________p3" hidden="1">{"pl_t&amp;d",#N/A,FALSE,"p&amp;l_t&amp;D_01_02 (2)"}</definedName>
    <definedName name="___________p4" localSheetId="6" hidden="1">{"pl_t&amp;d",#N/A,FALSE,"p&amp;l_t&amp;D_01_02 (2)"}</definedName>
    <definedName name="___________p4" localSheetId="7" hidden="1">{"pl_t&amp;d",#N/A,FALSE,"p&amp;l_t&amp;D_01_02 (2)"}</definedName>
    <definedName name="___________p4" localSheetId="8" hidden="1">{"pl_t&amp;d",#N/A,FALSE,"p&amp;l_t&amp;D_01_02 (2)"}</definedName>
    <definedName name="___________p4" localSheetId="9" hidden="1">{"pl_t&amp;d",#N/A,FALSE,"p&amp;l_t&amp;D_01_02 (2)"}</definedName>
    <definedName name="___________p4" localSheetId="10" hidden="1">{"pl_t&amp;d",#N/A,FALSE,"p&amp;l_t&amp;D_01_02 (2)"}</definedName>
    <definedName name="___________p4" hidden="1">{"pl_t&amp;d",#N/A,FALSE,"p&amp;l_t&amp;D_01_02 (2)"}</definedName>
    <definedName name="___________q2" localSheetId="6" hidden="1">{"pl_t&amp;d",#N/A,FALSE,"p&amp;l_t&amp;D_01_02 (2)"}</definedName>
    <definedName name="___________q2" localSheetId="7" hidden="1">{"pl_t&amp;d",#N/A,FALSE,"p&amp;l_t&amp;D_01_02 (2)"}</definedName>
    <definedName name="___________q2" localSheetId="8" hidden="1">{"pl_t&amp;d",#N/A,FALSE,"p&amp;l_t&amp;D_01_02 (2)"}</definedName>
    <definedName name="___________q2" localSheetId="9" hidden="1">{"pl_t&amp;d",#N/A,FALSE,"p&amp;l_t&amp;D_01_02 (2)"}</definedName>
    <definedName name="___________q2" localSheetId="10" hidden="1">{"pl_t&amp;d",#N/A,FALSE,"p&amp;l_t&amp;D_01_02 (2)"}</definedName>
    <definedName name="___________q2" hidden="1">{"pl_t&amp;d",#N/A,FALSE,"p&amp;l_t&amp;D_01_02 (2)"}</definedName>
    <definedName name="___________q3" localSheetId="6" hidden="1">{"pl_t&amp;d",#N/A,FALSE,"p&amp;l_t&amp;D_01_02 (2)"}</definedName>
    <definedName name="___________q3" localSheetId="7" hidden="1">{"pl_t&amp;d",#N/A,FALSE,"p&amp;l_t&amp;D_01_02 (2)"}</definedName>
    <definedName name="___________q3" localSheetId="8" hidden="1">{"pl_t&amp;d",#N/A,FALSE,"p&amp;l_t&amp;D_01_02 (2)"}</definedName>
    <definedName name="___________q3" localSheetId="9" hidden="1">{"pl_t&amp;d",#N/A,FALSE,"p&amp;l_t&amp;D_01_02 (2)"}</definedName>
    <definedName name="___________q3" localSheetId="10" hidden="1">{"pl_t&amp;d",#N/A,FALSE,"p&amp;l_t&amp;D_01_02 (2)"}</definedName>
    <definedName name="___________q3" hidden="1">{"pl_t&amp;d",#N/A,FALSE,"p&amp;l_t&amp;D_01_02 (2)"}</definedName>
    <definedName name="___________RAM4" localSheetId="6" hidden="1">{"pl_t&amp;d",#N/A,FALSE,"p&amp;l_t&amp;D_01_02 (2)"}</definedName>
    <definedName name="___________RAM4" localSheetId="7" hidden="1">{"pl_t&amp;d",#N/A,FALSE,"p&amp;l_t&amp;D_01_02 (2)"}</definedName>
    <definedName name="___________RAM4" localSheetId="8" hidden="1">{"pl_t&amp;d",#N/A,FALSE,"p&amp;l_t&amp;D_01_02 (2)"}</definedName>
    <definedName name="___________RAM4" localSheetId="9" hidden="1">{"pl_t&amp;d",#N/A,FALSE,"p&amp;l_t&amp;D_01_02 (2)"}</definedName>
    <definedName name="___________RAM4" localSheetId="10" hidden="1">{"pl_t&amp;d",#N/A,FALSE,"p&amp;l_t&amp;D_01_02 (2)"}</definedName>
    <definedName name="___________RAM4" hidden="1">{"pl_t&amp;d",#N/A,FALSE,"p&amp;l_t&amp;D_01_02 (2)"}</definedName>
    <definedName name="___________s1" localSheetId="6" hidden="1">{"pl_t&amp;d",#N/A,FALSE,"p&amp;l_t&amp;D_01_02 (2)"}</definedName>
    <definedName name="___________s1" localSheetId="7" hidden="1">{"pl_t&amp;d",#N/A,FALSE,"p&amp;l_t&amp;D_01_02 (2)"}</definedName>
    <definedName name="___________s1" localSheetId="8" hidden="1">{"pl_t&amp;d",#N/A,FALSE,"p&amp;l_t&amp;D_01_02 (2)"}</definedName>
    <definedName name="___________s1" localSheetId="9" hidden="1">{"pl_t&amp;d",#N/A,FALSE,"p&amp;l_t&amp;D_01_02 (2)"}</definedName>
    <definedName name="___________s1" localSheetId="10" hidden="1">{"pl_t&amp;d",#N/A,FALSE,"p&amp;l_t&amp;D_01_02 (2)"}</definedName>
    <definedName name="___________s1" hidden="1">{"pl_t&amp;d",#N/A,FALSE,"p&amp;l_t&amp;D_01_02 (2)"}</definedName>
    <definedName name="___________s2" localSheetId="6" hidden="1">{"pl_t&amp;d",#N/A,FALSE,"p&amp;l_t&amp;D_01_02 (2)"}</definedName>
    <definedName name="___________s2" localSheetId="7" hidden="1">{"pl_t&amp;d",#N/A,FALSE,"p&amp;l_t&amp;D_01_02 (2)"}</definedName>
    <definedName name="___________s2" localSheetId="8" hidden="1">{"pl_t&amp;d",#N/A,FALSE,"p&amp;l_t&amp;D_01_02 (2)"}</definedName>
    <definedName name="___________s2" localSheetId="9" hidden="1">{"pl_t&amp;d",#N/A,FALSE,"p&amp;l_t&amp;D_01_02 (2)"}</definedName>
    <definedName name="___________s2" localSheetId="10" hidden="1">{"pl_t&amp;d",#N/A,FALSE,"p&amp;l_t&amp;D_01_02 (2)"}</definedName>
    <definedName name="___________s2" hidden="1">{"pl_t&amp;d",#N/A,FALSE,"p&amp;l_t&amp;D_01_02 (2)"}</definedName>
    <definedName name="___________ss1" localSheetId="6" hidden="1">{"pl_t&amp;d",#N/A,FALSE,"p&amp;l_t&amp;D_01_02 (2)"}</definedName>
    <definedName name="___________ss1" localSheetId="7" hidden="1">{"pl_t&amp;d",#N/A,FALSE,"p&amp;l_t&amp;D_01_02 (2)"}</definedName>
    <definedName name="___________ss1" localSheetId="8" hidden="1">{"pl_t&amp;d",#N/A,FALSE,"p&amp;l_t&amp;D_01_02 (2)"}</definedName>
    <definedName name="___________ss1" localSheetId="9" hidden="1">{"pl_t&amp;d",#N/A,FALSE,"p&amp;l_t&amp;D_01_02 (2)"}</definedName>
    <definedName name="___________ss1" localSheetId="10" hidden="1">{"pl_t&amp;d",#N/A,FALSE,"p&amp;l_t&amp;D_01_02 (2)"}</definedName>
    <definedName name="___________ss1" hidden="1">{"pl_t&amp;d",#N/A,FALSE,"p&amp;l_t&amp;D_01_02 (2)"}</definedName>
    <definedName name="___________udc12" localSheetId="6" hidden="1">{"pl_t&amp;d",#N/A,FALSE,"p&amp;l_t&amp;D_01_02 (2)"}</definedName>
    <definedName name="___________udc12" localSheetId="7" hidden="1">{"pl_t&amp;d",#N/A,FALSE,"p&amp;l_t&amp;D_01_02 (2)"}</definedName>
    <definedName name="___________udc12" localSheetId="8" hidden="1">{"pl_t&amp;d",#N/A,FALSE,"p&amp;l_t&amp;D_01_02 (2)"}</definedName>
    <definedName name="___________udc12" localSheetId="9" hidden="1">{"pl_t&amp;d",#N/A,FALSE,"p&amp;l_t&amp;D_01_02 (2)"}</definedName>
    <definedName name="___________udc12" localSheetId="10" hidden="1">{"pl_t&amp;d",#N/A,FALSE,"p&amp;l_t&amp;D_01_02 (2)"}</definedName>
    <definedName name="___________udc12" hidden="1">{"pl_t&amp;d",#N/A,FALSE,"p&amp;l_t&amp;D_01_02 (2)"}</definedName>
    <definedName name="__________A1000000" localSheetId="6">#REF!</definedName>
    <definedName name="__________A1000000" localSheetId="7">#REF!</definedName>
    <definedName name="__________A1000000" localSheetId="8">#REF!</definedName>
    <definedName name="__________A1000000" localSheetId="9">#REF!</definedName>
    <definedName name="__________A1000000" localSheetId="10">#REF!</definedName>
    <definedName name="__________A1000000">#REF!</definedName>
    <definedName name="__________A11" localSheetId="6" hidden="1">{"pl_t&amp;d",#N/A,FALSE,"p&amp;l_t&amp;D_01_02 (2)"}</definedName>
    <definedName name="__________A11" localSheetId="7" hidden="1">{"pl_t&amp;d",#N/A,FALSE,"p&amp;l_t&amp;D_01_02 (2)"}</definedName>
    <definedName name="__________A11" localSheetId="8" hidden="1">{"pl_t&amp;d",#N/A,FALSE,"p&amp;l_t&amp;D_01_02 (2)"}</definedName>
    <definedName name="__________A11" localSheetId="9" hidden="1">{"pl_t&amp;d",#N/A,FALSE,"p&amp;l_t&amp;D_01_02 (2)"}</definedName>
    <definedName name="__________A11" localSheetId="10" hidden="1">{"pl_t&amp;d",#N/A,FALSE,"p&amp;l_t&amp;D_01_02 (2)"}</definedName>
    <definedName name="__________A11" hidden="1">{"pl_t&amp;d",#N/A,FALSE,"p&amp;l_t&amp;D_01_02 (2)"}</definedName>
    <definedName name="__________A2" localSheetId="6" hidden="1">{"pl_t&amp;d",#N/A,FALSE,"p&amp;l_t&amp;D_01_02 (2)"}</definedName>
    <definedName name="__________A2" localSheetId="7" hidden="1">{"pl_t&amp;d",#N/A,FALSE,"p&amp;l_t&amp;D_01_02 (2)"}</definedName>
    <definedName name="__________A2" localSheetId="8" hidden="1">{"pl_t&amp;d",#N/A,FALSE,"p&amp;l_t&amp;D_01_02 (2)"}</definedName>
    <definedName name="__________A2" localSheetId="9" hidden="1">{"pl_t&amp;d",#N/A,FALSE,"p&amp;l_t&amp;D_01_02 (2)"}</definedName>
    <definedName name="__________A2" localSheetId="10" hidden="1">{"pl_t&amp;d",#N/A,FALSE,"p&amp;l_t&amp;D_01_02 (2)"}</definedName>
    <definedName name="__________A2" hidden="1">{"pl_t&amp;d",#N/A,FALSE,"p&amp;l_t&amp;D_01_02 (2)"}</definedName>
    <definedName name="__________a3" localSheetId="6" hidden="1">{"pl_t&amp;d",#N/A,FALSE,"p&amp;l_t&amp;D_01_02 (2)"}</definedName>
    <definedName name="__________a3" localSheetId="7" hidden="1">{"pl_t&amp;d",#N/A,FALSE,"p&amp;l_t&amp;D_01_02 (2)"}</definedName>
    <definedName name="__________a3" localSheetId="8" hidden="1">{"pl_t&amp;d",#N/A,FALSE,"p&amp;l_t&amp;D_01_02 (2)"}</definedName>
    <definedName name="__________a3" localSheetId="9" hidden="1">{"pl_t&amp;d",#N/A,FALSE,"p&amp;l_t&amp;D_01_02 (2)"}</definedName>
    <definedName name="__________a3" localSheetId="10" hidden="1">{"pl_t&amp;d",#N/A,FALSE,"p&amp;l_t&amp;D_01_02 (2)"}</definedName>
    <definedName name="__________a3" hidden="1">{"pl_t&amp;d",#N/A,FALSE,"p&amp;l_t&amp;D_01_02 (2)"}</definedName>
    <definedName name="__________aa1" localSheetId="6" hidden="1">{"pl_t&amp;d",#N/A,FALSE,"p&amp;l_t&amp;D_01_02 (2)"}</definedName>
    <definedName name="__________aa1" localSheetId="7" hidden="1">{"pl_t&amp;d",#N/A,FALSE,"p&amp;l_t&amp;D_01_02 (2)"}</definedName>
    <definedName name="__________aa1" localSheetId="8" hidden="1">{"pl_t&amp;d",#N/A,FALSE,"p&amp;l_t&amp;D_01_02 (2)"}</definedName>
    <definedName name="__________aa1" localSheetId="9" hidden="1">{"pl_t&amp;d",#N/A,FALSE,"p&amp;l_t&amp;D_01_02 (2)"}</definedName>
    <definedName name="__________aa1" localSheetId="10" hidden="1">{"pl_t&amp;d",#N/A,FALSE,"p&amp;l_t&amp;D_01_02 (2)"}</definedName>
    <definedName name="__________aa1" hidden="1">{"pl_t&amp;d",#N/A,FALSE,"p&amp;l_t&amp;D_01_02 (2)"}</definedName>
    <definedName name="__________ACD06" localSheetId="6" hidden="1">{"pl_t&amp;d",#N/A,FALSE,"p&amp;l_t&amp;D_01_02 (2)"}</definedName>
    <definedName name="__________ACD06" localSheetId="7" hidden="1">{"pl_t&amp;d",#N/A,FALSE,"p&amp;l_t&amp;D_01_02 (2)"}</definedName>
    <definedName name="__________ACD06" localSheetId="8" hidden="1">{"pl_t&amp;d",#N/A,FALSE,"p&amp;l_t&amp;D_01_02 (2)"}</definedName>
    <definedName name="__________ACD06" localSheetId="9" hidden="1">{"pl_t&amp;d",#N/A,FALSE,"p&amp;l_t&amp;D_01_02 (2)"}</definedName>
    <definedName name="__________ACD06" localSheetId="10" hidden="1">{"pl_t&amp;d",#N/A,FALSE,"p&amp;l_t&amp;D_01_02 (2)"}</definedName>
    <definedName name="__________ACD06" hidden="1">{"pl_t&amp;d",#N/A,FALSE,"p&amp;l_t&amp;D_01_02 (2)"}</definedName>
    <definedName name="__________Apr02" localSheetId="6">[4]Newabstract!#REF!</definedName>
    <definedName name="__________Apr02" localSheetId="7">[4]Newabstract!#REF!</definedName>
    <definedName name="__________Apr02" localSheetId="8">[4]Newabstract!#REF!</definedName>
    <definedName name="__________Apr02" localSheetId="9">[4]Newabstract!#REF!</definedName>
    <definedName name="__________Apr02" localSheetId="10">[4]Newabstract!#REF!</definedName>
    <definedName name="__________Apr02">[4]Newabstract!#REF!</definedName>
    <definedName name="__________Apr03" localSheetId="6">[4]Newabstract!#REF!</definedName>
    <definedName name="__________Apr03" localSheetId="7">[4]Newabstract!#REF!</definedName>
    <definedName name="__________Apr03" localSheetId="8">[4]Newabstract!#REF!</definedName>
    <definedName name="__________Apr03" localSheetId="9">[4]Newabstract!#REF!</definedName>
    <definedName name="__________Apr03" localSheetId="10">[4]Newabstract!#REF!</definedName>
    <definedName name="__________Apr03">[4]Newabstract!#REF!</definedName>
    <definedName name="__________Apr04" localSheetId="6">[4]Newabstract!#REF!</definedName>
    <definedName name="__________Apr04" localSheetId="7">[4]Newabstract!#REF!</definedName>
    <definedName name="__________Apr04" localSheetId="8">[4]Newabstract!#REF!</definedName>
    <definedName name="__________Apr04" localSheetId="9">[4]Newabstract!#REF!</definedName>
    <definedName name="__________Apr04" localSheetId="10">[4]Newabstract!#REF!</definedName>
    <definedName name="__________Apr04">[4]Newabstract!#REF!</definedName>
    <definedName name="__________Apr05" localSheetId="6">[4]Newabstract!#REF!</definedName>
    <definedName name="__________Apr05" localSheetId="7">[4]Newabstract!#REF!</definedName>
    <definedName name="__________Apr05" localSheetId="8">[4]Newabstract!#REF!</definedName>
    <definedName name="__________Apr05" localSheetId="9">[4]Newabstract!#REF!</definedName>
    <definedName name="__________Apr05" localSheetId="10">[4]Newabstract!#REF!</definedName>
    <definedName name="__________Apr05">[4]Newabstract!#REF!</definedName>
    <definedName name="__________Apr06" localSheetId="6">[4]Newabstract!#REF!</definedName>
    <definedName name="__________Apr06" localSheetId="7">[4]Newabstract!#REF!</definedName>
    <definedName name="__________Apr06" localSheetId="8">[4]Newabstract!#REF!</definedName>
    <definedName name="__________Apr06" localSheetId="9">[4]Newabstract!#REF!</definedName>
    <definedName name="__________Apr06" localSheetId="10">[4]Newabstract!#REF!</definedName>
    <definedName name="__________Apr06">[4]Newabstract!#REF!</definedName>
    <definedName name="__________Apr07" localSheetId="6">[4]Newabstract!#REF!</definedName>
    <definedName name="__________Apr07" localSheetId="7">[4]Newabstract!#REF!</definedName>
    <definedName name="__________Apr07" localSheetId="8">[4]Newabstract!#REF!</definedName>
    <definedName name="__________Apr07" localSheetId="9">[4]Newabstract!#REF!</definedName>
    <definedName name="__________Apr07" localSheetId="10">[4]Newabstract!#REF!</definedName>
    <definedName name="__________Apr07">[4]Newabstract!#REF!</definedName>
    <definedName name="__________Apr08" localSheetId="6">[4]Newabstract!#REF!</definedName>
    <definedName name="__________Apr08" localSheetId="7">[4]Newabstract!#REF!</definedName>
    <definedName name="__________Apr08" localSheetId="8">[4]Newabstract!#REF!</definedName>
    <definedName name="__________Apr08" localSheetId="9">[4]Newabstract!#REF!</definedName>
    <definedName name="__________Apr08" localSheetId="10">[4]Newabstract!#REF!</definedName>
    <definedName name="__________Apr08">[4]Newabstract!#REF!</definedName>
    <definedName name="__________Apr09" localSheetId="6">[4]Newabstract!#REF!</definedName>
    <definedName name="__________Apr09" localSheetId="7">[4]Newabstract!#REF!</definedName>
    <definedName name="__________Apr09" localSheetId="8">[4]Newabstract!#REF!</definedName>
    <definedName name="__________Apr09" localSheetId="9">[4]Newabstract!#REF!</definedName>
    <definedName name="__________Apr09" localSheetId="10">[4]Newabstract!#REF!</definedName>
    <definedName name="__________Apr09">[4]Newabstract!#REF!</definedName>
    <definedName name="__________Apr10" localSheetId="6">[4]Newabstract!#REF!</definedName>
    <definedName name="__________Apr10" localSheetId="7">[4]Newabstract!#REF!</definedName>
    <definedName name="__________Apr10" localSheetId="8">[4]Newabstract!#REF!</definedName>
    <definedName name="__________Apr10" localSheetId="9">[4]Newabstract!#REF!</definedName>
    <definedName name="__________Apr10" localSheetId="10">[4]Newabstract!#REF!</definedName>
    <definedName name="__________Apr10">[4]Newabstract!#REF!</definedName>
    <definedName name="__________Apr11" localSheetId="6">[4]Newabstract!#REF!</definedName>
    <definedName name="__________Apr11" localSheetId="7">[4]Newabstract!#REF!</definedName>
    <definedName name="__________Apr11" localSheetId="8">[4]Newabstract!#REF!</definedName>
    <definedName name="__________Apr11" localSheetId="9">[4]Newabstract!#REF!</definedName>
    <definedName name="__________Apr11" localSheetId="10">[4]Newabstract!#REF!</definedName>
    <definedName name="__________Apr11">[4]Newabstract!#REF!</definedName>
    <definedName name="__________Apr13" localSheetId="6">[4]Newabstract!#REF!</definedName>
    <definedName name="__________Apr13" localSheetId="7">[4]Newabstract!#REF!</definedName>
    <definedName name="__________Apr13" localSheetId="8">[4]Newabstract!#REF!</definedName>
    <definedName name="__________Apr13" localSheetId="9">[4]Newabstract!#REF!</definedName>
    <definedName name="__________Apr13" localSheetId="10">[4]Newabstract!#REF!</definedName>
    <definedName name="__________Apr13">[4]Newabstract!#REF!</definedName>
    <definedName name="__________Apr14" localSheetId="6">[4]Newabstract!#REF!</definedName>
    <definedName name="__________Apr14" localSheetId="7">[4]Newabstract!#REF!</definedName>
    <definedName name="__________Apr14" localSheetId="8">[4]Newabstract!#REF!</definedName>
    <definedName name="__________Apr14" localSheetId="9">[4]Newabstract!#REF!</definedName>
    <definedName name="__________Apr14" localSheetId="10">[4]Newabstract!#REF!</definedName>
    <definedName name="__________Apr14">[4]Newabstract!#REF!</definedName>
    <definedName name="__________Apr15" localSheetId="6">[4]Newabstract!#REF!</definedName>
    <definedName name="__________Apr15" localSheetId="7">[4]Newabstract!#REF!</definedName>
    <definedName name="__________Apr15" localSheetId="8">[4]Newabstract!#REF!</definedName>
    <definedName name="__________Apr15" localSheetId="9">[4]Newabstract!#REF!</definedName>
    <definedName name="__________Apr15" localSheetId="10">[4]Newabstract!#REF!</definedName>
    <definedName name="__________Apr15">[4]Newabstract!#REF!</definedName>
    <definedName name="__________Apr16" localSheetId="6">[4]Newabstract!#REF!</definedName>
    <definedName name="__________Apr16" localSheetId="7">[4]Newabstract!#REF!</definedName>
    <definedName name="__________Apr16" localSheetId="8">[4]Newabstract!#REF!</definedName>
    <definedName name="__________Apr16" localSheetId="9">[4]Newabstract!#REF!</definedName>
    <definedName name="__________Apr16" localSheetId="10">[4]Newabstract!#REF!</definedName>
    <definedName name="__________Apr16">[4]Newabstract!#REF!</definedName>
    <definedName name="__________Apr17" localSheetId="6">[4]Newabstract!#REF!</definedName>
    <definedName name="__________Apr17" localSheetId="7">[4]Newabstract!#REF!</definedName>
    <definedName name="__________Apr17" localSheetId="8">[4]Newabstract!#REF!</definedName>
    <definedName name="__________Apr17" localSheetId="9">[4]Newabstract!#REF!</definedName>
    <definedName name="__________Apr17" localSheetId="10">[4]Newabstract!#REF!</definedName>
    <definedName name="__________Apr17">[4]Newabstract!#REF!</definedName>
    <definedName name="__________Apr20" localSheetId="6">[4]Newabstract!#REF!</definedName>
    <definedName name="__________Apr20" localSheetId="7">[4]Newabstract!#REF!</definedName>
    <definedName name="__________Apr20" localSheetId="8">[4]Newabstract!#REF!</definedName>
    <definedName name="__________Apr20" localSheetId="9">[4]Newabstract!#REF!</definedName>
    <definedName name="__________Apr20" localSheetId="10">[4]Newabstract!#REF!</definedName>
    <definedName name="__________Apr20">[4]Newabstract!#REF!</definedName>
    <definedName name="__________Apr21" localSheetId="6">[4]Newabstract!#REF!</definedName>
    <definedName name="__________Apr21" localSheetId="7">[4]Newabstract!#REF!</definedName>
    <definedName name="__________Apr21" localSheetId="8">[4]Newabstract!#REF!</definedName>
    <definedName name="__________Apr21" localSheetId="9">[4]Newabstract!#REF!</definedName>
    <definedName name="__________Apr21" localSheetId="10">[4]Newabstract!#REF!</definedName>
    <definedName name="__________Apr21">[4]Newabstract!#REF!</definedName>
    <definedName name="__________Apr22" localSheetId="6">[4]Newabstract!#REF!</definedName>
    <definedName name="__________Apr22" localSheetId="7">[4]Newabstract!#REF!</definedName>
    <definedName name="__________Apr22" localSheetId="8">[4]Newabstract!#REF!</definedName>
    <definedName name="__________Apr22" localSheetId="9">[4]Newabstract!#REF!</definedName>
    <definedName name="__________Apr22" localSheetId="10">[4]Newabstract!#REF!</definedName>
    <definedName name="__________Apr22">[4]Newabstract!#REF!</definedName>
    <definedName name="__________Apr23" localSheetId="6">[4]Newabstract!#REF!</definedName>
    <definedName name="__________Apr23" localSheetId="7">[4]Newabstract!#REF!</definedName>
    <definedName name="__________Apr23" localSheetId="8">[4]Newabstract!#REF!</definedName>
    <definedName name="__________Apr23" localSheetId="9">[4]Newabstract!#REF!</definedName>
    <definedName name="__________Apr23" localSheetId="10">[4]Newabstract!#REF!</definedName>
    <definedName name="__________Apr23">[4]Newabstract!#REF!</definedName>
    <definedName name="__________Apr24" localSheetId="6">[4]Newabstract!#REF!</definedName>
    <definedName name="__________Apr24" localSheetId="7">[4]Newabstract!#REF!</definedName>
    <definedName name="__________Apr24" localSheetId="8">[4]Newabstract!#REF!</definedName>
    <definedName name="__________Apr24" localSheetId="9">[4]Newabstract!#REF!</definedName>
    <definedName name="__________Apr24" localSheetId="10">[4]Newabstract!#REF!</definedName>
    <definedName name="__________Apr24">[4]Newabstract!#REF!</definedName>
    <definedName name="__________Apr27" localSheetId="6">[4]Newabstract!#REF!</definedName>
    <definedName name="__________Apr27" localSheetId="7">[4]Newabstract!#REF!</definedName>
    <definedName name="__________Apr27" localSheetId="8">[4]Newabstract!#REF!</definedName>
    <definedName name="__________Apr27" localSheetId="9">[4]Newabstract!#REF!</definedName>
    <definedName name="__________Apr27" localSheetId="10">[4]Newabstract!#REF!</definedName>
    <definedName name="__________Apr27">[4]Newabstract!#REF!</definedName>
    <definedName name="__________Apr28" localSheetId="6">[4]Newabstract!#REF!</definedName>
    <definedName name="__________Apr28" localSheetId="7">[4]Newabstract!#REF!</definedName>
    <definedName name="__________Apr28" localSheetId="8">[4]Newabstract!#REF!</definedName>
    <definedName name="__________Apr28" localSheetId="9">[4]Newabstract!#REF!</definedName>
    <definedName name="__________Apr28" localSheetId="10">[4]Newabstract!#REF!</definedName>
    <definedName name="__________Apr28">[4]Newabstract!#REF!</definedName>
    <definedName name="__________Apr29" localSheetId="6">[4]Newabstract!#REF!</definedName>
    <definedName name="__________Apr29" localSheetId="7">[4]Newabstract!#REF!</definedName>
    <definedName name="__________Apr29" localSheetId="8">[4]Newabstract!#REF!</definedName>
    <definedName name="__________Apr29" localSheetId="9">[4]Newabstract!#REF!</definedName>
    <definedName name="__________Apr29" localSheetId="10">[4]Newabstract!#REF!</definedName>
    <definedName name="__________Apr29">[4]Newabstract!#REF!</definedName>
    <definedName name="__________Apr30" localSheetId="6">[4]Newabstract!#REF!</definedName>
    <definedName name="__________Apr30" localSheetId="7">[4]Newabstract!#REF!</definedName>
    <definedName name="__________Apr30" localSheetId="8">[4]Newabstract!#REF!</definedName>
    <definedName name="__________Apr30" localSheetId="9">[4]Newabstract!#REF!</definedName>
    <definedName name="__________Apr30" localSheetId="10">[4]Newabstract!#REF!</definedName>
    <definedName name="__________Apr30">[4]Newabstract!#REF!</definedName>
    <definedName name="__________Aug02">'[6]MO EY'!$AC$11:$AH$45</definedName>
    <definedName name="__________B1" localSheetId="6" hidden="1">{"pl_t&amp;d",#N/A,FALSE,"p&amp;l_t&amp;D_01_02 (2)"}</definedName>
    <definedName name="__________B1" localSheetId="7" hidden="1">{"pl_t&amp;d",#N/A,FALSE,"p&amp;l_t&amp;D_01_02 (2)"}</definedName>
    <definedName name="__________B1" localSheetId="8" hidden="1">{"pl_t&amp;d",#N/A,FALSE,"p&amp;l_t&amp;D_01_02 (2)"}</definedName>
    <definedName name="__________B1" localSheetId="9" hidden="1">{"pl_t&amp;d",#N/A,FALSE,"p&amp;l_t&amp;D_01_02 (2)"}</definedName>
    <definedName name="__________B1" localSheetId="10" hidden="1">{"pl_t&amp;d",#N/A,FALSE,"p&amp;l_t&amp;D_01_02 (2)"}</definedName>
    <definedName name="__________B1" hidden="1">{"pl_t&amp;d",#N/A,FALSE,"p&amp;l_t&amp;D_01_02 (2)"}</definedName>
    <definedName name="__________BSD1" localSheetId="6">#REF!</definedName>
    <definedName name="__________BSD1" localSheetId="7">#REF!</definedName>
    <definedName name="__________BSD1" localSheetId="8">#REF!</definedName>
    <definedName name="__________BSD1" localSheetId="9">#REF!</definedName>
    <definedName name="__________BSD1" localSheetId="10">#REF!</definedName>
    <definedName name="__________BSD1">#REF!</definedName>
    <definedName name="__________BSD2" localSheetId="6">#REF!</definedName>
    <definedName name="__________BSD2" localSheetId="7">#REF!</definedName>
    <definedName name="__________BSD2" localSheetId="8">#REF!</definedName>
    <definedName name="__________BSD2" localSheetId="9">#REF!</definedName>
    <definedName name="__________BSD2" localSheetId="10">#REF!</definedName>
    <definedName name="__________BSD2">#REF!</definedName>
    <definedName name="__________CAT04" localSheetId="6" hidden="1">{"pl_t&amp;d",#N/A,FALSE,"p&amp;l_t&amp;D_01_02 (2)"}</definedName>
    <definedName name="__________CAT04" localSheetId="7" hidden="1">{"pl_t&amp;d",#N/A,FALSE,"p&amp;l_t&amp;D_01_02 (2)"}</definedName>
    <definedName name="__________CAT04" localSheetId="8" hidden="1">{"pl_t&amp;d",#N/A,FALSE,"p&amp;l_t&amp;D_01_02 (2)"}</definedName>
    <definedName name="__________CAT04" localSheetId="9" hidden="1">{"pl_t&amp;d",#N/A,FALSE,"p&amp;l_t&amp;D_01_02 (2)"}</definedName>
    <definedName name="__________CAT04" localSheetId="10" hidden="1">{"pl_t&amp;d",#N/A,FALSE,"p&amp;l_t&amp;D_01_02 (2)"}</definedName>
    <definedName name="__________CAT04" hidden="1">{"pl_t&amp;d",#N/A,FALSE,"p&amp;l_t&amp;D_01_02 (2)"}</definedName>
    <definedName name="__________DAT12" localSheetId="6">[5]Sheet1!#REF!</definedName>
    <definedName name="__________DAT12" localSheetId="7">[5]Sheet1!#REF!</definedName>
    <definedName name="__________DAT12" localSheetId="8">[5]Sheet1!#REF!</definedName>
    <definedName name="__________DAT12" localSheetId="9">[5]Sheet1!#REF!</definedName>
    <definedName name="__________DAT12" localSheetId="10">[5]Sheet1!#REF!</definedName>
    <definedName name="__________DAT12">[5]Sheet1!#REF!</definedName>
    <definedName name="__________DAT13" localSheetId="6">[5]Sheet1!#REF!</definedName>
    <definedName name="__________DAT13" localSheetId="7">[5]Sheet1!#REF!</definedName>
    <definedName name="__________DAT13" localSheetId="8">[5]Sheet1!#REF!</definedName>
    <definedName name="__________DAT13" localSheetId="9">[5]Sheet1!#REF!</definedName>
    <definedName name="__________DAT13" localSheetId="10">[5]Sheet1!#REF!</definedName>
    <definedName name="__________DAT13">[5]Sheet1!#REF!</definedName>
    <definedName name="__________DAT15" localSheetId="6">[5]Sheet1!#REF!</definedName>
    <definedName name="__________DAT15" localSheetId="7">[5]Sheet1!#REF!</definedName>
    <definedName name="__________DAT15" localSheetId="8">[5]Sheet1!#REF!</definedName>
    <definedName name="__________DAT15" localSheetId="9">[5]Sheet1!#REF!</definedName>
    <definedName name="__________DAT15" localSheetId="10">[5]Sheet1!#REF!</definedName>
    <definedName name="__________DAT15">[5]Sheet1!#REF!</definedName>
    <definedName name="__________DAT16" localSheetId="6">[5]Sheet1!#REF!</definedName>
    <definedName name="__________DAT16" localSheetId="7">[5]Sheet1!#REF!</definedName>
    <definedName name="__________DAT16" localSheetId="8">[5]Sheet1!#REF!</definedName>
    <definedName name="__________DAT16" localSheetId="9">[5]Sheet1!#REF!</definedName>
    <definedName name="__________DAT16" localSheetId="10">[5]Sheet1!#REF!</definedName>
    <definedName name="__________DAT16">[5]Sheet1!#REF!</definedName>
    <definedName name="__________DAT17" localSheetId="6">[5]Sheet1!#REF!</definedName>
    <definedName name="__________DAT17" localSheetId="7">[5]Sheet1!#REF!</definedName>
    <definedName name="__________DAT17" localSheetId="8">[5]Sheet1!#REF!</definedName>
    <definedName name="__________DAT17" localSheetId="9">[5]Sheet1!#REF!</definedName>
    <definedName name="__________DAT17" localSheetId="10">[5]Sheet1!#REF!</definedName>
    <definedName name="__________DAT17">[5]Sheet1!#REF!</definedName>
    <definedName name="__________DAT18" localSheetId="6">[5]Sheet1!#REF!</definedName>
    <definedName name="__________DAT18" localSheetId="7">[5]Sheet1!#REF!</definedName>
    <definedName name="__________DAT18" localSheetId="8">[5]Sheet1!#REF!</definedName>
    <definedName name="__________DAT18" localSheetId="9">[5]Sheet1!#REF!</definedName>
    <definedName name="__________DAT18" localSheetId="10">[5]Sheet1!#REF!</definedName>
    <definedName name="__________DAT18">[5]Sheet1!#REF!</definedName>
    <definedName name="__________DAT19" localSheetId="6">[5]Sheet1!#REF!</definedName>
    <definedName name="__________DAT19" localSheetId="7">[5]Sheet1!#REF!</definedName>
    <definedName name="__________DAT19" localSheetId="8">[5]Sheet1!#REF!</definedName>
    <definedName name="__________DAT19" localSheetId="9">[5]Sheet1!#REF!</definedName>
    <definedName name="__________DAT19" localSheetId="10">[5]Sheet1!#REF!</definedName>
    <definedName name="__________DAT19">[5]Sheet1!#REF!</definedName>
    <definedName name="__________dd1" localSheetId="6" hidden="1">{"pl_t&amp;d",#N/A,FALSE,"p&amp;l_t&amp;D_01_02 (2)"}</definedName>
    <definedName name="__________dd1" localSheetId="7" hidden="1">{"pl_t&amp;d",#N/A,FALSE,"p&amp;l_t&amp;D_01_02 (2)"}</definedName>
    <definedName name="__________dd1" localSheetId="8" hidden="1">{"pl_t&amp;d",#N/A,FALSE,"p&amp;l_t&amp;D_01_02 (2)"}</definedName>
    <definedName name="__________dd1" localSheetId="9" hidden="1">{"pl_t&amp;d",#N/A,FALSE,"p&amp;l_t&amp;D_01_02 (2)"}</definedName>
    <definedName name="__________dd1" localSheetId="10" hidden="1">{"pl_t&amp;d",#N/A,FALSE,"p&amp;l_t&amp;D_01_02 (2)"}</definedName>
    <definedName name="__________dd1" hidden="1">{"pl_t&amp;d",#N/A,FALSE,"p&amp;l_t&amp;D_01_02 (2)"}</definedName>
    <definedName name="__________Dec01">'[6]MO CY'!$O$11:$T$45</definedName>
    <definedName name="__________Dec02">'[6]MO EY'!$BE$11:$BJ$45</definedName>
    <definedName name="__________dem2" localSheetId="6" hidden="1">{"pl_t&amp;d",#N/A,FALSE,"p&amp;l_t&amp;D_01_02 (2)"}</definedName>
    <definedName name="__________dem2" localSheetId="7" hidden="1">{"pl_t&amp;d",#N/A,FALSE,"p&amp;l_t&amp;D_01_02 (2)"}</definedName>
    <definedName name="__________dem2" localSheetId="8" hidden="1">{"pl_t&amp;d",#N/A,FALSE,"p&amp;l_t&amp;D_01_02 (2)"}</definedName>
    <definedName name="__________dem2" localSheetId="9" hidden="1">{"pl_t&amp;d",#N/A,FALSE,"p&amp;l_t&amp;D_01_02 (2)"}</definedName>
    <definedName name="__________dem2" localSheetId="10" hidden="1">{"pl_t&amp;d",#N/A,FALSE,"p&amp;l_t&amp;D_01_02 (2)"}</definedName>
    <definedName name="__________dem2" hidden="1">{"pl_t&amp;d",#N/A,FALSE,"p&amp;l_t&amp;D_01_02 (2)"}</definedName>
    <definedName name="__________dem3" localSheetId="6" hidden="1">{"pl_t&amp;d",#N/A,FALSE,"p&amp;l_t&amp;D_01_02 (2)"}</definedName>
    <definedName name="__________dem3" localSheetId="7" hidden="1">{"pl_t&amp;d",#N/A,FALSE,"p&amp;l_t&amp;D_01_02 (2)"}</definedName>
    <definedName name="__________dem3" localSheetId="8" hidden="1">{"pl_t&amp;d",#N/A,FALSE,"p&amp;l_t&amp;D_01_02 (2)"}</definedName>
    <definedName name="__________dem3" localSheetId="9" hidden="1">{"pl_t&amp;d",#N/A,FALSE,"p&amp;l_t&amp;D_01_02 (2)"}</definedName>
    <definedName name="__________dem3" localSheetId="10" hidden="1">{"pl_t&amp;d",#N/A,FALSE,"p&amp;l_t&amp;D_01_02 (2)"}</definedName>
    <definedName name="__________dem3" hidden="1">{"pl_t&amp;d",#N/A,FALSE,"p&amp;l_t&amp;D_01_02 (2)"}</definedName>
    <definedName name="__________den8" localSheetId="6" hidden="1">{"pl_t&amp;d",#N/A,FALSE,"p&amp;l_t&amp;D_01_02 (2)"}</definedName>
    <definedName name="__________den8" localSheetId="7" hidden="1">{"pl_t&amp;d",#N/A,FALSE,"p&amp;l_t&amp;D_01_02 (2)"}</definedName>
    <definedName name="__________den8" localSheetId="8" hidden="1">{"pl_t&amp;d",#N/A,FALSE,"p&amp;l_t&amp;D_01_02 (2)"}</definedName>
    <definedName name="__________den8" localSheetId="9" hidden="1">{"pl_t&amp;d",#N/A,FALSE,"p&amp;l_t&amp;D_01_02 (2)"}</definedName>
    <definedName name="__________den8" localSheetId="10" hidden="1">{"pl_t&amp;d",#N/A,FALSE,"p&amp;l_t&amp;D_01_02 (2)"}</definedName>
    <definedName name="__________den8" hidden="1">{"pl_t&amp;d",#N/A,FALSE,"p&amp;l_t&amp;D_01_02 (2)"}</definedName>
    <definedName name="__________DTR1" localSheetId="6" hidden="1">{"pl_t&amp;d",#N/A,FALSE,"p&amp;l_t&amp;D_01_02 (2)"}</definedName>
    <definedName name="__________DTR1" localSheetId="7" hidden="1">{"pl_t&amp;d",#N/A,FALSE,"p&amp;l_t&amp;D_01_02 (2)"}</definedName>
    <definedName name="__________DTR1" localSheetId="8" hidden="1">{"pl_t&amp;d",#N/A,FALSE,"p&amp;l_t&amp;D_01_02 (2)"}</definedName>
    <definedName name="__________DTR1" localSheetId="9" hidden="1">{"pl_t&amp;d",#N/A,FALSE,"p&amp;l_t&amp;D_01_02 (2)"}</definedName>
    <definedName name="__________DTR1" localSheetId="10" hidden="1">{"pl_t&amp;d",#N/A,FALSE,"p&amp;l_t&amp;D_01_02 (2)"}</definedName>
    <definedName name="__________DTR1" hidden="1">{"pl_t&amp;d",#N/A,FALSE,"p&amp;l_t&amp;D_01_02 (2)"}</definedName>
    <definedName name="__________DTR3" localSheetId="6" hidden="1">{"pl_t&amp;d",#N/A,FALSE,"p&amp;l_t&amp;D_01_02 (2)"}</definedName>
    <definedName name="__________DTR3" localSheetId="7" hidden="1">{"pl_t&amp;d",#N/A,FALSE,"p&amp;l_t&amp;D_01_02 (2)"}</definedName>
    <definedName name="__________DTR3" localSheetId="8" hidden="1">{"pl_t&amp;d",#N/A,FALSE,"p&amp;l_t&amp;D_01_02 (2)"}</definedName>
    <definedName name="__________DTR3" localSheetId="9" hidden="1">{"pl_t&amp;d",#N/A,FALSE,"p&amp;l_t&amp;D_01_02 (2)"}</definedName>
    <definedName name="__________DTR3" localSheetId="10" hidden="1">{"pl_t&amp;d",#N/A,FALSE,"p&amp;l_t&amp;D_01_02 (2)"}</definedName>
    <definedName name="__________DTR3" hidden="1">{"pl_t&amp;d",#N/A,FALSE,"p&amp;l_t&amp;D_01_02 (2)"}</definedName>
    <definedName name="__________E5" localSheetId="6" hidden="1">{"pl_t&amp;d",#N/A,FALSE,"p&amp;l_t&amp;D_01_02 (2)"}</definedName>
    <definedName name="__________E5" localSheetId="7" hidden="1">{"pl_t&amp;d",#N/A,FALSE,"p&amp;l_t&amp;D_01_02 (2)"}</definedName>
    <definedName name="__________E5" localSheetId="8" hidden="1">{"pl_t&amp;d",#N/A,FALSE,"p&amp;l_t&amp;D_01_02 (2)"}</definedName>
    <definedName name="__________E5" localSheetId="9" hidden="1">{"pl_t&amp;d",#N/A,FALSE,"p&amp;l_t&amp;D_01_02 (2)"}</definedName>
    <definedName name="__________E5" localSheetId="10" hidden="1">{"pl_t&amp;d",#N/A,FALSE,"p&amp;l_t&amp;D_01_02 (2)"}</definedName>
    <definedName name="__________E5" hidden="1">{"pl_t&amp;d",#N/A,FALSE,"p&amp;l_t&amp;D_01_02 (2)"}</definedName>
    <definedName name="__________Feb02">'[6]MO CY'!$AC$11:$AH$45</definedName>
    <definedName name="__________Feb03">'[6]MO EY'!$BS$11:$BX$45</definedName>
    <definedName name="__________fin2" localSheetId="6" hidden="1">{"pl_t&amp;d",#N/A,FALSE,"p&amp;l_t&amp;D_01_02 (2)"}</definedName>
    <definedName name="__________fin2" localSheetId="7" hidden="1">{"pl_t&amp;d",#N/A,FALSE,"p&amp;l_t&amp;D_01_02 (2)"}</definedName>
    <definedName name="__________fin2" localSheetId="8" hidden="1">{"pl_t&amp;d",#N/A,FALSE,"p&amp;l_t&amp;D_01_02 (2)"}</definedName>
    <definedName name="__________fin2" localSheetId="9" hidden="1">{"pl_t&amp;d",#N/A,FALSE,"p&amp;l_t&amp;D_01_02 (2)"}</definedName>
    <definedName name="__________fin2" localSheetId="10" hidden="1">{"pl_t&amp;d",#N/A,FALSE,"p&amp;l_t&amp;D_01_02 (2)"}</definedName>
    <definedName name="__________fin2" hidden="1">{"pl_t&amp;d",#N/A,FALSE,"p&amp;l_t&amp;D_01_02 (2)"}</definedName>
    <definedName name="__________for5" localSheetId="6" hidden="1">{"pl_t&amp;d",#N/A,FALSE,"p&amp;l_t&amp;D_01_02 (2)"}</definedName>
    <definedName name="__________for5" localSheetId="7" hidden="1">{"pl_t&amp;d",#N/A,FALSE,"p&amp;l_t&amp;D_01_02 (2)"}</definedName>
    <definedName name="__________for5" localSheetId="8" hidden="1">{"pl_t&amp;d",#N/A,FALSE,"p&amp;l_t&amp;D_01_02 (2)"}</definedName>
    <definedName name="__________for5" localSheetId="9" hidden="1">{"pl_t&amp;d",#N/A,FALSE,"p&amp;l_t&amp;D_01_02 (2)"}</definedName>
    <definedName name="__________for5" localSheetId="10" hidden="1">{"pl_t&amp;d",#N/A,FALSE,"p&amp;l_t&amp;D_01_02 (2)"}</definedName>
    <definedName name="__________for5" hidden="1">{"pl_t&amp;d",#N/A,FALSE,"p&amp;l_t&amp;D_01_02 (2)"}</definedName>
    <definedName name="__________IED1" localSheetId="6">#REF!</definedName>
    <definedName name="__________IED1" localSheetId="7">#REF!</definedName>
    <definedName name="__________IED1" localSheetId="8">#REF!</definedName>
    <definedName name="__________IED1" localSheetId="9">#REF!</definedName>
    <definedName name="__________IED1" localSheetId="10">#REF!</definedName>
    <definedName name="__________IED1">#REF!</definedName>
    <definedName name="__________IED2" localSheetId="6">#REF!</definedName>
    <definedName name="__________IED2" localSheetId="7">#REF!</definedName>
    <definedName name="__________IED2" localSheetId="8">#REF!</definedName>
    <definedName name="__________IED2" localSheetId="9">#REF!</definedName>
    <definedName name="__________IED2" localSheetId="10">#REF!</definedName>
    <definedName name="__________IED2">#REF!</definedName>
    <definedName name="__________j3" localSheetId="6" hidden="1">{"pl_t&amp;d",#N/A,FALSE,"p&amp;l_t&amp;D_01_02 (2)"}</definedName>
    <definedName name="__________j3" localSheetId="7" hidden="1">{"pl_t&amp;d",#N/A,FALSE,"p&amp;l_t&amp;D_01_02 (2)"}</definedName>
    <definedName name="__________j3" localSheetId="8" hidden="1">{"pl_t&amp;d",#N/A,FALSE,"p&amp;l_t&amp;D_01_02 (2)"}</definedName>
    <definedName name="__________j3" localSheetId="9" hidden="1">{"pl_t&amp;d",#N/A,FALSE,"p&amp;l_t&amp;D_01_02 (2)"}</definedName>
    <definedName name="__________j3" localSheetId="10" hidden="1">{"pl_t&amp;d",#N/A,FALSE,"p&amp;l_t&amp;D_01_02 (2)"}</definedName>
    <definedName name="__________j3" hidden="1">{"pl_t&amp;d",#N/A,FALSE,"p&amp;l_t&amp;D_01_02 (2)"}</definedName>
    <definedName name="__________j4" localSheetId="6" hidden="1">{"pl_t&amp;d",#N/A,FALSE,"p&amp;l_t&amp;D_01_02 (2)"}</definedName>
    <definedName name="__________j4" localSheetId="7" hidden="1">{"pl_t&amp;d",#N/A,FALSE,"p&amp;l_t&amp;D_01_02 (2)"}</definedName>
    <definedName name="__________j4" localSheetId="8" hidden="1">{"pl_t&amp;d",#N/A,FALSE,"p&amp;l_t&amp;D_01_02 (2)"}</definedName>
    <definedName name="__________j4" localSheetId="9" hidden="1">{"pl_t&amp;d",#N/A,FALSE,"p&amp;l_t&amp;D_01_02 (2)"}</definedName>
    <definedName name="__________j4" localSheetId="10" hidden="1">{"pl_t&amp;d",#N/A,FALSE,"p&amp;l_t&amp;D_01_02 (2)"}</definedName>
    <definedName name="__________j4" hidden="1">{"pl_t&amp;d",#N/A,FALSE,"p&amp;l_t&amp;D_01_02 (2)"}</definedName>
    <definedName name="__________j5" localSheetId="6" hidden="1">{"pl_t&amp;d",#N/A,FALSE,"p&amp;l_t&amp;D_01_02 (2)"}</definedName>
    <definedName name="__________j5" localSheetId="7" hidden="1">{"pl_t&amp;d",#N/A,FALSE,"p&amp;l_t&amp;D_01_02 (2)"}</definedName>
    <definedName name="__________j5" localSheetId="8" hidden="1">{"pl_t&amp;d",#N/A,FALSE,"p&amp;l_t&amp;D_01_02 (2)"}</definedName>
    <definedName name="__________j5" localSheetId="9" hidden="1">{"pl_t&amp;d",#N/A,FALSE,"p&amp;l_t&amp;D_01_02 (2)"}</definedName>
    <definedName name="__________j5" localSheetId="10" hidden="1">{"pl_t&amp;d",#N/A,FALSE,"p&amp;l_t&amp;D_01_02 (2)"}</definedName>
    <definedName name="__________j5" hidden="1">{"pl_t&amp;d",#N/A,FALSE,"p&amp;l_t&amp;D_01_02 (2)"}</definedName>
    <definedName name="__________Jan02">'[6]MO CY'!$V$11:$AA$45</definedName>
    <definedName name="__________Jan03">'[6]MO EY'!$BL$11:$BQ$45</definedName>
    <definedName name="_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Jul02">'[6]MO EY'!$V$11:$AA$45</definedName>
    <definedName name="__________Jun02">'[6]MO EY'!$O$11:$T$45</definedName>
    <definedName name="__________k1" localSheetId="6" hidden="1">{"pl_t&amp;d",#N/A,FALSE,"p&amp;l_t&amp;D_01_02 (2)"}</definedName>
    <definedName name="__________k1" localSheetId="7" hidden="1">{"pl_t&amp;d",#N/A,FALSE,"p&amp;l_t&amp;D_01_02 (2)"}</definedName>
    <definedName name="__________k1" localSheetId="8" hidden="1">{"pl_t&amp;d",#N/A,FALSE,"p&amp;l_t&amp;D_01_02 (2)"}</definedName>
    <definedName name="__________k1" localSheetId="9" hidden="1">{"pl_t&amp;d",#N/A,FALSE,"p&amp;l_t&amp;D_01_02 (2)"}</definedName>
    <definedName name="__________k1" localSheetId="10" hidden="1">{"pl_t&amp;d",#N/A,FALSE,"p&amp;l_t&amp;D_01_02 (2)"}</definedName>
    <definedName name="__________k1" hidden="1">{"pl_t&amp;d",#N/A,FALSE,"p&amp;l_t&amp;D_01_02 (2)"}</definedName>
    <definedName name="__________Mar02">'[6]MO CY'!$AJ$11:$AO$45</definedName>
    <definedName name="__________Mar03">'[6]MO EY'!$BZ$11:$CE$45</definedName>
    <definedName name="__________Mar06" localSheetId="6">[4]Newabstract!#REF!</definedName>
    <definedName name="__________Mar06" localSheetId="7">[4]Newabstract!#REF!</definedName>
    <definedName name="__________Mar06" localSheetId="8">[4]Newabstract!#REF!</definedName>
    <definedName name="__________Mar06" localSheetId="9">[4]Newabstract!#REF!</definedName>
    <definedName name="__________Mar06" localSheetId="10">[4]Newabstract!#REF!</definedName>
    <definedName name="__________Mar06">[4]Newabstract!#REF!</definedName>
    <definedName name="__________Mar09" localSheetId="6">[4]Newabstract!#REF!</definedName>
    <definedName name="__________Mar09" localSheetId="7">[4]Newabstract!#REF!</definedName>
    <definedName name="__________Mar09" localSheetId="8">[4]Newabstract!#REF!</definedName>
    <definedName name="__________Mar09" localSheetId="9">[4]Newabstract!#REF!</definedName>
    <definedName name="__________Mar09" localSheetId="10">[4]Newabstract!#REF!</definedName>
    <definedName name="__________Mar09">[4]Newabstract!#REF!</definedName>
    <definedName name="__________Mar10" localSheetId="6">[4]Newabstract!#REF!</definedName>
    <definedName name="__________Mar10" localSheetId="7">[4]Newabstract!#REF!</definedName>
    <definedName name="__________Mar10" localSheetId="8">[4]Newabstract!#REF!</definedName>
    <definedName name="__________Mar10" localSheetId="9">[4]Newabstract!#REF!</definedName>
    <definedName name="__________Mar10" localSheetId="10">[4]Newabstract!#REF!</definedName>
    <definedName name="__________Mar10">[4]Newabstract!#REF!</definedName>
    <definedName name="__________Mar11" localSheetId="6">[4]Newabstract!#REF!</definedName>
    <definedName name="__________Mar11" localSheetId="7">[4]Newabstract!#REF!</definedName>
    <definedName name="__________Mar11" localSheetId="8">[4]Newabstract!#REF!</definedName>
    <definedName name="__________Mar11" localSheetId="9">[4]Newabstract!#REF!</definedName>
    <definedName name="__________Mar11" localSheetId="10">[4]Newabstract!#REF!</definedName>
    <definedName name="__________Mar11">[4]Newabstract!#REF!</definedName>
    <definedName name="__________Mar12" localSheetId="6">[4]Newabstract!#REF!</definedName>
    <definedName name="__________Mar12" localSheetId="7">[4]Newabstract!#REF!</definedName>
    <definedName name="__________Mar12" localSheetId="8">[4]Newabstract!#REF!</definedName>
    <definedName name="__________Mar12" localSheetId="9">[4]Newabstract!#REF!</definedName>
    <definedName name="__________Mar12" localSheetId="10">[4]Newabstract!#REF!</definedName>
    <definedName name="__________Mar12">[4]Newabstract!#REF!</definedName>
    <definedName name="__________Mar13" localSheetId="6">[4]Newabstract!#REF!</definedName>
    <definedName name="__________Mar13" localSheetId="7">[4]Newabstract!#REF!</definedName>
    <definedName name="__________Mar13" localSheetId="8">[4]Newabstract!#REF!</definedName>
    <definedName name="__________Mar13" localSheetId="9">[4]Newabstract!#REF!</definedName>
    <definedName name="__________Mar13" localSheetId="10">[4]Newabstract!#REF!</definedName>
    <definedName name="__________Mar13">[4]Newabstract!#REF!</definedName>
    <definedName name="__________Mar16" localSheetId="6">[4]Newabstract!#REF!</definedName>
    <definedName name="__________Mar16" localSheetId="7">[4]Newabstract!#REF!</definedName>
    <definedName name="__________Mar16" localSheetId="8">[4]Newabstract!#REF!</definedName>
    <definedName name="__________Mar16" localSheetId="9">[4]Newabstract!#REF!</definedName>
    <definedName name="__________Mar16" localSheetId="10">[4]Newabstract!#REF!</definedName>
    <definedName name="__________Mar16">[4]Newabstract!#REF!</definedName>
    <definedName name="__________Mar17" localSheetId="6">[4]Newabstract!#REF!</definedName>
    <definedName name="__________Mar17" localSheetId="7">[4]Newabstract!#REF!</definedName>
    <definedName name="__________Mar17" localSheetId="8">[4]Newabstract!#REF!</definedName>
    <definedName name="__________Mar17" localSheetId="9">[4]Newabstract!#REF!</definedName>
    <definedName name="__________Mar17" localSheetId="10">[4]Newabstract!#REF!</definedName>
    <definedName name="__________Mar17">[4]Newabstract!#REF!</definedName>
    <definedName name="__________Mar18" localSheetId="6">[4]Newabstract!#REF!</definedName>
    <definedName name="__________Mar18" localSheetId="7">[4]Newabstract!#REF!</definedName>
    <definedName name="__________Mar18" localSheetId="8">[4]Newabstract!#REF!</definedName>
    <definedName name="__________Mar18" localSheetId="9">[4]Newabstract!#REF!</definedName>
    <definedName name="__________Mar18" localSheetId="10">[4]Newabstract!#REF!</definedName>
    <definedName name="__________Mar18">[4]Newabstract!#REF!</definedName>
    <definedName name="__________Mar19" localSheetId="6">[4]Newabstract!#REF!</definedName>
    <definedName name="__________Mar19" localSheetId="7">[4]Newabstract!#REF!</definedName>
    <definedName name="__________Mar19" localSheetId="8">[4]Newabstract!#REF!</definedName>
    <definedName name="__________Mar19" localSheetId="9">[4]Newabstract!#REF!</definedName>
    <definedName name="__________Mar19" localSheetId="10">[4]Newabstract!#REF!</definedName>
    <definedName name="__________Mar19">[4]Newabstract!#REF!</definedName>
    <definedName name="__________Mar20" localSheetId="6">[4]Newabstract!#REF!</definedName>
    <definedName name="__________Mar20" localSheetId="7">[4]Newabstract!#REF!</definedName>
    <definedName name="__________Mar20" localSheetId="8">[4]Newabstract!#REF!</definedName>
    <definedName name="__________Mar20" localSheetId="9">[4]Newabstract!#REF!</definedName>
    <definedName name="__________Mar20" localSheetId="10">[4]Newabstract!#REF!</definedName>
    <definedName name="__________Mar20">[4]Newabstract!#REF!</definedName>
    <definedName name="__________Mar23" localSheetId="6">[4]Newabstract!#REF!</definedName>
    <definedName name="__________Mar23" localSheetId="7">[4]Newabstract!#REF!</definedName>
    <definedName name="__________Mar23" localSheetId="8">[4]Newabstract!#REF!</definedName>
    <definedName name="__________Mar23" localSheetId="9">[4]Newabstract!#REF!</definedName>
    <definedName name="__________Mar23" localSheetId="10">[4]Newabstract!#REF!</definedName>
    <definedName name="__________Mar23">[4]Newabstract!#REF!</definedName>
    <definedName name="__________Mar24" localSheetId="6">[4]Newabstract!#REF!</definedName>
    <definedName name="__________Mar24" localSheetId="7">[4]Newabstract!#REF!</definedName>
    <definedName name="__________Mar24" localSheetId="8">[4]Newabstract!#REF!</definedName>
    <definedName name="__________Mar24" localSheetId="9">[4]Newabstract!#REF!</definedName>
    <definedName name="__________Mar24" localSheetId="10">[4]Newabstract!#REF!</definedName>
    <definedName name="__________Mar24">[4]Newabstract!#REF!</definedName>
    <definedName name="__________Mar25" localSheetId="6">[4]Newabstract!#REF!</definedName>
    <definedName name="__________Mar25" localSheetId="7">[4]Newabstract!#REF!</definedName>
    <definedName name="__________Mar25" localSheetId="8">[4]Newabstract!#REF!</definedName>
    <definedName name="__________Mar25" localSheetId="9">[4]Newabstract!#REF!</definedName>
    <definedName name="__________Mar25" localSheetId="10">[4]Newabstract!#REF!</definedName>
    <definedName name="__________Mar25">[4]Newabstract!#REF!</definedName>
    <definedName name="__________Mar26" localSheetId="6">[4]Newabstract!#REF!</definedName>
    <definedName name="__________Mar26" localSheetId="7">[4]Newabstract!#REF!</definedName>
    <definedName name="__________Mar26" localSheetId="8">[4]Newabstract!#REF!</definedName>
    <definedName name="__________Mar26" localSheetId="9">[4]Newabstract!#REF!</definedName>
    <definedName name="__________Mar26" localSheetId="10">[4]Newabstract!#REF!</definedName>
    <definedName name="__________Mar26">[4]Newabstract!#REF!</definedName>
    <definedName name="__________Mar27" localSheetId="6">[4]Newabstract!#REF!</definedName>
    <definedName name="__________Mar27" localSheetId="7">[4]Newabstract!#REF!</definedName>
    <definedName name="__________Mar27" localSheetId="8">[4]Newabstract!#REF!</definedName>
    <definedName name="__________Mar27" localSheetId="9">[4]Newabstract!#REF!</definedName>
    <definedName name="__________Mar27" localSheetId="10">[4]Newabstract!#REF!</definedName>
    <definedName name="__________Mar27">[4]Newabstract!#REF!</definedName>
    <definedName name="__________Mar28" localSheetId="6">[4]Newabstract!#REF!</definedName>
    <definedName name="__________Mar28" localSheetId="7">[4]Newabstract!#REF!</definedName>
    <definedName name="__________Mar28" localSheetId="8">[4]Newabstract!#REF!</definedName>
    <definedName name="__________Mar28" localSheetId="9">[4]Newabstract!#REF!</definedName>
    <definedName name="__________Mar28" localSheetId="10">[4]Newabstract!#REF!</definedName>
    <definedName name="__________Mar28">[4]Newabstract!#REF!</definedName>
    <definedName name="__________Mar30" localSheetId="6">[4]Newabstract!#REF!</definedName>
    <definedName name="__________Mar30" localSheetId="7">[4]Newabstract!#REF!</definedName>
    <definedName name="__________Mar30" localSheetId="8">[4]Newabstract!#REF!</definedName>
    <definedName name="__________Mar30" localSheetId="9">[4]Newabstract!#REF!</definedName>
    <definedName name="__________Mar30" localSheetId="10">[4]Newabstract!#REF!</definedName>
    <definedName name="__________Mar30">[4]Newabstract!#REF!</definedName>
    <definedName name="__________Mar31" localSheetId="6">[4]Newabstract!#REF!</definedName>
    <definedName name="__________Mar31" localSheetId="7">[4]Newabstract!#REF!</definedName>
    <definedName name="__________Mar31" localSheetId="8">[4]Newabstract!#REF!</definedName>
    <definedName name="__________Mar31" localSheetId="9">[4]Newabstract!#REF!</definedName>
    <definedName name="__________Mar31" localSheetId="10">[4]Newabstract!#REF!</definedName>
    <definedName name="__________Mar31">[4]Newabstract!#REF!</definedName>
    <definedName name="__________May02">'[6]MO EY'!$H$11:$M$45</definedName>
    <definedName name="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new1" localSheetId="6" hidden="1">{"pl_t&amp;d",#N/A,FALSE,"p&amp;l_t&amp;D_01_02 (2)"}</definedName>
    <definedName name="__________new1" localSheetId="7" hidden="1">{"pl_t&amp;d",#N/A,FALSE,"p&amp;l_t&amp;D_01_02 (2)"}</definedName>
    <definedName name="__________new1" localSheetId="8" hidden="1">{"pl_t&amp;d",#N/A,FALSE,"p&amp;l_t&amp;D_01_02 (2)"}</definedName>
    <definedName name="__________new1" localSheetId="9" hidden="1">{"pl_t&amp;d",#N/A,FALSE,"p&amp;l_t&amp;D_01_02 (2)"}</definedName>
    <definedName name="__________new1" localSheetId="10" hidden="1">{"pl_t&amp;d",#N/A,FALSE,"p&amp;l_t&amp;D_01_02 (2)"}</definedName>
    <definedName name="__________new1" hidden="1">{"pl_t&amp;d",#N/A,FALSE,"p&amp;l_t&amp;D_01_02 (2)"}</definedName>
    <definedName name="__________no1" localSheetId="6" hidden="1">{"pl_t&amp;d",#N/A,FALSE,"p&amp;l_t&amp;D_01_02 (2)"}</definedName>
    <definedName name="__________no1" localSheetId="7" hidden="1">{"pl_t&amp;d",#N/A,FALSE,"p&amp;l_t&amp;D_01_02 (2)"}</definedName>
    <definedName name="__________no1" localSheetId="8" hidden="1">{"pl_t&amp;d",#N/A,FALSE,"p&amp;l_t&amp;D_01_02 (2)"}</definedName>
    <definedName name="__________no1" localSheetId="9" hidden="1">{"pl_t&amp;d",#N/A,FALSE,"p&amp;l_t&amp;D_01_02 (2)"}</definedName>
    <definedName name="__________no1" localSheetId="10" hidden="1">{"pl_t&amp;d",#N/A,FALSE,"p&amp;l_t&amp;D_01_02 (2)"}</definedName>
    <definedName name="__________no1" hidden="1">{"pl_t&amp;d",#N/A,FALSE,"p&amp;l_t&amp;D_01_02 (2)"}</definedName>
    <definedName name="__________not1" localSheetId="6" hidden="1">{"pl_t&amp;d",#N/A,FALSE,"p&amp;l_t&amp;D_01_02 (2)"}</definedName>
    <definedName name="__________not1" localSheetId="7" hidden="1">{"pl_t&amp;d",#N/A,FALSE,"p&amp;l_t&amp;D_01_02 (2)"}</definedName>
    <definedName name="__________not1" localSheetId="8" hidden="1">{"pl_t&amp;d",#N/A,FALSE,"p&amp;l_t&amp;D_01_02 (2)"}</definedName>
    <definedName name="__________not1" localSheetId="9" hidden="1">{"pl_t&amp;d",#N/A,FALSE,"p&amp;l_t&amp;D_01_02 (2)"}</definedName>
    <definedName name="__________not1" localSheetId="10" hidden="1">{"pl_t&amp;d",#N/A,FALSE,"p&amp;l_t&amp;D_01_02 (2)"}</definedName>
    <definedName name="__________not1" hidden="1">{"pl_t&amp;d",#N/A,FALSE,"p&amp;l_t&amp;D_01_02 (2)"}</definedName>
    <definedName name="__________Nov01">'[6]MO CY'!$H$11:$M$45</definedName>
    <definedName name="__________Nov02">'[6]MO EY'!$AX$11:$BC$45</definedName>
    <definedName name="__________Oct01">'[6]MO CY'!$A$11:$F$45</definedName>
    <definedName name="__________Oct02">'[6]MO EY'!$AQ$11:$AV$45</definedName>
    <definedName name="__________p1" localSheetId="6" hidden="1">{"pl_t&amp;d",#N/A,FALSE,"p&amp;l_t&amp;D_01_02 (2)"}</definedName>
    <definedName name="__________p1" localSheetId="7" hidden="1">{"pl_t&amp;d",#N/A,FALSE,"p&amp;l_t&amp;D_01_02 (2)"}</definedName>
    <definedName name="__________p1" localSheetId="8" hidden="1">{"pl_t&amp;d",#N/A,FALSE,"p&amp;l_t&amp;D_01_02 (2)"}</definedName>
    <definedName name="__________p1" localSheetId="9" hidden="1">{"pl_t&amp;d",#N/A,FALSE,"p&amp;l_t&amp;D_01_02 (2)"}</definedName>
    <definedName name="__________p1" localSheetId="10" hidden="1">{"pl_t&amp;d",#N/A,FALSE,"p&amp;l_t&amp;D_01_02 (2)"}</definedName>
    <definedName name="__________p1" hidden="1">{"pl_t&amp;d",#N/A,FALSE,"p&amp;l_t&amp;D_01_02 (2)"}</definedName>
    <definedName name="__________p2" localSheetId="6" hidden="1">{"pl_td_01_02",#N/A,FALSE,"p&amp;l_t&amp;D_01_02 (2)"}</definedName>
    <definedName name="__________p2" localSheetId="7" hidden="1">{"pl_td_01_02",#N/A,FALSE,"p&amp;l_t&amp;D_01_02 (2)"}</definedName>
    <definedName name="__________p2" localSheetId="8" hidden="1">{"pl_td_01_02",#N/A,FALSE,"p&amp;l_t&amp;D_01_02 (2)"}</definedName>
    <definedName name="__________p2" localSheetId="9" hidden="1">{"pl_td_01_02",#N/A,FALSE,"p&amp;l_t&amp;D_01_02 (2)"}</definedName>
    <definedName name="__________p2" localSheetId="10" hidden="1">{"pl_td_01_02",#N/A,FALSE,"p&amp;l_t&amp;D_01_02 (2)"}</definedName>
    <definedName name="__________p2" hidden="1">{"pl_td_01_02",#N/A,FALSE,"p&amp;l_t&amp;D_01_02 (2)"}</definedName>
    <definedName name="__________p3" localSheetId="6" hidden="1">{"pl_t&amp;d",#N/A,FALSE,"p&amp;l_t&amp;D_01_02 (2)"}</definedName>
    <definedName name="__________p3" localSheetId="7" hidden="1">{"pl_t&amp;d",#N/A,FALSE,"p&amp;l_t&amp;D_01_02 (2)"}</definedName>
    <definedName name="__________p3" localSheetId="8" hidden="1">{"pl_t&amp;d",#N/A,FALSE,"p&amp;l_t&amp;D_01_02 (2)"}</definedName>
    <definedName name="__________p3" localSheetId="9" hidden="1">{"pl_t&amp;d",#N/A,FALSE,"p&amp;l_t&amp;D_01_02 (2)"}</definedName>
    <definedName name="__________p3" localSheetId="10" hidden="1">{"pl_t&amp;d",#N/A,FALSE,"p&amp;l_t&amp;D_01_02 (2)"}</definedName>
    <definedName name="__________p3" hidden="1">{"pl_t&amp;d",#N/A,FALSE,"p&amp;l_t&amp;D_01_02 (2)"}</definedName>
    <definedName name="__________p4" localSheetId="6" hidden="1">{"pl_t&amp;d",#N/A,FALSE,"p&amp;l_t&amp;D_01_02 (2)"}</definedName>
    <definedName name="__________p4" localSheetId="7" hidden="1">{"pl_t&amp;d",#N/A,FALSE,"p&amp;l_t&amp;D_01_02 (2)"}</definedName>
    <definedName name="__________p4" localSheetId="8" hidden="1">{"pl_t&amp;d",#N/A,FALSE,"p&amp;l_t&amp;D_01_02 (2)"}</definedName>
    <definedName name="__________p4" localSheetId="9" hidden="1">{"pl_t&amp;d",#N/A,FALSE,"p&amp;l_t&amp;D_01_02 (2)"}</definedName>
    <definedName name="__________p4" localSheetId="10" hidden="1">{"pl_t&amp;d",#N/A,FALSE,"p&amp;l_t&amp;D_01_02 (2)"}</definedName>
    <definedName name="__________p4" hidden="1">{"pl_t&amp;d",#N/A,FALSE,"p&amp;l_t&amp;D_01_02 (2)"}</definedName>
    <definedName name="__________q2" localSheetId="6" hidden="1">{"pl_t&amp;d",#N/A,FALSE,"p&amp;l_t&amp;D_01_02 (2)"}</definedName>
    <definedName name="__________q2" localSheetId="7" hidden="1">{"pl_t&amp;d",#N/A,FALSE,"p&amp;l_t&amp;D_01_02 (2)"}</definedName>
    <definedName name="__________q2" localSheetId="8" hidden="1">{"pl_t&amp;d",#N/A,FALSE,"p&amp;l_t&amp;D_01_02 (2)"}</definedName>
    <definedName name="__________q2" localSheetId="9" hidden="1">{"pl_t&amp;d",#N/A,FALSE,"p&amp;l_t&amp;D_01_02 (2)"}</definedName>
    <definedName name="__________q2" localSheetId="10" hidden="1">{"pl_t&amp;d",#N/A,FALSE,"p&amp;l_t&amp;D_01_02 (2)"}</definedName>
    <definedName name="__________q2" hidden="1">{"pl_t&amp;d",#N/A,FALSE,"p&amp;l_t&amp;D_01_02 (2)"}</definedName>
    <definedName name="__________q3" localSheetId="6" hidden="1">{"pl_t&amp;d",#N/A,FALSE,"p&amp;l_t&amp;D_01_02 (2)"}</definedName>
    <definedName name="__________q3" localSheetId="7" hidden="1">{"pl_t&amp;d",#N/A,FALSE,"p&amp;l_t&amp;D_01_02 (2)"}</definedName>
    <definedName name="__________q3" localSheetId="8" hidden="1">{"pl_t&amp;d",#N/A,FALSE,"p&amp;l_t&amp;D_01_02 (2)"}</definedName>
    <definedName name="__________q3" localSheetId="9" hidden="1">{"pl_t&amp;d",#N/A,FALSE,"p&amp;l_t&amp;D_01_02 (2)"}</definedName>
    <definedName name="__________q3" localSheetId="10" hidden="1">{"pl_t&amp;d",#N/A,FALSE,"p&amp;l_t&amp;D_01_02 (2)"}</definedName>
    <definedName name="__________q3" hidden="1">{"pl_t&amp;d",#N/A,FALSE,"p&amp;l_t&amp;D_01_02 (2)"}</definedName>
    <definedName name="__________RAM4" localSheetId="6" hidden="1">{"pl_t&amp;d",#N/A,FALSE,"p&amp;l_t&amp;D_01_02 (2)"}</definedName>
    <definedName name="__________RAM4" localSheetId="7" hidden="1">{"pl_t&amp;d",#N/A,FALSE,"p&amp;l_t&amp;D_01_02 (2)"}</definedName>
    <definedName name="__________RAM4" localSheetId="8" hidden="1">{"pl_t&amp;d",#N/A,FALSE,"p&amp;l_t&amp;D_01_02 (2)"}</definedName>
    <definedName name="__________RAM4" localSheetId="9" hidden="1">{"pl_t&amp;d",#N/A,FALSE,"p&amp;l_t&amp;D_01_02 (2)"}</definedName>
    <definedName name="__________RAM4" localSheetId="10" hidden="1">{"pl_t&amp;d",#N/A,FALSE,"p&amp;l_t&amp;D_01_02 (2)"}</definedName>
    <definedName name="__________RAM4" hidden="1">{"pl_t&amp;d",#N/A,FALSE,"p&amp;l_t&amp;D_01_02 (2)"}</definedName>
    <definedName name="__________s1" localSheetId="6" hidden="1">{"pl_t&amp;d",#N/A,FALSE,"p&amp;l_t&amp;D_01_02 (2)"}</definedName>
    <definedName name="__________s1" localSheetId="7" hidden="1">{"pl_t&amp;d",#N/A,FALSE,"p&amp;l_t&amp;D_01_02 (2)"}</definedName>
    <definedName name="__________s1" localSheetId="8" hidden="1">{"pl_t&amp;d",#N/A,FALSE,"p&amp;l_t&amp;D_01_02 (2)"}</definedName>
    <definedName name="__________s1" localSheetId="9" hidden="1">{"pl_t&amp;d",#N/A,FALSE,"p&amp;l_t&amp;D_01_02 (2)"}</definedName>
    <definedName name="__________s1" localSheetId="10" hidden="1">{"pl_t&amp;d",#N/A,FALSE,"p&amp;l_t&amp;D_01_02 (2)"}</definedName>
    <definedName name="__________s1" hidden="1">{"pl_t&amp;d",#N/A,FALSE,"p&amp;l_t&amp;D_01_02 (2)"}</definedName>
    <definedName name="__________s2" localSheetId="6" hidden="1">{"pl_t&amp;d",#N/A,FALSE,"p&amp;l_t&amp;D_01_02 (2)"}</definedName>
    <definedName name="__________s2" localSheetId="7" hidden="1">{"pl_t&amp;d",#N/A,FALSE,"p&amp;l_t&amp;D_01_02 (2)"}</definedName>
    <definedName name="__________s2" localSheetId="8" hidden="1">{"pl_t&amp;d",#N/A,FALSE,"p&amp;l_t&amp;D_01_02 (2)"}</definedName>
    <definedName name="__________s2" localSheetId="9" hidden="1">{"pl_t&amp;d",#N/A,FALSE,"p&amp;l_t&amp;D_01_02 (2)"}</definedName>
    <definedName name="__________s2" localSheetId="10" hidden="1">{"pl_t&amp;d",#N/A,FALSE,"p&amp;l_t&amp;D_01_02 (2)"}</definedName>
    <definedName name="__________s2" hidden="1">{"pl_t&amp;d",#N/A,FALSE,"p&amp;l_t&amp;D_01_02 (2)"}</definedName>
    <definedName name="__________Sep02">'[6]MO EY'!$AJ$11:$AO$45</definedName>
    <definedName name="__________ss1" localSheetId="6" hidden="1">{"pl_t&amp;d",#N/A,FALSE,"p&amp;l_t&amp;D_01_02 (2)"}</definedName>
    <definedName name="__________ss1" localSheetId="7" hidden="1">{"pl_t&amp;d",#N/A,FALSE,"p&amp;l_t&amp;D_01_02 (2)"}</definedName>
    <definedName name="__________ss1" localSheetId="8" hidden="1">{"pl_t&amp;d",#N/A,FALSE,"p&amp;l_t&amp;D_01_02 (2)"}</definedName>
    <definedName name="__________ss1" localSheetId="9" hidden="1">{"pl_t&amp;d",#N/A,FALSE,"p&amp;l_t&amp;D_01_02 (2)"}</definedName>
    <definedName name="__________ss1" localSheetId="10" hidden="1">{"pl_t&amp;d",#N/A,FALSE,"p&amp;l_t&amp;D_01_02 (2)"}</definedName>
    <definedName name="__________ss1" hidden="1">{"pl_t&amp;d",#N/A,FALSE,"p&amp;l_t&amp;D_01_02 (2)"}</definedName>
    <definedName name="__________udc12" localSheetId="6" hidden="1">{"pl_t&amp;d",#N/A,FALSE,"p&amp;l_t&amp;D_01_02 (2)"}</definedName>
    <definedName name="__________udc12" localSheetId="7" hidden="1">{"pl_t&amp;d",#N/A,FALSE,"p&amp;l_t&amp;D_01_02 (2)"}</definedName>
    <definedName name="__________udc12" localSheetId="8" hidden="1">{"pl_t&amp;d",#N/A,FALSE,"p&amp;l_t&amp;D_01_02 (2)"}</definedName>
    <definedName name="__________udc12" localSheetId="9" hidden="1">{"pl_t&amp;d",#N/A,FALSE,"p&amp;l_t&amp;D_01_02 (2)"}</definedName>
    <definedName name="__________udc12" localSheetId="10" hidden="1">{"pl_t&amp;d",#N/A,FALSE,"p&amp;l_t&amp;D_01_02 (2)"}</definedName>
    <definedName name="__________udc12" hidden="1">{"pl_t&amp;d",#N/A,FALSE,"p&amp;l_t&amp;D_01_02 (2)"}</definedName>
    <definedName name="__________vas1" localSheetId="6" hidden="1">{"pl_t&amp;d",#N/A,FALSE,"p&amp;l_t&amp;D_01_02 (2)"}</definedName>
    <definedName name="__________vas1" localSheetId="7" hidden="1">{"pl_t&amp;d",#N/A,FALSE,"p&amp;l_t&amp;D_01_02 (2)"}</definedName>
    <definedName name="__________vas1" localSheetId="8" hidden="1">{"pl_t&amp;d",#N/A,FALSE,"p&amp;l_t&amp;D_01_02 (2)"}</definedName>
    <definedName name="__________vas1" localSheetId="9" hidden="1">{"pl_t&amp;d",#N/A,FALSE,"p&amp;l_t&amp;D_01_02 (2)"}</definedName>
    <definedName name="__________vas1" localSheetId="10" hidden="1">{"pl_t&amp;d",#N/A,FALSE,"p&amp;l_t&amp;D_01_02 (2)"}</definedName>
    <definedName name="__________vas1" hidden="1">{"pl_t&amp;d",#N/A,FALSE,"p&amp;l_t&amp;D_01_02 (2)"}</definedName>
    <definedName name="__________vas2" localSheetId="6" hidden="1">{"pl_t&amp;d",#N/A,FALSE,"p&amp;l_t&amp;D_01_02 (2)"}</definedName>
    <definedName name="__________vas2" localSheetId="7" hidden="1">{"pl_t&amp;d",#N/A,FALSE,"p&amp;l_t&amp;D_01_02 (2)"}</definedName>
    <definedName name="__________vas2" localSheetId="8" hidden="1">{"pl_t&amp;d",#N/A,FALSE,"p&amp;l_t&amp;D_01_02 (2)"}</definedName>
    <definedName name="__________vas2" localSheetId="9" hidden="1">{"pl_t&amp;d",#N/A,FALSE,"p&amp;l_t&amp;D_01_02 (2)"}</definedName>
    <definedName name="__________vas2" localSheetId="10" hidden="1">{"pl_t&amp;d",#N/A,FALSE,"p&amp;l_t&amp;D_01_02 (2)"}</definedName>
    <definedName name="__________vas2" hidden="1">{"pl_t&amp;d",#N/A,FALSE,"p&amp;l_t&amp;D_01_02 (2)"}</definedName>
    <definedName name="_________A1000000" localSheetId="6">#REF!</definedName>
    <definedName name="_________A1000000" localSheetId="7">#REF!</definedName>
    <definedName name="_________A1000000" localSheetId="8">#REF!</definedName>
    <definedName name="_________A1000000" localSheetId="9">#REF!</definedName>
    <definedName name="_________A1000000" localSheetId="10">#REF!</definedName>
    <definedName name="_________A1000000">#REF!</definedName>
    <definedName name="_________A11" localSheetId="6" hidden="1">{"pl_t&amp;d",#N/A,FALSE,"p&amp;l_t&amp;D_01_02 (2)"}</definedName>
    <definedName name="_________A11" localSheetId="7" hidden="1">{"pl_t&amp;d",#N/A,FALSE,"p&amp;l_t&amp;D_01_02 (2)"}</definedName>
    <definedName name="_________A11" localSheetId="8" hidden="1">{"pl_t&amp;d",#N/A,FALSE,"p&amp;l_t&amp;D_01_02 (2)"}</definedName>
    <definedName name="_________A11" localSheetId="9" hidden="1">{"pl_t&amp;d",#N/A,FALSE,"p&amp;l_t&amp;D_01_02 (2)"}</definedName>
    <definedName name="_________A11" localSheetId="10" hidden="1">{"pl_t&amp;d",#N/A,FALSE,"p&amp;l_t&amp;D_01_02 (2)"}</definedName>
    <definedName name="_________A11" hidden="1">{"pl_t&amp;d",#N/A,FALSE,"p&amp;l_t&amp;D_01_02 (2)"}</definedName>
    <definedName name="_________A2" localSheetId="6" hidden="1">{"pl_t&amp;d",#N/A,FALSE,"p&amp;l_t&amp;D_01_02 (2)"}</definedName>
    <definedName name="_________A2" localSheetId="7" hidden="1">{"pl_t&amp;d",#N/A,FALSE,"p&amp;l_t&amp;D_01_02 (2)"}</definedName>
    <definedName name="_________A2" localSheetId="8" hidden="1">{"pl_t&amp;d",#N/A,FALSE,"p&amp;l_t&amp;D_01_02 (2)"}</definedName>
    <definedName name="_________A2" localSheetId="9" hidden="1">{"pl_t&amp;d",#N/A,FALSE,"p&amp;l_t&amp;D_01_02 (2)"}</definedName>
    <definedName name="_________A2" localSheetId="10" hidden="1">{"pl_t&amp;d",#N/A,FALSE,"p&amp;l_t&amp;D_01_02 (2)"}</definedName>
    <definedName name="_________A2" hidden="1">{"pl_t&amp;d",#N/A,FALSE,"p&amp;l_t&amp;D_01_02 (2)"}</definedName>
    <definedName name="_________a3" localSheetId="6" hidden="1">{"pl_t&amp;d",#N/A,FALSE,"p&amp;l_t&amp;D_01_02 (2)"}</definedName>
    <definedName name="_________a3" localSheetId="7" hidden="1">{"pl_t&amp;d",#N/A,FALSE,"p&amp;l_t&amp;D_01_02 (2)"}</definedName>
    <definedName name="_________a3" localSheetId="8" hidden="1">{"pl_t&amp;d",#N/A,FALSE,"p&amp;l_t&amp;D_01_02 (2)"}</definedName>
    <definedName name="_________a3" localSheetId="9" hidden="1">{"pl_t&amp;d",#N/A,FALSE,"p&amp;l_t&amp;D_01_02 (2)"}</definedName>
    <definedName name="_________a3" localSheetId="10" hidden="1">{"pl_t&amp;d",#N/A,FALSE,"p&amp;l_t&amp;D_01_02 (2)"}</definedName>
    <definedName name="_________a3" hidden="1">{"pl_t&amp;d",#N/A,FALSE,"p&amp;l_t&amp;D_01_02 (2)"}</definedName>
    <definedName name="_________aa1" localSheetId="6" hidden="1">{"pl_t&amp;d",#N/A,FALSE,"p&amp;l_t&amp;D_01_02 (2)"}</definedName>
    <definedName name="_________aa1" localSheetId="7" hidden="1">{"pl_t&amp;d",#N/A,FALSE,"p&amp;l_t&amp;D_01_02 (2)"}</definedName>
    <definedName name="_________aa1" localSheetId="8" hidden="1">{"pl_t&amp;d",#N/A,FALSE,"p&amp;l_t&amp;D_01_02 (2)"}</definedName>
    <definedName name="_________aa1" localSheetId="9" hidden="1">{"pl_t&amp;d",#N/A,FALSE,"p&amp;l_t&amp;D_01_02 (2)"}</definedName>
    <definedName name="_________aa1" localSheetId="10" hidden="1">{"pl_t&amp;d",#N/A,FALSE,"p&amp;l_t&amp;D_01_02 (2)"}</definedName>
    <definedName name="_________aa1" hidden="1">{"pl_t&amp;d",#N/A,FALSE,"p&amp;l_t&amp;D_01_02 (2)"}</definedName>
    <definedName name="_________Apr02" localSheetId="6">[4]Newabstract!#REF!</definedName>
    <definedName name="_________Apr02" localSheetId="7">[4]Newabstract!#REF!</definedName>
    <definedName name="_________Apr02" localSheetId="8">[4]Newabstract!#REF!</definedName>
    <definedName name="_________Apr02" localSheetId="9">[4]Newabstract!#REF!</definedName>
    <definedName name="_________Apr02" localSheetId="10">[4]Newabstract!#REF!</definedName>
    <definedName name="_________Apr02">[4]Newabstract!#REF!</definedName>
    <definedName name="_________Apr03" localSheetId="6">[4]Newabstract!#REF!</definedName>
    <definedName name="_________Apr03" localSheetId="7">[4]Newabstract!#REF!</definedName>
    <definedName name="_________Apr03" localSheetId="8">[4]Newabstract!#REF!</definedName>
    <definedName name="_________Apr03" localSheetId="9">[4]Newabstract!#REF!</definedName>
    <definedName name="_________Apr03" localSheetId="10">[4]Newabstract!#REF!</definedName>
    <definedName name="_________Apr03">[4]Newabstract!#REF!</definedName>
    <definedName name="_________Apr04" localSheetId="6">[4]Newabstract!#REF!</definedName>
    <definedName name="_________Apr04" localSheetId="7">[4]Newabstract!#REF!</definedName>
    <definedName name="_________Apr04" localSheetId="8">[4]Newabstract!#REF!</definedName>
    <definedName name="_________Apr04" localSheetId="9">[4]Newabstract!#REF!</definedName>
    <definedName name="_________Apr04" localSheetId="10">[4]Newabstract!#REF!</definedName>
    <definedName name="_________Apr04">[4]Newabstract!#REF!</definedName>
    <definedName name="_________Apr05" localSheetId="6">[4]Newabstract!#REF!</definedName>
    <definedName name="_________Apr05" localSheetId="7">[4]Newabstract!#REF!</definedName>
    <definedName name="_________Apr05" localSheetId="8">[4]Newabstract!#REF!</definedName>
    <definedName name="_________Apr05" localSheetId="9">[4]Newabstract!#REF!</definedName>
    <definedName name="_________Apr05" localSheetId="10">[4]Newabstract!#REF!</definedName>
    <definedName name="_________Apr05">[4]Newabstract!#REF!</definedName>
    <definedName name="_________Apr06" localSheetId="6">[4]Newabstract!#REF!</definedName>
    <definedName name="_________Apr06" localSheetId="7">[4]Newabstract!#REF!</definedName>
    <definedName name="_________Apr06" localSheetId="8">[4]Newabstract!#REF!</definedName>
    <definedName name="_________Apr06" localSheetId="9">[4]Newabstract!#REF!</definedName>
    <definedName name="_________Apr06" localSheetId="10">[4]Newabstract!#REF!</definedName>
    <definedName name="_________Apr06">[4]Newabstract!#REF!</definedName>
    <definedName name="_________Apr07" localSheetId="6">[4]Newabstract!#REF!</definedName>
    <definedName name="_________Apr07" localSheetId="7">[4]Newabstract!#REF!</definedName>
    <definedName name="_________Apr07" localSheetId="8">[4]Newabstract!#REF!</definedName>
    <definedName name="_________Apr07" localSheetId="9">[4]Newabstract!#REF!</definedName>
    <definedName name="_________Apr07" localSheetId="10">[4]Newabstract!#REF!</definedName>
    <definedName name="_________Apr07">[4]Newabstract!#REF!</definedName>
    <definedName name="_________Apr08" localSheetId="6">[4]Newabstract!#REF!</definedName>
    <definedName name="_________Apr08" localSheetId="7">[4]Newabstract!#REF!</definedName>
    <definedName name="_________Apr08" localSheetId="8">[4]Newabstract!#REF!</definedName>
    <definedName name="_________Apr08" localSheetId="9">[4]Newabstract!#REF!</definedName>
    <definedName name="_________Apr08" localSheetId="10">[4]Newabstract!#REF!</definedName>
    <definedName name="_________Apr08">[4]Newabstract!#REF!</definedName>
    <definedName name="_________Apr09" localSheetId="6">[4]Newabstract!#REF!</definedName>
    <definedName name="_________Apr09" localSheetId="7">[4]Newabstract!#REF!</definedName>
    <definedName name="_________Apr09" localSheetId="8">[4]Newabstract!#REF!</definedName>
    <definedName name="_________Apr09" localSheetId="9">[4]Newabstract!#REF!</definedName>
    <definedName name="_________Apr09" localSheetId="10">[4]Newabstract!#REF!</definedName>
    <definedName name="_________Apr09">[4]Newabstract!#REF!</definedName>
    <definedName name="_________Apr10" localSheetId="6">[4]Newabstract!#REF!</definedName>
    <definedName name="_________Apr10" localSheetId="7">[4]Newabstract!#REF!</definedName>
    <definedName name="_________Apr10" localSheetId="8">[4]Newabstract!#REF!</definedName>
    <definedName name="_________Apr10" localSheetId="9">[4]Newabstract!#REF!</definedName>
    <definedName name="_________Apr10" localSheetId="10">[4]Newabstract!#REF!</definedName>
    <definedName name="_________Apr10">[4]Newabstract!#REF!</definedName>
    <definedName name="_________Apr11" localSheetId="6">[4]Newabstract!#REF!</definedName>
    <definedName name="_________Apr11" localSheetId="7">[4]Newabstract!#REF!</definedName>
    <definedName name="_________Apr11" localSheetId="8">[4]Newabstract!#REF!</definedName>
    <definedName name="_________Apr11" localSheetId="9">[4]Newabstract!#REF!</definedName>
    <definedName name="_________Apr11" localSheetId="10">[4]Newabstract!#REF!</definedName>
    <definedName name="_________Apr11">[4]Newabstract!#REF!</definedName>
    <definedName name="_________Apr13" localSheetId="6">[4]Newabstract!#REF!</definedName>
    <definedName name="_________Apr13" localSheetId="7">[4]Newabstract!#REF!</definedName>
    <definedName name="_________Apr13" localSheetId="8">[4]Newabstract!#REF!</definedName>
    <definedName name="_________Apr13" localSheetId="9">[4]Newabstract!#REF!</definedName>
    <definedName name="_________Apr13" localSheetId="10">[4]Newabstract!#REF!</definedName>
    <definedName name="_________Apr13">[4]Newabstract!#REF!</definedName>
    <definedName name="_________Apr14" localSheetId="6">[4]Newabstract!#REF!</definedName>
    <definedName name="_________Apr14" localSheetId="7">[4]Newabstract!#REF!</definedName>
    <definedName name="_________Apr14" localSheetId="8">[4]Newabstract!#REF!</definedName>
    <definedName name="_________Apr14" localSheetId="9">[4]Newabstract!#REF!</definedName>
    <definedName name="_________Apr14" localSheetId="10">[4]Newabstract!#REF!</definedName>
    <definedName name="_________Apr14">[4]Newabstract!#REF!</definedName>
    <definedName name="_________Apr15" localSheetId="6">[4]Newabstract!#REF!</definedName>
    <definedName name="_________Apr15" localSheetId="7">[4]Newabstract!#REF!</definedName>
    <definedName name="_________Apr15" localSheetId="8">[4]Newabstract!#REF!</definedName>
    <definedName name="_________Apr15" localSheetId="9">[4]Newabstract!#REF!</definedName>
    <definedName name="_________Apr15" localSheetId="10">[4]Newabstract!#REF!</definedName>
    <definedName name="_________Apr15">[4]Newabstract!#REF!</definedName>
    <definedName name="_________Apr16" localSheetId="6">[4]Newabstract!#REF!</definedName>
    <definedName name="_________Apr16" localSheetId="7">[4]Newabstract!#REF!</definedName>
    <definedName name="_________Apr16" localSheetId="8">[4]Newabstract!#REF!</definedName>
    <definedName name="_________Apr16" localSheetId="9">[4]Newabstract!#REF!</definedName>
    <definedName name="_________Apr16" localSheetId="10">[4]Newabstract!#REF!</definedName>
    <definedName name="_________Apr16">[4]Newabstract!#REF!</definedName>
    <definedName name="_________Apr17" localSheetId="6">[4]Newabstract!#REF!</definedName>
    <definedName name="_________Apr17" localSheetId="7">[4]Newabstract!#REF!</definedName>
    <definedName name="_________Apr17" localSheetId="8">[4]Newabstract!#REF!</definedName>
    <definedName name="_________Apr17" localSheetId="9">[4]Newabstract!#REF!</definedName>
    <definedName name="_________Apr17" localSheetId="10">[4]Newabstract!#REF!</definedName>
    <definedName name="_________Apr17">[4]Newabstract!#REF!</definedName>
    <definedName name="_________Apr20" localSheetId="6">[4]Newabstract!#REF!</definedName>
    <definedName name="_________Apr20" localSheetId="7">[4]Newabstract!#REF!</definedName>
    <definedName name="_________Apr20" localSheetId="8">[4]Newabstract!#REF!</definedName>
    <definedName name="_________Apr20" localSheetId="9">[4]Newabstract!#REF!</definedName>
    <definedName name="_________Apr20" localSheetId="10">[4]Newabstract!#REF!</definedName>
    <definedName name="_________Apr20">[4]Newabstract!#REF!</definedName>
    <definedName name="_________Apr21" localSheetId="6">[4]Newabstract!#REF!</definedName>
    <definedName name="_________Apr21" localSheetId="7">[4]Newabstract!#REF!</definedName>
    <definedName name="_________Apr21" localSheetId="8">[4]Newabstract!#REF!</definedName>
    <definedName name="_________Apr21" localSheetId="9">[4]Newabstract!#REF!</definedName>
    <definedName name="_________Apr21" localSheetId="10">[4]Newabstract!#REF!</definedName>
    <definedName name="_________Apr21">[4]Newabstract!#REF!</definedName>
    <definedName name="_________Apr22" localSheetId="6">[4]Newabstract!#REF!</definedName>
    <definedName name="_________Apr22" localSheetId="7">[4]Newabstract!#REF!</definedName>
    <definedName name="_________Apr22" localSheetId="8">[4]Newabstract!#REF!</definedName>
    <definedName name="_________Apr22" localSheetId="9">[4]Newabstract!#REF!</definedName>
    <definedName name="_________Apr22" localSheetId="10">[4]Newabstract!#REF!</definedName>
    <definedName name="_________Apr22">[4]Newabstract!#REF!</definedName>
    <definedName name="_________Apr23" localSheetId="6">[4]Newabstract!#REF!</definedName>
    <definedName name="_________Apr23" localSheetId="7">[4]Newabstract!#REF!</definedName>
    <definedName name="_________Apr23" localSheetId="8">[4]Newabstract!#REF!</definedName>
    <definedName name="_________Apr23" localSheetId="9">[4]Newabstract!#REF!</definedName>
    <definedName name="_________Apr23" localSheetId="10">[4]Newabstract!#REF!</definedName>
    <definedName name="_________Apr23">[4]Newabstract!#REF!</definedName>
    <definedName name="_________Apr24" localSheetId="6">[4]Newabstract!#REF!</definedName>
    <definedName name="_________Apr24" localSheetId="7">[4]Newabstract!#REF!</definedName>
    <definedName name="_________Apr24" localSheetId="8">[4]Newabstract!#REF!</definedName>
    <definedName name="_________Apr24" localSheetId="9">[4]Newabstract!#REF!</definedName>
    <definedName name="_________Apr24" localSheetId="10">[4]Newabstract!#REF!</definedName>
    <definedName name="_________Apr24">[4]Newabstract!#REF!</definedName>
    <definedName name="_________Apr27" localSheetId="6">[4]Newabstract!#REF!</definedName>
    <definedName name="_________Apr27" localSheetId="7">[4]Newabstract!#REF!</definedName>
    <definedName name="_________Apr27" localSheetId="8">[4]Newabstract!#REF!</definedName>
    <definedName name="_________Apr27" localSheetId="9">[4]Newabstract!#REF!</definedName>
    <definedName name="_________Apr27" localSheetId="10">[4]Newabstract!#REF!</definedName>
    <definedName name="_________Apr27">[4]Newabstract!#REF!</definedName>
    <definedName name="_________Apr28" localSheetId="6">[4]Newabstract!#REF!</definedName>
    <definedName name="_________Apr28" localSheetId="7">[4]Newabstract!#REF!</definedName>
    <definedName name="_________Apr28" localSheetId="8">[4]Newabstract!#REF!</definedName>
    <definedName name="_________Apr28" localSheetId="9">[4]Newabstract!#REF!</definedName>
    <definedName name="_________Apr28" localSheetId="10">[4]Newabstract!#REF!</definedName>
    <definedName name="_________Apr28">[4]Newabstract!#REF!</definedName>
    <definedName name="_________Apr29" localSheetId="6">[4]Newabstract!#REF!</definedName>
    <definedName name="_________Apr29" localSheetId="7">[4]Newabstract!#REF!</definedName>
    <definedName name="_________Apr29" localSheetId="8">[4]Newabstract!#REF!</definedName>
    <definedName name="_________Apr29" localSheetId="9">[4]Newabstract!#REF!</definedName>
    <definedName name="_________Apr29" localSheetId="10">[4]Newabstract!#REF!</definedName>
    <definedName name="_________Apr29">[4]Newabstract!#REF!</definedName>
    <definedName name="_________Apr30" localSheetId="6">[4]Newabstract!#REF!</definedName>
    <definedName name="_________Apr30" localSheetId="7">[4]Newabstract!#REF!</definedName>
    <definedName name="_________Apr30" localSheetId="8">[4]Newabstract!#REF!</definedName>
    <definedName name="_________Apr30" localSheetId="9">[4]Newabstract!#REF!</definedName>
    <definedName name="_________Apr30" localSheetId="10">[4]Newabstract!#REF!</definedName>
    <definedName name="_________Apr30">[4]Newabstract!#REF!</definedName>
    <definedName name="_________Aug02">'[6]MO EY'!$AC$11:$AH$45</definedName>
    <definedName name="_________AUG06" localSheetId="6" hidden="1">{"pl_t&amp;d",#N/A,FALSE,"p&amp;l_t&amp;D_01_02 (2)"}</definedName>
    <definedName name="_________AUG06" localSheetId="7" hidden="1">{"pl_t&amp;d",#N/A,FALSE,"p&amp;l_t&amp;D_01_02 (2)"}</definedName>
    <definedName name="_________AUG06" localSheetId="8" hidden="1">{"pl_t&amp;d",#N/A,FALSE,"p&amp;l_t&amp;D_01_02 (2)"}</definedName>
    <definedName name="_________AUG06" localSheetId="9" hidden="1">{"pl_t&amp;d",#N/A,FALSE,"p&amp;l_t&amp;D_01_02 (2)"}</definedName>
    <definedName name="_________AUG06" localSheetId="10" hidden="1">{"pl_t&amp;d",#N/A,FALSE,"p&amp;l_t&amp;D_01_02 (2)"}</definedName>
    <definedName name="_________AUG06" hidden="1">{"pl_t&amp;d",#N/A,FALSE,"p&amp;l_t&amp;D_01_02 (2)"}</definedName>
    <definedName name="_________B1" localSheetId="6" hidden="1">{"pl_t&amp;d",#N/A,FALSE,"p&amp;l_t&amp;D_01_02 (2)"}</definedName>
    <definedName name="_________B1" localSheetId="7" hidden="1">{"pl_t&amp;d",#N/A,FALSE,"p&amp;l_t&amp;D_01_02 (2)"}</definedName>
    <definedName name="_________B1" localSheetId="8" hidden="1">{"pl_t&amp;d",#N/A,FALSE,"p&amp;l_t&amp;D_01_02 (2)"}</definedName>
    <definedName name="_________B1" localSheetId="9" hidden="1">{"pl_t&amp;d",#N/A,FALSE,"p&amp;l_t&amp;D_01_02 (2)"}</definedName>
    <definedName name="_________B1" localSheetId="10" hidden="1">{"pl_t&amp;d",#N/A,FALSE,"p&amp;l_t&amp;D_01_02 (2)"}</definedName>
    <definedName name="_________B1" hidden="1">{"pl_t&amp;d",#N/A,FALSE,"p&amp;l_t&amp;D_01_02 (2)"}</definedName>
    <definedName name="_________BSD1" localSheetId="6">#REF!</definedName>
    <definedName name="_________BSD1" localSheetId="7">#REF!</definedName>
    <definedName name="_________BSD1" localSheetId="8">#REF!</definedName>
    <definedName name="_________BSD1" localSheetId="9">#REF!</definedName>
    <definedName name="_________BSD1" localSheetId="10">#REF!</definedName>
    <definedName name="_________BSD1">#REF!</definedName>
    <definedName name="_________BSD2" localSheetId="6">#REF!</definedName>
    <definedName name="_________BSD2" localSheetId="7">#REF!</definedName>
    <definedName name="_________BSD2" localSheetId="8">#REF!</definedName>
    <definedName name="_________BSD2" localSheetId="9">#REF!</definedName>
    <definedName name="_________BSD2" localSheetId="10">#REF!</definedName>
    <definedName name="_________BSD2">#REF!</definedName>
    <definedName name="_________CAT04" localSheetId="6" hidden="1">{"pl_t&amp;d",#N/A,FALSE,"p&amp;l_t&amp;D_01_02 (2)"}</definedName>
    <definedName name="_________CAT04" localSheetId="7" hidden="1">{"pl_t&amp;d",#N/A,FALSE,"p&amp;l_t&amp;D_01_02 (2)"}</definedName>
    <definedName name="_________CAT04" localSheetId="8" hidden="1">{"pl_t&amp;d",#N/A,FALSE,"p&amp;l_t&amp;D_01_02 (2)"}</definedName>
    <definedName name="_________CAT04" localSheetId="9" hidden="1">{"pl_t&amp;d",#N/A,FALSE,"p&amp;l_t&amp;D_01_02 (2)"}</definedName>
    <definedName name="_________CAT04" localSheetId="10" hidden="1">{"pl_t&amp;d",#N/A,FALSE,"p&amp;l_t&amp;D_01_02 (2)"}</definedName>
    <definedName name="_________CAT04" hidden="1">{"pl_t&amp;d",#N/A,FALSE,"p&amp;l_t&amp;D_01_02 (2)"}</definedName>
    <definedName name="_________DAT12" localSheetId="6">[5]Sheet1!#REF!</definedName>
    <definedName name="_________DAT12" localSheetId="7">[5]Sheet1!#REF!</definedName>
    <definedName name="_________DAT12" localSheetId="8">[5]Sheet1!#REF!</definedName>
    <definedName name="_________DAT12" localSheetId="9">[5]Sheet1!#REF!</definedName>
    <definedName name="_________DAT12" localSheetId="10">[5]Sheet1!#REF!</definedName>
    <definedName name="_________DAT12">[5]Sheet1!#REF!</definedName>
    <definedName name="_________DAT13" localSheetId="6">[5]Sheet1!#REF!</definedName>
    <definedName name="_________DAT13" localSheetId="7">[5]Sheet1!#REF!</definedName>
    <definedName name="_________DAT13" localSheetId="8">[5]Sheet1!#REF!</definedName>
    <definedName name="_________DAT13" localSheetId="9">[5]Sheet1!#REF!</definedName>
    <definedName name="_________DAT13" localSheetId="10">[5]Sheet1!#REF!</definedName>
    <definedName name="_________DAT13">[5]Sheet1!#REF!</definedName>
    <definedName name="_________DAT15" localSheetId="6">[5]Sheet1!#REF!</definedName>
    <definedName name="_________DAT15" localSheetId="7">[5]Sheet1!#REF!</definedName>
    <definedName name="_________DAT15" localSheetId="8">[5]Sheet1!#REF!</definedName>
    <definedName name="_________DAT15" localSheetId="9">[5]Sheet1!#REF!</definedName>
    <definedName name="_________DAT15" localSheetId="10">[5]Sheet1!#REF!</definedName>
    <definedName name="_________DAT15">[5]Sheet1!#REF!</definedName>
    <definedName name="_________DAT16" localSheetId="6">[5]Sheet1!#REF!</definedName>
    <definedName name="_________DAT16" localSheetId="7">[5]Sheet1!#REF!</definedName>
    <definedName name="_________DAT16" localSheetId="8">[5]Sheet1!#REF!</definedName>
    <definedName name="_________DAT16" localSheetId="9">[5]Sheet1!#REF!</definedName>
    <definedName name="_________DAT16" localSheetId="10">[5]Sheet1!#REF!</definedName>
    <definedName name="_________DAT16">[5]Sheet1!#REF!</definedName>
    <definedName name="_________DAT17" localSheetId="6">[5]Sheet1!#REF!</definedName>
    <definedName name="_________DAT17" localSheetId="7">[5]Sheet1!#REF!</definedName>
    <definedName name="_________DAT17" localSheetId="8">[5]Sheet1!#REF!</definedName>
    <definedName name="_________DAT17" localSheetId="9">[5]Sheet1!#REF!</definedName>
    <definedName name="_________DAT17" localSheetId="10">[5]Sheet1!#REF!</definedName>
    <definedName name="_________DAT17">[5]Sheet1!#REF!</definedName>
    <definedName name="_________DAT18" localSheetId="6">[5]Sheet1!#REF!</definedName>
    <definedName name="_________DAT18" localSheetId="7">[5]Sheet1!#REF!</definedName>
    <definedName name="_________DAT18" localSheetId="8">[5]Sheet1!#REF!</definedName>
    <definedName name="_________DAT18" localSheetId="9">[5]Sheet1!#REF!</definedName>
    <definedName name="_________DAT18" localSheetId="10">[5]Sheet1!#REF!</definedName>
    <definedName name="_________DAT18">[5]Sheet1!#REF!</definedName>
    <definedName name="_________DAT19" localSheetId="6">[5]Sheet1!#REF!</definedName>
    <definedName name="_________DAT19" localSheetId="7">[5]Sheet1!#REF!</definedName>
    <definedName name="_________DAT19" localSheetId="8">[5]Sheet1!#REF!</definedName>
    <definedName name="_________DAT19" localSheetId="9">[5]Sheet1!#REF!</definedName>
    <definedName name="_________DAT19" localSheetId="10">[5]Sheet1!#REF!</definedName>
    <definedName name="_________DAT19">[5]Sheet1!#REF!</definedName>
    <definedName name="_________dd1" localSheetId="6" hidden="1">{"pl_t&amp;d",#N/A,FALSE,"p&amp;l_t&amp;D_01_02 (2)"}</definedName>
    <definedName name="_________dd1" localSheetId="7" hidden="1">{"pl_t&amp;d",#N/A,FALSE,"p&amp;l_t&amp;D_01_02 (2)"}</definedName>
    <definedName name="_________dd1" localSheetId="8" hidden="1">{"pl_t&amp;d",#N/A,FALSE,"p&amp;l_t&amp;D_01_02 (2)"}</definedName>
    <definedName name="_________dd1" localSheetId="9" hidden="1">{"pl_t&amp;d",#N/A,FALSE,"p&amp;l_t&amp;D_01_02 (2)"}</definedName>
    <definedName name="_________dd1" localSheetId="10" hidden="1">{"pl_t&amp;d",#N/A,FALSE,"p&amp;l_t&amp;D_01_02 (2)"}</definedName>
    <definedName name="_________dd1" hidden="1">{"pl_t&amp;d",#N/A,FALSE,"p&amp;l_t&amp;D_01_02 (2)"}</definedName>
    <definedName name="_________Dec01">'[6]MO CY'!$O$11:$T$45</definedName>
    <definedName name="_________Dec02">'[6]MO EY'!$BE$11:$BJ$45</definedName>
    <definedName name="_________dem2" localSheetId="6" hidden="1">{"pl_t&amp;d",#N/A,FALSE,"p&amp;l_t&amp;D_01_02 (2)"}</definedName>
    <definedName name="_________dem2" localSheetId="7" hidden="1">{"pl_t&amp;d",#N/A,FALSE,"p&amp;l_t&amp;D_01_02 (2)"}</definedName>
    <definedName name="_________dem2" localSheetId="8" hidden="1">{"pl_t&amp;d",#N/A,FALSE,"p&amp;l_t&amp;D_01_02 (2)"}</definedName>
    <definedName name="_________dem2" localSheetId="9" hidden="1">{"pl_t&amp;d",#N/A,FALSE,"p&amp;l_t&amp;D_01_02 (2)"}</definedName>
    <definedName name="_________dem2" localSheetId="10" hidden="1">{"pl_t&amp;d",#N/A,FALSE,"p&amp;l_t&amp;D_01_02 (2)"}</definedName>
    <definedName name="_________dem2" hidden="1">{"pl_t&amp;d",#N/A,FALSE,"p&amp;l_t&amp;D_01_02 (2)"}</definedName>
    <definedName name="_________dem3" localSheetId="6" hidden="1">{"pl_t&amp;d",#N/A,FALSE,"p&amp;l_t&amp;D_01_02 (2)"}</definedName>
    <definedName name="_________dem3" localSheetId="7" hidden="1">{"pl_t&amp;d",#N/A,FALSE,"p&amp;l_t&amp;D_01_02 (2)"}</definedName>
    <definedName name="_________dem3" localSheetId="8" hidden="1">{"pl_t&amp;d",#N/A,FALSE,"p&amp;l_t&amp;D_01_02 (2)"}</definedName>
    <definedName name="_________dem3" localSheetId="9" hidden="1">{"pl_t&amp;d",#N/A,FALSE,"p&amp;l_t&amp;D_01_02 (2)"}</definedName>
    <definedName name="_________dem3" localSheetId="10" hidden="1">{"pl_t&amp;d",#N/A,FALSE,"p&amp;l_t&amp;D_01_02 (2)"}</definedName>
    <definedName name="_________dem3" hidden="1">{"pl_t&amp;d",#N/A,FALSE,"p&amp;l_t&amp;D_01_02 (2)"}</definedName>
    <definedName name="_________den8" localSheetId="6" hidden="1">{"pl_t&amp;d",#N/A,FALSE,"p&amp;l_t&amp;D_01_02 (2)"}</definedName>
    <definedName name="_________den8" localSheetId="7" hidden="1">{"pl_t&amp;d",#N/A,FALSE,"p&amp;l_t&amp;D_01_02 (2)"}</definedName>
    <definedName name="_________den8" localSheetId="8" hidden="1">{"pl_t&amp;d",#N/A,FALSE,"p&amp;l_t&amp;D_01_02 (2)"}</definedName>
    <definedName name="_________den8" localSheetId="9" hidden="1">{"pl_t&amp;d",#N/A,FALSE,"p&amp;l_t&amp;D_01_02 (2)"}</definedName>
    <definedName name="_________den8" localSheetId="10" hidden="1">{"pl_t&amp;d",#N/A,FALSE,"p&amp;l_t&amp;D_01_02 (2)"}</definedName>
    <definedName name="_________den8" hidden="1">{"pl_t&amp;d",#N/A,FALSE,"p&amp;l_t&amp;D_01_02 (2)"}</definedName>
    <definedName name="_________DTR1" localSheetId="6" hidden="1">{"pl_t&amp;d",#N/A,FALSE,"p&amp;l_t&amp;D_01_02 (2)"}</definedName>
    <definedName name="_________DTR1" localSheetId="7" hidden="1">{"pl_t&amp;d",#N/A,FALSE,"p&amp;l_t&amp;D_01_02 (2)"}</definedName>
    <definedName name="_________DTR1" localSheetId="8" hidden="1">{"pl_t&amp;d",#N/A,FALSE,"p&amp;l_t&amp;D_01_02 (2)"}</definedName>
    <definedName name="_________DTR1" localSheetId="9" hidden="1">{"pl_t&amp;d",#N/A,FALSE,"p&amp;l_t&amp;D_01_02 (2)"}</definedName>
    <definedName name="_________DTR1" localSheetId="10" hidden="1">{"pl_t&amp;d",#N/A,FALSE,"p&amp;l_t&amp;D_01_02 (2)"}</definedName>
    <definedName name="_________DTR1" hidden="1">{"pl_t&amp;d",#N/A,FALSE,"p&amp;l_t&amp;D_01_02 (2)"}</definedName>
    <definedName name="_________DTR3" localSheetId="6" hidden="1">{"pl_t&amp;d",#N/A,FALSE,"p&amp;l_t&amp;D_01_02 (2)"}</definedName>
    <definedName name="_________DTR3" localSheetId="7" hidden="1">{"pl_t&amp;d",#N/A,FALSE,"p&amp;l_t&amp;D_01_02 (2)"}</definedName>
    <definedName name="_________DTR3" localSheetId="8" hidden="1">{"pl_t&amp;d",#N/A,FALSE,"p&amp;l_t&amp;D_01_02 (2)"}</definedName>
    <definedName name="_________DTR3" localSheetId="9" hidden="1">{"pl_t&amp;d",#N/A,FALSE,"p&amp;l_t&amp;D_01_02 (2)"}</definedName>
    <definedName name="_________DTR3" localSheetId="10" hidden="1">{"pl_t&amp;d",#N/A,FALSE,"p&amp;l_t&amp;D_01_02 (2)"}</definedName>
    <definedName name="_________DTR3" hidden="1">{"pl_t&amp;d",#N/A,FALSE,"p&amp;l_t&amp;D_01_02 (2)"}</definedName>
    <definedName name="_________E5" localSheetId="6" hidden="1">{"pl_t&amp;d",#N/A,FALSE,"p&amp;l_t&amp;D_01_02 (2)"}</definedName>
    <definedName name="_________E5" localSheetId="7" hidden="1">{"pl_t&amp;d",#N/A,FALSE,"p&amp;l_t&amp;D_01_02 (2)"}</definedName>
    <definedName name="_________E5" localSheetId="8" hidden="1">{"pl_t&amp;d",#N/A,FALSE,"p&amp;l_t&amp;D_01_02 (2)"}</definedName>
    <definedName name="_________E5" localSheetId="9" hidden="1">{"pl_t&amp;d",#N/A,FALSE,"p&amp;l_t&amp;D_01_02 (2)"}</definedName>
    <definedName name="_________E5" localSheetId="10" hidden="1">{"pl_t&amp;d",#N/A,FALSE,"p&amp;l_t&amp;D_01_02 (2)"}</definedName>
    <definedName name="_________E5" hidden="1">{"pl_t&amp;d",#N/A,FALSE,"p&amp;l_t&amp;D_01_02 (2)"}</definedName>
    <definedName name="_________Feb02">'[6]MO CY'!$AC$11:$AH$45</definedName>
    <definedName name="_________Feb03">'[6]MO EY'!$BS$11:$BX$45</definedName>
    <definedName name="_________fin2" localSheetId="6" hidden="1">{"pl_t&amp;d",#N/A,FALSE,"p&amp;l_t&amp;D_01_02 (2)"}</definedName>
    <definedName name="_________fin2" localSheetId="7" hidden="1">{"pl_t&amp;d",#N/A,FALSE,"p&amp;l_t&amp;D_01_02 (2)"}</definedName>
    <definedName name="_________fin2" localSheetId="8" hidden="1">{"pl_t&amp;d",#N/A,FALSE,"p&amp;l_t&amp;D_01_02 (2)"}</definedName>
    <definedName name="_________fin2" localSheetId="9" hidden="1">{"pl_t&amp;d",#N/A,FALSE,"p&amp;l_t&amp;D_01_02 (2)"}</definedName>
    <definedName name="_________fin2" localSheetId="10" hidden="1">{"pl_t&amp;d",#N/A,FALSE,"p&amp;l_t&amp;D_01_02 (2)"}</definedName>
    <definedName name="_________fin2" hidden="1">{"pl_t&amp;d",#N/A,FALSE,"p&amp;l_t&amp;D_01_02 (2)"}</definedName>
    <definedName name="_________for5" localSheetId="6" hidden="1">{"pl_t&amp;d",#N/A,FALSE,"p&amp;l_t&amp;D_01_02 (2)"}</definedName>
    <definedName name="_________for5" localSheetId="7" hidden="1">{"pl_t&amp;d",#N/A,FALSE,"p&amp;l_t&amp;D_01_02 (2)"}</definedName>
    <definedName name="_________for5" localSheetId="8" hidden="1">{"pl_t&amp;d",#N/A,FALSE,"p&amp;l_t&amp;D_01_02 (2)"}</definedName>
    <definedName name="_________for5" localSheetId="9" hidden="1">{"pl_t&amp;d",#N/A,FALSE,"p&amp;l_t&amp;D_01_02 (2)"}</definedName>
    <definedName name="_________for5" localSheetId="10" hidden="1">{"pl_t&amp;d",#N/A,FALSE,"p&amp;l_t&amp;D_01_02 (2)"}</definedName>
    <definedName name="_________for5" hidden="1">{"pl_t&amp;d",#N/A,FALSE,"p&amp;l_t&amp;D_01_02 (2)"}</definedName>
    <definedName name="_________IED1" localSheetId="6">#REF!</definedName>
    <definedName name="_________IED1" localSheetId="7">#REF!</definedName>
    <definedName name="_________IED1" localSheetId="8">#REF!</definedName>
    <definedName name="_________IED1" localSheetId="9">#REF!</definedName>
    <definedName name="_________IED1" localSheetId="10">#REF!</definedName>
    <definedName name="_________IED1">#REF!</definedName>
    <definedName name="_________IED2" localSheetId="6">#REF!</definedName>
    <definedName name="_________IED2" localSheetId="7">#REF!</definedName>
    <definedName name="_________IED2" localSheetId="8">#REF!</definedName>
    <definedName name="_________IED2" localSheetId="9">#REF!</definedName>
    <definedName name="_________IED2" localSheetId="10">#REF!</definedName>
    <definedName name="_________IED2">#REF!</definedName>
    <definedName name="_________j3" localSheetId="6" hidden="1">{"pl_t&amp;d",#N/A,FALSE,"p&amp;l_t&amp;D_01_02 (2)"}</definedName>
    <definedName name="_________j3" localSheetId="7" hidden="1">{"pl_t&amp;d",#N/A,FALSE,"p&amp;l_t&amp;D_01_02 (2)"}</definedName>
    <definedName name="_________j3" localSheetId="8" hidden="1">{"pl_t&amp;d",#N/A,FALSE,"p&amp;l_t&amp;D_01_02 (2)"}</definedName>
    <definedName name="_________j3" localSheetId="9" hidden="1">{"pl_t&amp;d",#N/A,FALSE,"p&amp;l_t&amp;D_01_02 (2)"}</definedName>
    <definedName name="_________j3" localSheetId="10" hidden="1">{"pl_t&amp;d",#N/A,FALSE,"p&amp;l_t&amp;D_01_02 (2)"}</definedName>
    <definedName name="_________j3" hidden="1">{"pl_t&amp;d",#N/A,FALSE,"p&amp;l_t&amp;D_01_02 (2)"}</definedName>
    <definedName name="_________j4" localSheetId="6" hidden="1">{"pl_t&amp;d",#N/A,FALSE,"p&amp;l_t&amp;D_01_02 (2)"}</definedName>
    <definedName name="_________j4" localSheetId="7" hidden="1">{"pl_t&amp;d",#N/A,FALSE,"p&amp;l_t&amp;D_01_02 (2)"}</definedName>
    <definedName name="_________j4" localSheetId="8" hidden="1">{"pl_t&amp;d",#N/A,FALSE,"p&amp;l_t&amp;D_01_02 (2)"}</definedName>
    <definedName name="_________j4" localSheetId="9" hidden="1">{"pl_t&amp;d",#N/A,FALSE,"p&amp;l_t&amp;D_01_02 (2)"}</definedName>
    <definedName name="_________j4" localSheetId="10" hidden="1">{"pl_t&amp;d",#N/A,FALSE,"p&amp;l_t&amp;D_01_02 (2)"}</definedName>
    <definedName name="_________j4" hidden="1">{"pl_t&amp;d",#N/A,FALSE,"p&amp;l_t&amp;D_01_02 (2)"}</definedName>
    <definedName name="_________j5" localSheetId="6" hidden="1">{"pl_t&amp;d",#N/A,FALSE,"p&amp;l_t&amp;D_01_02 (2)"}</definedName>
    <definedName name="_________j5" localSheetId="7" hidden="1">{"pl_t&amp;d",#N/A,FALSE,"p&amp;l_t&amp;D_01_02 (2)"}</definedName>
    <definedName name="_________j5" localSheetId="8" hidden="1">{"pl_t&amp;d",#N/A,FALSE,"p&amp;l_t&amp;D_01_02 (2)"}</definedName>
    <definedName name="_________j5" localSheetId="9" hidden="1">{"pl_t&amp;d",#N/A,FALSE,"p&amp;l_t&amp;D_01_02 (2)"}</definedName>
    <definedName name="_________j5" localSheetId="10" hidden="1">{"pl_t&amp;d",#N/A,FALSE,"p&amp;l_t&amp;D_01_02 (2)"}</definedName>
    <definedName name="_________j5" hidden="1">{"pl_t&amp;d",#N/A,FALSE,"p&amp;l_t&amp;D_01_02 (2)"}</definedName>
    <definedName name="_________Jan02">'[6]MO CY'!$V$11:$AA$45</definedName>
    <definedName name="_________Jan03">'[6]MO EY'!$BL$11:$BQ$45</definedName>
    <definedName name="_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Jul02">'[6]MO EY'!$V$11:$AA$45</definedName>
    <definedName name="_________Jun02">'[6]MO EY'!$O$11:$T$45</definedName>
    <definedName name="_________k1" localSheetId="6" hidden="1">{"pl_t&amp;d",#N/A,FALSE,"p&amp;l_t&amp;D_01_02 (2)"}</definedName>
    <definedName name="_________k1" localSheetId="7" hidden="1">{"pl_t&amp;d",#N/A,FALSE,"p&amp;l_t&amp;D_01_02 (2)"}</definedName>
    <definedName name="_________k1" localSheetId="8" hidden="1">{"pl_t&amp;d",#N/A,FALSE,"p&amp;l_t&amp;D_01_02 (2)"}</definedName>
    <definedName name="_________k1" localSheetId="9" hidden="1">{"pl_t&amp;d",#N/A,FALSE,"p&amp;l_t&amp;D_01_02 (2)"}</definedName>
    <definedName name="_________k1" localSheetId="10" hidden="1">{"pl_t&amp;d",#N/A,FALSE,"p&amp;l_t&amp;D_01_02 (2)"}</definedName>
    <definedName name="_________k1" hidden="1">{"pl_t&amp;d",#N/A,FALSE,"p&amp;l_t&amp;D_01_02 (2)"}</definedName>
    <definedName name="_________LD3">[1]DLC!$HV$57:$IO$8181</definedName>
    <definedName name="_________LD4">[1]DLC!$AH$32:$BE$8180</definedName>
    <definedName name="_________LD5">[1]DLC!$GR$53:$HK$8180</definedName>
    <definedName name="_________LD6">[1]DLC!$GR$69:$HL$8180</definedName>
    <definedName name="_________Mar02">'[6]MO CY'!$AJ$11:$AO$45</definedName>
    <definedName name="_________Mar03">'[6]MO EY'!$BZ$11:$CE$45</definedName>
    <definedName name="_________Mar06" localSheetId="6">[4]Newabstract!#REF!</definedName>
    <definedName name="_________Mar06" localSheetId="7">[4]Newabstract!#REF!</definedName>
    <definedName name="_________Mar06" localSheetId="8">[4]Newabstract!#REF!</definedName>
    <definedName name="_________Mar06" localSheetId="9">[4]Newabstract!#REF!</definedName>
    <definedName name="_________Mar06" localSheetId="10">[4]Newabstract!#REF!</definedName>
    <definedName name="_________Mar06">[4]Newabstract!#REF!</definedName>
    <definedName name="_________Mar09" localSheetId="6">[4]Newabstract!#REF!</definedName>
    <definedName name="_________Mar09" localSheetId="7">[4]Newabstract!#REF!</definedName>
    <definedName name="_________Mar09" localSheetId="8">[4]Newabstract!#REF!</definedName>
    <definedName name="_________Mar09" localSheetId="9">[4]Newabstract!#REF!</definedName>
    <definedName name="_________Mar09" localSheetId="10">[4]Newabstract!#REF!</definedName>
    <definedName name="_________Mar09">[4]Newabstract!#REF!</definedName>
    <definedName name="_________Mar10" localSheetId="6">[4]Newabstract!#REF!</definedName>
    <definedName name="_________Mar10" localSheetId="7">[4]Newabstract!#REF!</definedName>
    <definedName name="_________Mar10" localSheetId="8">[4]Newabstract!#REF!</definedName>
    <definedName name="_________Mar10" localSheetId="9">[4]Newabstract!#REF!</definedName>
    <definedName name="_________Mar10" localSheetId="10">[4]Newabstract!#REF!</definedName>
    <definedName name="_________Mar10">[4]Newabstract!#REF!</definedName>
    <definedName name="_________Mar11" localSheetId="6">[4]Newabstract!#REF!</definedName>
    <definedName name="_________Mar11" localSheetId="7">[4]Newabstract!#REF!</definedName>
    <definedName name="_________Mar11" localSheetId="8">[4]Newabstract!#REF!</definedName>
    <definedName name="_________Mar11" localSheetId="9">[4]Newabstract!#REF!</definedName>
    <definedName name="_________Mar11" localSheetId="10">[4]Newabstract!#REF!</definedName>
    <definedName name="_________Mar11">[4]Newabstract!#REF!</definedName>
    <definedName name="_________Mar12" localSheetId="6">[4]Newabstract!#REF!</definedName>
    <definedName name="_________Mar12" localSheetId="7">[4]Newabstract!#REF!</definedName>
    <definedName name="_________Mar12" localSheetId="8">[4]Newabstract!#REF!</definedName>
    <definedName name="_________Mar12" localSheetId="9">[4]Newabstract!#REF!</definedName>
    <definedName name="_________Mar12" localSheetId="10">[4]Newabstract!#REF!</definedName>
    <definedName name="_________Mar12">[4]Newabstract!#REF!</definedName>
    <definedName name="_________Mar13" localSheetId="6">[4]Newabstract!#REF!</definedName>
    <definedName name="_________Mar13" localSheetId="7">[4]Newabstract!#REF!</definedName>
    <definedName name="_________Mar13" localSheetId="8">[4]Newabstract!#REF!</definedName>
    <definedName name="_________Mar13" localSheetId="9">[4]Newabstract!#REF!</definedName>
    <definedName name="_________Mar13" localSheetId="10">[4]Newabstract!#REF!</definedName>
    <definedName name="_________Mar13">[4]Newabstract!#REF!</definedName>
    <definedName name="_________Mar16" localSheetId="6">[4]Newabstract!#REF!</definedName>
    <definedName name="_________Mar16" localSheetId="7">[4]Newabstract!#REF!</definedName>
    <definedName name="_________Mar16" localSheetId="8">[4]Newabstract!#REF!</definedName>
    <definedName name="_________Mar16" localSheetId="9">[4]Newabstract!#REF!</definedName>
    <definedName name="_________Mar16" localSheetId="10">[4]Newabstract!#REF!</definedName>
    <definedName name="_________Mar16">[4]Newabstract!#REF!</definedName>
    <definedName name="_________Mar17" localSheetId="6">[4]Newabstract!#REF!</definedName>
    <definedName name="_________Mar17" localSheetId="7">[4]Newabstract!#REF!</definedName>
    <definedName name="_________Mar17" localSheetId="8">[4]Newabstract!#REF!</definedName>
    <definedName name="_________Mar17" localSheetId="9">[4]Newabstract!#REF!</definedName>
    <definedName name="_________Mar17" localSheetId="10">[4]Newabstract!#REF!</definedName>
    <definedName name="_________Mar17">[4]Newabstract!#REF!</definedName>
    <definedName name="_________Mar18" localSheetId="6">[4]Newabstract!#REF!</definedName>
    <definedName name="_________Mar18" localSheetId="7">[4]Newabstract!#REF!</definedName>
    <definedName name="_________Mar18" localSheetId="8">[4]Newabstract!#REF!</definedName>
    <definedName name="_________Mar18" localSheetId="9">[4]Newabstract!#REF!</definedName>
    <definedName name="_________Mar18" localSheetId="10">[4]Newabstract!#REF!</definedName>
    <definedName name="_________Mar18">[4]Newabstract!#REF!</definedName>
    <definedName name="_________Mar19" localSheetId="6">[4]Newabstract!#REF!</definedName>
    <definedName name="_________Mar19" localSheetId="7">[4]Newabstract!#REF!</definedName>
    <definedName name="_________Mar19" localSheetId="8">[4]Newabstract!#REF!</definedName>
    <definedName name="_________Mar19" localSheetId="9">[4]Newabstract!#REF!</definedName>
    <definedName name="_________Mar19" localSheetId="10">[4]Newabstract!#REF!</definedName>
    <definedName name="_________Mar19">[4]Newabstract!#REF!</definedName>
    <definedName name="_________Mar20" localSheetId="6">[4]Newabstract!#REF!</definedName>
    <definedName name="_________Mar20" localSheetId="7">[4]Newabstract!#REF!</definedName>
    <definedName name="_________Mar20" localSheetId="8">[4]Newabstract!#REF!</definedName>
    <definedName name="_________Mar20" localSheetId="9">[4]Newabstract!#REF!</definedName>
    <definedName name="_________Mar20" localSheetId="10">[4]Newabstract!#REF!</definedName>
    <definedName name="_________Mar20">[4]Newabstract!#REF!</definedName>
    <definedName name="_________Mar23" localSheetId="6">[4]Newabstract!#REF!</definedName>
    <definedName name="_________Mar23" localSheetId="7">[4]Newabstract!#REF!</definedName>
    <definedName name="_________Mar23" localSheetId="8">[4]Newabstract!#REF!</definedName>
    <definedName name="_________Mar23" localSheetId="9">[4]Newabstract!#REF!</definedName>
    <definedName name="_________Mar23" localSheetId="10">[4]Newabstract!#REF!</definedName>
    <definedName name="_________Mar23">[4]Newabstract!#REF!</definedName>
    <definedName name="_________Mar24" localSheetId="6">[4]Newabstract!#REF!</definedName>
    <definedName name="_________Mar24" localSheetId="7">[4]Newabstract!#REF!</definedName>
    <definedName name="_________Mar24" localSheetId="8">[4]Newabstract!#REF!</definedName>
    <definedName name="_________Mar24" localSheetId="9">[4]Newabstract!#REF!</definedName>
    <definedName name="_________Mar24" localSheetId="10">[4]Newabstract!#REF!</definedName>
    <definedName name="_________Mar24">[4]Newabstract!#REF!</definedName>
    <definedName name="_________Mar25" localSheetId="6">[4]Newabstract!#REF!</definedName>
    <definedName name="_________Mar25" localSheetId="7">[4]Newabstract!#REF!</definedName>
    <definedName name="_________Mar25" localSheetId="8">[4]Newabstract!#REF!</definedName>
    <definedName name="_________Mar25" localSheetId="9">[4]Newabstract!#REF!</definedName>
    <definedName name="_________Mar25" localSheetId="10">[4]Newabstract!#REF!</definedName>
    <definedName name="_________Mar25">[4]Newabstract!#REF!</definedName>
    <definedName name="_________Mar26" localSheetId="6">[4]Newabstract!#REF!</definedName>
    <definedName name="_________Mar26" localSheetId="7">[4]Newabstract!#REF!</definedName>
    <definedName name="_________Mar26" localSheetId="8">[4]Newabstract!#REF!</definedName>
    <definedName name="_________Mar26" localSheetId="9">[4]Newabstract!#REF!</definedName>
    <definedName name="_________Mar26" localSheetId="10">[4]Newabstract!#REF!</definedName>
    <definedName name="_________Mar26">[4]Newabstract!#REF!</definedName>
    <definedName name="_________Mar27" localSheetId="6">[4]Newabstract!#REF!</definedName>
    <definedName name="_________Mar27" localSheetId="7">[4]Newabstract!#REF!</definedName>
    <definedName name="_________Mar27" localSheetId="8">[4]Newabstract!#REF!</definedName>
    <definedName name="_________Mar27" localSheetId="9">[4]Newabstract!#REF!</definedName>
    <definedName name="_________Mar27" localSheetId="10">[4]Newabstract!#REF!</definedName>
    <definedName name="_________Mar27">[4]Newabstract!#REF!</definedName>
    <definedName name="_________Mar28" localSheetId="6">[4]Newabstract!#REF!</definedName>
    <definedName name="_________Mar28" localSheetId="7">[4]Newabstract!#REF!</definedName>
    <definedName name="_________Mar28" localSheetId="8">[4]Newabstract!#REF!</definedName>
    <definedName name="_________Mar28" localSheetId="9">[4]Newabstract!#REF!</definedName>
    <definedName name="_________Mar28" localSheetId="10">[4]Newabstract!#REF!</definedName>
    <definedName name="_________Mar28">[4]Newabstract!#REF!</definedName>
    <definedName name="_________Mar30" localSheetId="6">[4]Newabstract!#REF!</definedName>
    <definedName name="_________Mar30" localSheetId="7">[4]Newabstract!#REF!</definedName>
    <definedName name="_________Mar30" localSheetId="8">[4]Newabstract!#REF!</definedName>
    <definedName name="_________Mar30" localSheetId="9">[4]Newabstract!#REF!</definedName>
    <definedName name="_________Mar30" localSheetId="10">[4]Newabstract!#REF!</definedName>
    <definedName name="_________Mar30">[4]Newabstract!#REF!</definedName>
    <definedName name="_________Mar31" localSheetId="6">[4]Newabstract!#REF!</definedName>
    <definedName name="_________Mar31" localSheetId="7">[4]Newabstract!#REF!</definedName>
    <definedName name="_________Mar31" localSheetId="8">[4]Newabstract!#REF!</definedName>
    <definedName name="_________Mar31" localSheetId="9">[4]Newabstract!#REF!</definedName>
    <definedName name="_________Mar31" localSheetId="10">[4]Newabstract!#REF!</definedName>
    <definedName name="_________Mar31">[4]Newabstract!#REF!</definedName>
    <definedName name="_________May02">'[6]MO EY'!$H$11:$M$45</definedName>
    <definedName name="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new1" localSheetId="6" hidden="1">{"pl_t&amp;d",#N/A,FALSE,"p&amp;l_t&amp;D_01_02 (2)"}</definedName>
    <definedName name="_________new1" localSheetId="7" hidden="1">{"pl_t&amp;d",#N/A,FALSE,"p&amp;l_t&amp;D_01_02 (2)"}</definedName>
    <definedName name="_________new1" localSheetId="8" hidden="1">{"pl_t&amp;d",#N/A,FALSE,"p&amp;l_t&amp;D_01_02 (2)"}</definedName>
    <definedName name="_________new1" localSheetId="9" hidden="1">{"pl_t&amp;d",#N/A,FALSE,"p&amp;l_t&amp;D_01_02 (2)"}</definedName>
    <definedName name="_________new1" localSheetId="10" hidden="1">{"pl_t&amp;d",#N/A,FALSE,"p&amp;l_t&amp;D_01_02 (2)"}</definedName>
    <definedName name="_________new1" hidden="1">{"pl_t&amp;d",#N/A,FALSE,"p&amp;l_t&amp;D_01_02 (2)"}</definedName>
    <definedName name="_________no1" localSheetId="6" hidden="1">{"pl_t&amp;d",#N/A,FALSE,"p&amp;l_t&amp;D_01_02 (2)"}</definedName>
    <definedName name="_________no1" localSheetId="7" hidden="1">{"pl_t&amp;d",#N/A,FALSE,"p&amp;l_t&amp;D_01_02 (2)"}</definedName>
    <definedName name="_________no1" localSheetId="8" hidden="1">{"pl_t&amp;d",#N/A,FALSE,"p&amp;l_t&amp;D_01_02 (2)"}</definedName>
    <definedName name="_________no1" localSheetId="9" hidden="1">{"pl_t&amp;d",#N/A,FALSE,"p&amp;l_t&amp;D_01_02 (2)"}</definedName>
    <definedName name="_________no1" localSheetId="10" hidden="1">{"pl_t&amp;d",#N/A,FALSE,"p&amp;l_t&amp;D_01_02 (2)"}</definedName>
    <definedName name="_________no1" hidden="1">{"pl_t&amp;d",#N/A,FALSE,"p&amp;l_t&amp;D_01_02 (2)"}</definedName>
    <definedName name="_________not1" localSheetId="6" hidden="1">{"pl_t&amp;d",#N/A,FALSE,"p&amp;l_t&amp;D_01_02 (2)"}</definedName>
    <definedName name="_________not1" localSheetId="7" hidden="1">{"pl_t&amp;d",#N/A,FALSE,"p&amp;l_t&amp;D_01_02 (2)"}</definedName>
    <definedName name="_________not1" localSheetId="8" hidden="1">{"pl_t&amp;d",#N/A,FALSE,"p&amp;l_t&amp;D_01_02 (2)"}</definedName>
    <definedName name="_________not1" localSheetId="9" hidden="1">{"pl_t&amp;d",#N/A,FALSE,"p&amp;l_t&amp;D_01_02 (2)"}</definedName>
    <definedName name="_________not1" localSheetId="10" hidden="1">{"pl_t&amp;d",#N/A,FALSE,"p&amp;l_t&amp;D_01_02 (2)"}</definedName>
    <definedName name="_________not1" hidden="1">{"pl_t&amp;d",#N/A,FALSE,"p&amp;l_t&amp;D_01_02 (2)"}</definedName>
    <definedName name="_________Nov01">'[6]MO CY'!$H$11:$M$45</definedName>
    <definedName name="_________Nov02">'[6]MO EY'!$AX$11:$BC$45</definedName>
    <definedName name="_________Oct01">'[6]MO CY'!$A$11:$F$45</definedName>
    <definedName name="_________Oct02">'[6]MO EY'!$AQ$11:$AV$45</definedName>
    <definedName name="_________p1" localSheetId="6" hidden="1">{"pl_t&amp;d",#N/A,FALSE,"p&amp;l_t&amp;D_01_02 (2)"}</definedName>
    <definedName name="_________p1" localSheetId="7" hidden="1">{"pl_t&amp;d",#N/A,FALSE,"p&amp;l_t&amp;D_01_02 (2)"}</definedName>
    <definedName name="_________p1" localSheetId="8" hidden="1">{"pl_t&amp;d",#N/A,FALSE,"p&amp;l_t&amp;D_01_02 (2)"}</definedName>
    <definedName name="_________p1" localSheetId="9" hidden="1">{"pl_t&amp;d",#N/A,FALSE,"p&amp;l_t&amp;D_01_02 (2)"}</definedName>
    <definedName name="_________p1" localSheetId="10" hidden="1">{"pl_t&amp;d",#N/A,FALSE,"p&amp;l_t&amp;D_01_02 (2)"}</definedName>
    <definedName name="_________p1" hidden="1">{"pl_t&amp;d",#N/A,FALSE,"p&amp;l_t&amp;D_01_02 (2)"}</definedName>
    <definedName name="_________p2" localSheetId="6" hidden="1">{"pl_td_01_02",#N/A,FALSE,"p&amp;l_t&amp;D_01_02 (2)"}</definedName>
    <definedName name="_________p2" localSheetId="7" hidden="1">{"pl_td_01_02",#N/A,FALSE,"p&amp;l_t&amp;D_01_02 (2)"}</definedName>
    <definedName name="_________p2" localSheetId="8" hidden="1">{"pl_td_01_02",#N/A,FALSE,"p&amp;l_t&amp;D_01_02 (2)"}</definedName>
    <definedName name="_________p2" localSheetId="9" hidden="1">{"pl_td_01_02",#N/A,FALSE,"p&amp;l_t&amp;D_01_02 (2)"}</definedName>
    <definedName name="_________p2" localSheetId="10" hidden="1">{"pl_td_01_02",#N/A,FALSE,"p&amp;l_t&amp;D_01_02 (2)"}</definedName>
    <definedName name="_________p2" hidden="1">{"pl_td_01_02",#N/A,FALSE,"p&amp;l_t&amp;D_01_02 (2)"}</definedName>
    <definedName name="_________p3" localSheetId="6" hidden="1">{"pl_t&amp;d",#N/A,FALSE,"p&amp;l_t&amp;D_01_02 (2)"}</definedName>
    <definedName name="_________p3" localSheetId="7" hidden="1">{"pl_t&amp;d",#N/A,FALSE,"p&amp;l_t&amp;D_01_02 (2)"}</definedName>
    <definedName name="_________p3" localSheetId="8" hidden="1">{"pl_t&amp;d",#N/A,FALSE,"p&amp;l_t&amp;D_01_02 (2)"}</definedName>
    <definedName name="_________p3" localSheetId="9" hidden="1">{"pl_t&amp;d",#N/A,FALSE,"p&amp;l_t&amp;D_01_02 (2)"}</definedName>
    <definedName name="_________p3" localSheetId="10" hidden="1">{"pl_t&amp;d",#N/A,FALSE,"p&amp;l_t&amp;D_01_02 (2)"}</definedName>
    <definedName name="_________p3" hidden="1">{"pl_t&amp;d",#N/A,FALSE,"p&amp;l_t&amp;D_01_02 (2)"}</definedName>
    <definedName name="_________p4" localSheetId="6" hidden="1">{"pl_t&amp;d",#N/A,FALSE,"p&amp;l_t&amp;D_01_02 (2)"}</definedName>
    <definedName name="_________p4" localSheetId="7" hidden="1">{"pl_t&amp;d",#N/A,FALSE,"p&amp;l_t&amp;D_01_02 (2)"}</definedName>
    <definedName name="_________p4" localSheetId="8" hidden="1">{"pl_t&amp;d",#N/A,FALSE,"p&amp;l_t&amp;D_01_02 (2)"}</definedName>
    <definedName name="_________p4" localSheetId="9" hidden="1">{"pl_t&amp;d",#N/A,FALSE,"p&amp;l_t&amp;D_01_02 (2)"}</definedName>
    <definedName name="_________p4" localSheetId="10" hidden="1">{"pl_t&amp;d",#N/A,FALSE,"p&amp;l_t&amp;D_01_02 (2)"}</definedName>
    <definedName name="_________p4" hidden="1">{"pl_t&amp;d",#N/A,FALSE,"p&amp;l_t&amp;D_01_02 (2)"}</definedName>
    <definedName name="_________q2" localSheetId="6" hidden="1">{"pl_t&amp;d",#N/A,FALSE,"p&amp;l_t&amp;D_01_02 (2)"}</definedName>
    <definedName name="_________q2" localSheetId="7" hidden="1">{"pl_t&amp;d",#N/A,FALSE,"p&amp;l_t&amp;D_01_02 (2)"}</definedName>
    <definedName name="_________q2" localSheetId="8" hidden="1">{"pl_t&amp;d",#N/A,FALSE,"p&amp;l_t&amp;D_01_02 (2)"}</definedName>
    <definedName name="_________q2" localSheetId="9" hidden="1">{"pl_t&amp;d",#N/A,FALSE,"p&amp;l_t&amp;D_01_02 (2)"}</definedName>
    <definedName name="_________q2" localSheetId="10" hidden="1">{"pl_t&amp;d",#N/A,FALSE,"p&amp;l_t&amp;D_01_02 (2)"}</definedName>
    <definedName name="_________q2" hidden="1">{"pl_t&amp;d",#N/A,FALSE,"p&amp;l_t&amp;D_01_02 (2)"}</definedName>
    <definedName name="_________q3" localSheetId="6" hidden="1">{"pl_t&amp;d",#N/A,FALSE,"p&amp;l_t&amp;D_01_02 (2)"}</definedName>
    <definedName name="_________q3" localSheetId="7" hidden="1">{"pl_t&amp;d",#N/A,FALSE,"p&amp;l_t&amp;D_01_02 (2)"}</definedName>
    <definedName name="_________q3" localSheetId="8" hidden="1">{"pl_t&amp;d",#N/A,FALSE,"p&amp;l_t&amp;D_01_02 (2)"}</definedName>
    <definedName name="_________q3" localSheetId="9" hidden="1">{"pl_t&amp;d",#N/A,FALSE,"p&amp;l_t&amp;D_01_02 (2)"}</definedName>
    <definedName name="_________q3" localSheetId="10" hidden="1">{"pl_t&amp;d",#N/A,FALSE,"p&amp;l_t&amp;D_01_02 (2)"}</definedName>
    <definedName name="_________q3" hidden="1">{"pl_t&amp;d",#N/A,FALSE,"p&amp;l_t&amp;D_01_02 (2)"}</definedName>
    <definedName name="_________RAM4" localSheetId="6" hidden="1">{"pl_t&amp;d",#N/A,FALSE,"p&amp;l_t&amp;D_01_02 (2)"}</definedName>
    <definedName name="_________RAM4" localSheetId="7" hidden="1">{"pl_t&amp;d",#N/A,FALSE,"p&amp;l_t&amp;D_01_02 (2)"}</definedName>
    <definedName name="_________RAM4" localSheetId="8" hidden="1">{"pl_t&amp;d",#N/A,FALSE,"p&amp;l_t&amp;D_01_02 (2)"}</definedName>
    <definedName name="_________RAM4" localSheetId="9" hidden="1">{"pl_t&amp;d",#N/A,FALSE,"p&amp;l_t&amp;D_01_02 (2)"}</definedName>
    <definedName name="_________RAM4" localSheetId="10" hidden="1">{"pl_t&amp;d",#N/A,FALSE,"p&amp;l_t&amp;D_01_02 (2)"}</definedName>
    <definedName name="_________RAM4" hidden="1">{"pl_t&amp;d",#N/A,FALSE,"p&amp;l_t&amp;D_01_02 (2)"}</definedName>
    <definedName name="_________rb2" localSheetId="6" hidden="1">{"pl_t&amp;d",#N/A,FALSE,"p&amp;l_t&amp;D_01_02 (2)"}</definedName>
    <definedName name="_________rb2" localSheetId="7" hidden="1">{"pl_t&amp;d",#N/A,FALSE,"p&amp;l_t&amp;D_01_02 (2)"}</definedName>
    <definedName name="_________rb2" localSheetId="8" hidden="1">{"pl_t&amp;d",#N/A,FALSE,"p&amp;l_t&amp;D_01_02 (2)"}</definedName>
    <definedName name="_________rb2" localSheetId="9" hidden="1">{"pl_t&amp;d",#N/A,FALSE,"p&amp;l_t&amp;D_01_02 (2)"}</definedName>
    <definedName name="_________rb2" localSheetId="10" hidden="1">{"pl_t&amp;d",#N/A,FALSE,"p&amp;l_t&amp;D_01_02 (2)"}</definedName>
    <definedName name="_________rb2" hidden="1">{"pl_t&amp;d",#N/A,FALSE,"p&amp;l_t&amp;D_01_02 (2)"}</definedName>
    <definedName name="_________s1" localSheetId="6" hidden="1">{"pl_t&amp;d",#N/A,FALSE,"p&amp;l_t&amp;D_01_02 (2)"}</definedName>
    <definedName name="_________s1" localSheetId="7" hidden="1">{"pl_t&amp;d",#N/A,FALSE,"p&amp;l_t&amp;D_01_02 (2)"}</definedName>
    <definedName name="_________s1" localSheetId="8" hidden="1">{"pl_t&amp;d",#N/A,FALSE,"p&amp;l_t&amp;D_01_02 (2)"}</definedName>
    <definedName name="_________s1" localSheetId="9" hidden="1">{"pl_t&amp;d",#N/A,FALSE,"p&amp;l_t&amp;D_01_02 (2)"}</definedName>
    <definedName name="_________s1" localSheetId="10" hidden="1">{"pl_t&amp;d",#N/A,FALSE,"p&amp;l_t&amp;D_01_02 (2)"}</definedName>
    <definedName name="_________s1" hidden="1">{"pl_t&amp;d",#N/A,FALSE,"p&amp;l_t&amp;D_01_02 (2)"}</definedName>
    <definedName name="_________s2" localSheetId="6" hidden="1">{"pl_t&amp;d",#N/A,FALSE,"p&amp;l_t&amp;D_01_02 (2)"}</definedName>
    <definedName name="_________s2" localSheetId="7" hidden="1">{"pl_t&amp;d",#N/A,FALSE,"p&amp;l_t&amp;D_01_02 (2)"}</definedName>
    <definedName name="_________s2" localSheetId="8" hidden="1">{"pl_t&amp;d",#N/A,FALSE,"p&amp;l_t&amp;D_01_02 (2)"}</definedName>
    <definedName name="_________s2" localSheetId="9" hidden="1">{"pl_t&amp;d",#N/A,FALSE,"p&amp;l_t&amp;D_01_02 (2)"}</definedName>
    <definedName name="_________s2" localSheetId="10" hidden="1">{"pl_t&amp;d",#N/A,FALSE,"p&amp;l_t&amp;D_01_02 (2)"}</definedName>
    <definedName name="_________s2" hidden="1">{"pl_t&amp;d",#N/A,FALSE,"p&amp;l_t&amp;D_01_02 (2)"}</definedName>
    <definedName name="_________Sep02">'[6]MO EY'!$AJ$11:$AO$45</definedName>
    <definedName name="_________SH11">'[7]Executive Summary -Thermal'!$A$4:$H$167</definedName>
    <definedName name="_________SH2">'[7]Executive Summary -Thermal'!$A$4:$H$157</definedName>
    <definedName name="_________SH3">'[7]Executive Summary -Thermal'!$A$4:$H$136</definedName>
    <definedName name="_________SH4">'[7]Executive Summary -Thermal'!$A$4:$H$96</definedName>
    <definedName name="_________SH5">'[7]Executive Summary -Thermal'!$A$4:$H$96</definedName>
    <definedName name="_________SH6">'[7]Executive Summary -Thermal'!$A$4:$H$95</definedName>
    <definedName name="_________SH7">'[7]Executive Summary -Thermal'!$A$4:$H$163</definedName>
    <definedName name="_________SH8">'[7]Executive Summary -Thermal'!$A$4:$H$133</definedName>
    <definedName name="_________SH9">'[7]Executive Summary -Thermal'!$A$4:$H$194</definedName>
    <definedName name="_________SL1" localSheetId="6">[8]Salient1!#REF!</definedName>
    <definedName name="_________SL1" localSheetId="7">[8]Salient1!#REF!</definedName>
    <definedName name="_________SL1" localSheetId="8">[8]Salient1!#REF!</definedName>
    <definedName name="_________SL1" localSheetId="9">[8]Salient1!#REF!</definedName>
    <definedName name="_________SL1" localSheetId="10">[8]Salient1!#REF!</definedName>
    <definedName name="_________SL1">[8]Salient1!#REF!</definedName>
    <definedName name="_________SL2" localSheetId="6">[8]Salient1!#REF!</definedName>
    <definedName name="_________SL2" localSheetId="7">[8]Salient1!#REF!</definedName>
    <definedName name="_________SL2" localSheetId="8">[8]Salient1!#REF!</definedName>
    <definedName name="_________SL2" localSheetId="9">[8]Salient1!#REF!</definedName>
    <definedName name="_________SL2" localSheetId="10">[8]Salient1!#REF!</definedName>
    <definedName name="_________SL2">[8]Salient1!#REF!</definedName>
    <definedName name="_________SL3" localSheetId="6">[8]Salient1!#REF!</definedName>
    <definedName name="_________SL3" localSheetId="7">[8]Salient1!#REF!</definedName>
    <definedName name="_________SL3" localSheetId="8">[8]Salient1!#REF!</definedName>
    <definedName name="_________SL3" localSheetId="9">[8]Salient1!#REF!</definedName>
    <definedName name="_________SL3" localSheetId="10">[8]Salient1!#REF!</definedName>
    <definedName name="_________SL3">[8]Salient1!#REF!</definedName>
    <definedName name="_________ss1" localSheetId="6" hidden="1">{"pl_t&amp;d",#N/A,FALSE,"p&amp;l_t&amp;D_01_02 (2)"}</definedName>
    <definedName name="_________ss1" localSheetId="7" hidden="1">{"pl_t&amp;d",#N/A,FALSE,"p&amp;l_t&amp;D_01_02 (2)"}</definedName>
    <definedName name="_________ss1" localSheetId="8" hidden="1">{"pl_t&amp;d",#N/A,FALSE,"p&amp;l_t&amp;D_01_02 (2)"}</definedName>
    <definedName name="_________ss1" localSheetId="9" hidden="1">{"pl_t&amp;d",#N/A,FALSE,"p&amp;l_t&amp;D_01_02 (2)"}</definedName>
    <definedName name="_________ss1" localSheetId="10" hidden="1">{"pl_t&amp;d",#N/A,FALSE,"p&amp;l_t&amp;D_01_02 (2)"}</definedName>
    <definedName name="_________ss1" hidden="1">{"pl_t&amp;d",#N/A,FALSE,"p&amp;l_t&amp;D_01_02 (2)"}</definedName>
    <definedName name="_________udc12" localSheetId="6" hidden="1">{"pl_t&amp;d",#N/A,FALSE,"p&amp;l_t&amp;D_01_02 (2)"}</definedName>
    <definedName name="_________udc12" localSheetId="7" hidden="1">{"pl_t&amp;d",#N/A,FALSE,"p&amp;l_t&amp;D_01_02 (2)"}</definedName>
    <definedName name="_________udc12" localSheetId="8" hidden="1">{"pl_t&amp;d",#N/A,FALSE,"p&amp;l_t&amp;D_01_02 (2)"}</definedName>
    <definedName name="_________udc12" localSheetId="9" hidden="1">{"pl_t&amp;d",#N/A,FALSE,"p&amp;l_t&amp;D_01_02 (2)"}</definedName>
    <definedName name="_________udc12" localSheetId="10" hidden="1">{"pl_t&amp;d",#N/A,FALSE,"p&amp;l_t&amp;D_01_02 (2)"}</definedName>
    <definedName name="_________udc12" hidden="1">{"pl_t&amp;d",#N/A,FALSE,"p&amp;l_t&amp;D_01_02 (2)"}</definedName>
    <definedName name="_________vas1" localSheetId="6" hidden="1">{"pl_t&amp;d",#N/A,FALSE,"p&amp;l_t&amp;D_01_02 (2)"}</definedName>
    <definedName name="_________vas1" localSheetId="7" hidden="1">{"pl_t&amp;d",#N/A,FALSE,"p&amp;l_t&amp;D_01_02 (2)"}</definedName>
    <definedName name="_________vas1" localSheetId="8" hidden="1">{"pl_t&amp;d",#N/A,FALSE,"p&amp;l_t&amp;D_01_02 (2)"}</definedName>
    <definedName name="_________vas1" localSheetId="9" hidden="1">{"pl_t&amp;d",#N/A,FALSE,"p&amp;l_t&amp;D_01_02 (2)"}</definedName>
    <definedName name="_________vas1" localSheetId="10" hidden="1">{"pl_t&amp;d",#N/A,FALSE,"p&amp;l_t&amp;D_01_02 (2)"}</definedName>
    <definedName name="_________vas1" hidden="1">{"pl_t&amp;d",#N/A,FALSE,"p&amp;l_t&amp;D_01_02 (2)"}</definedName>
    <definedName name="_________vas2" localSheetId="6" hidden="1">{"pl_t&amp;d",#N/A,FALSE,"p&amp;l_t&amp;D_01_02 (2)"}</definedName>
    <definedName name="_________vas2" localSheetId="7" hidden="1">{"pl_t&amp;d",#N/A,FALSE,"p&amp;l_t&amp;D_01_02 (2)"}</definedName>
    <definedName name="_________vas2" localSheetId="8" hidden="1">{"pl_t&amp;d",#N/A,FALSE,"p&amp;l_t&amp;D_01_02 (2)"}</definedName>
    <definedName name="_________vas2" localSheetId="9" hidden="1">{"pl_t&amp;d",#N/A,FALSE,"p&amp;l_t&amp;D_01_02 (2)"}</definedName>
    <definedName name="_________vas2" localSheetId="10" hidden="1">{"pl_t&amp;d",#N/A,FALSE,"p&amp;l_t&amp;D_01_02 (2)"}</definedName>
    <definedName name="_________vas2" hidden="1">{"pl_t&amp;d",#N/A,FALSE,"p&amp;l_t&amp;D_01_02 (2)"}</definedName>
    <definedName name="________A1000000" localSheetId="6">#REF!</definedName>
    <definedName name="________A1000000" localSheetId="7">#REF!</definedName>
    <definedName name="________A1000000" localSheetId="8">#REF!</definedName>
    <definedName name="________A1000000" localSheetId="9">#REF!</definedName>
    <definedName name="________A1000000" localSheetId="10">#REF!</definedName>
    <definedName name="________A1000000">#REF!</definedName>
    <definedName name="________A11" localSheetId="6" hidden="1">{"pl_t&amp;d",#N/A,FALSE,"p&amp;l_t&amp;D_01_02 (2)"}</definedName>
    <definedName name="________A11" localSheetId="7" hidden="1">{"pl_t&amp;d",#N/A,FALSE,"p&amp;l_t&amp;D_01_02 (2)"}</definedName>
    <definedName name="________A11" localSheetId="8" hidden="1">{"pl_t&amp;d",#N/A,FALSE,"p&amp;l_t&amp;D_01_02 (2)"}</definedName>
    <definedName name="________A11" localSheetId="9" hidden="1">{"pl_t&amp;d",#N/A,FALSE,"p&amp;l_t&amp;D_01_02 (2)"}</definedName>
    <definedName name="________A11" localSheetId="10" hidden="1">{"pl_t&amp;d",#N/A,FALSE,"p&amp;l_t&amp;D_01_02 (2)"}</definedName>
    <definedName name="________A11" hidden="1">{"pl_t&amp;d",#N/A,FALSE,"p&amp;l_t&amp;D_01_02 (2)"}</definedName>
    <definedName name="________A2" localSheetId="6" hidden="1">{"pl_t&amp;d",#N/A,FALSE,"p&amp;l_t&amp;D_01_02 (2)"}</definedName>
    <definedName name="________A2" localSheetId="7" hidden="1">{"pl_t&amp;d",#N/A,FALSE,"p&amp;l_t&amp;D_01_02 (2)"}</definedName>
    <definedName name="________A2" localSheetId="8" hidden="1">{"pl_t&amp;d",#N/A,FALSE,"p&amp;l_t&amp;D_01_02 (2)"}</definedName>
    <definedName name="________A2" localSheetId="9" hidden="1">{"pl_t&amp;d",#N/A,FALSE,"p&amp;l_t&amp;D_01_02 (2)"}</definedName>
    <definedName name="________A2" localSheetId="10" hidden="1">{"pl_t&amp;d",#N/A,FALSE,"p&amp;l_t&amp;D_01_02 (2)"}</definedName>
    <definedName name="________A2" hidden="1">{"pl_t&amp;d",#N/A,FALSE,"p&amp;l_t&amp;D_01_02 (2)"}</definedName>
    <definedName name="________a3" localSheetId="6" hidden="1">{"pl_t&amp;d",#N/A,FALSE,"p&amp;l_t&amp;D_01_02 (2)"}</definedName>
    <definedName name="________a3" localSheetId="7" hidden="1">{"pl_t&amp;d",#N/A,FALSE,"p&amp;l_t&amp;D_01_02 (2)"}</definedName>
    <definedName name="________a3" localSheetId="8" hidden="1">{"pl_t&amp;d",#N/A,FALSE,"p&amp;l_t&amp;D_01_02 (2)"}</definedName>
    <definedName name="________a3" localSheetId="9" hidden="1">{"pl_t&amp;d",#N/A,FALSE,"p&amp;l_t&amp;D_01_02 (2)"}</definedName>
    <definedName name="________a3" localSheetId="10" hidden="1">{"pl_t&amp;d",#N/A,FALSE,"p&amp;l_t&amp;D_01_02 (2)"}</definedName>
    <definedName name="________a3" hidden="1">{"pl_t&amp;d",#N/A,FALSE,"p&amp;l_t&amp;D_01_02 (2)"}</definedName>
    <definedName name="________A342542" localSheetId="6">#REF!</definedName>
    <definedName name="________A342542" localSheetId="7">#REF!</definedName>
    <definedName name="________A342542" localSheetId="8">#REF!</definedName>
    <definedName name="________A342542" localSheetId="9">#REF!</definedName>
    <definedName name="________A342542" localSheetId="10">#REF!</definedName>
    <definedName name="________A342542">#REF!</definedName>
    <definedName name="________A920720" localSheetId="6">#REF!</definedName>
    <definedName name="________A920720" localSheetId="7">#REF!</definedName>
    <definedName name="________A920720" localSheetId="8">#REF!</definedName>
    <definedName name="________A920720" localSheetId="9">#REF!</definedName>
    <definedName name="________A920720" localSheetId="10">#REF!</definedName>
    <definedName name="________A920720">#REF!</definedName>
    <definedName name="________aa1" localSheetId="6" hidden="1">{"pl_t&amp;d",#N/A,FALSE,"p&amp;l_t&amp;D_01_02 (2)"}</definedName>
    <definedName name="________aa1" localSheetId="7" hidden="1">{"pl_t&amp;d",#N/A,FALSE,"p&amp;l_t&amp;D_01_02 (2)"}</definedName>
    <definedName name="________aa1" localSheetId="8" hidden="1">{"pl_t&amp;d",#N/A,FALSE,"p&amp;l_t&amp;D_01_02 (2)"}</definedName>
    <definedName name="________aa1" localSheetId="9" hidden="1">{"pl_t&amp;d",#N/A,FALSE,"p&amp;l_t&amp;D_01_02 (2)"}</definedName>
    <definedName name="________aa1" localSheetId="10" hidden="1">{"pl_t&amp;d",#N/A,FALSE,"p&amp;l_t&amp;D_01_02 (2)"}</definedName>
    <definedName name="________aa1" hidden="1">{"pl_t&amp;d",#N/A,FALSE,"p&amp;l_t&amp;D_01_02 (2)"}</definedName>
    <definedName name="________ACD06" localSheetId="6" hidden="1">{"pl_t&amp;d",#N/A,FALSE,"p&amp;l_t&amp;D_01_02 (2)"}</definedName>
    <definedName name="________ACD06" localSheetId="7" hidden="1">{"pl_t&amp;d",#N/A,FALSE,"p&amp;l_t&amp;D_01_02 (2)"}</definedName>
    <definedName name="________ACD06" localSheetId="8" hidden="1">{"pl_t&amp;d",#N/A,FALSE,"p&amp;l_t&amp;D_01_02 (2)"}</definedName>
    <definedName name="________ACD06" localSheetId="9" hidden="1">{"pl_t&amp;d",#N/A,FALSE,"p&amp;l_t&amp;D_01_02 (2)"}</definedName>
    <definedName name="________ACD06" localSheetId="10" hidden="1">{"pl_t&amp;d",#N/A,FALSE,"p&amp;l_t&amp;D_01_02 (2)"}</definedName>
    <definedName name="________ACD06" hidden="1">{"pl_t&amp;d",#N/A,FALSE,"p&amp;l_t&amp;D_01_02 (2)"}</definedName>
    <definedName name="________Apr02" localSheetId="6">[4]Newabstract!#REF!</definedName>
    <definedName name="________Apr02" localSheetId="7">[4]Newabstract!#REF!</definedName>
    <definedName name="________Apr02" localSheetId="8">[4]Newabstract!#REF!</definedName>
    <definedName name="________Apr02" localSheetId="9">[4]Newabstract!#REF!</definedName>
    <definedName name="________Apr02" localSheetId="10">[4]Newabstract!#REF!</definedName>
    <definedName name="________Apr02">[4]Newabstract!#REF!</definedName>
    <definedName name="________Apr03" localSheetId="6">[4]Newabstract!#REF!</definedName>
    <definedName name="________Apr03" localSheetId="7">[4]Newabstract!#REF!</definedName>
    <definedName name="________Apr03" localSheetId="8">[4]Newabstract!#REF!</definedName>
    <definedName name="________Apr03" localSheetId="9">[4]Newabstract!#REF!</definedName>
    <definedName name="________Apr03" localSheetId="10">[4]Newabstract!#REF!</definedName>
    <definedName name="________Apr03">[4]Newabstract!#REF!</definedName>
    <definedName name="________Apr04" localSheetId="6">[4]Newabstract!#REF!</definedName>
    <definedName name="________Apr04" localSheetId="7">[4]Newabstract!#REF!</definedName>
    <definedName name="________Apr04" localSheetId="8">[4]Newabstract!#REF!</definedName>
    <definedName name="________Apr04" localSheetId="9">[4]Newabstract!#REF!</definedName>
    <definedName name="________Apr04" localSheetId="10">[4]Newabstract!#REF!</definedName>
    <definedName name="________Apr04">[4]Newabstract!#REF!</definedName>
    <definedName name="________Apr05" localSheetId="6">[4]Newabstract!#REF!</definedName>
    <definedName name="________Apr05" localSheetId="7">[4]Newabstract!#REF!</definedName>
    <definedName name="________Apr05" localSheetId="8">[4]Newabstract!#REF!</definedName>
    <definedName name="________Apr05" localSheetId="9">[4]Newabstract!#REF!</definedName>
    <definedName name="________Apr05" localSheetId="10">[4]Newabstract!#REF!</definedName>
    <definedName name="________Apr05">[4]Newabstract!#REF!</definedName>
    <definedName name="________Apr06" localSheetId="6">[4]Newabstract!#REF!</definedName>
    <definedName name="________Apr06" localSheetId="7">[4]Newabstract!#REF!</definedName>
    <definedName name="________Apr06" localSheetId="8">[4]Newabstract!#REF!</definedName>
    <definedName name="________Apr06" localSheetId="9">[4]Newabstract!#REF!</definedName>
    <definedName name="________Apr06" localSheetId="10">[4]Newabstract!#REF!</definedName>
    <definedName name="________Apr06">[4]Newabstract!#REF!</definedName>
    <definedName name="________Apr07" localSheetId="6">[4]Newabstract!#REF!</definedName>
    <definedName name="________Apr07" localSheetId="7">[4]Newabstract!#REF!</definedName>
    <definedName name="________Apr07" localSheetId="8">[4]Newabstract!#REF!</definedName>
    <definedName name="________Apr07" localSheetId="9">[4]Newabstract!#REF!</definedName>
    <definedName name="________Apr07" localSheetId="10">[4]Newabstract!#REF!</definedName>
    <definedName name="________Apr07">[4]Newabstract!#REF!</definedName>
    <definedName name="________Apr08" localSheetId="6">[4]Newabstract!#REF!</definedName>
    <definedName name="________Apr08" localSheetId="7">[4]Newabstract!#REF!</definedName>
    <definedName name="________Apr08" localSheetId="8">[4]Newabstract!#REF!</definedName>
    <definedName name="________Apr08" localSheetId="9">[4]Newabstract!#REF!</definedName>
    <definedName name="________Apr08" localSheetId="10">[4]Newabstract!#REF!</definedName>
    <definedName name="________Apr08">[4]Newabstract!#REF!</definedName>
    <definedName name="________Apr09" localSheetId="6">[4]Newabstract!#REF!</definedName>
    <definedName name="________Apr09" localSheetId="7">[4]Newabstract!#REF!</definedName>
    <definedName name="________Apr09" localSheetId="8">[4]Newabstract!#REF!</definedName>
    <definedName name="________Apr09" localSheetId="9">[4]Newabstract!#REF!</definedName>
    <definedName name="________Apr09" localSheetId="10">[4]Newabstract!#REF!</definedName>
    <definedName name="________Apr09">[4]Newabstract!#REF!</definedName>
    <definedName name="________Apr10" localSheetId="6">[4]Newabstract!#REF!</definedName>
    <definedName name="________Apr10" localSheetId="7">[4]Newabstract!#REF!</definedName>
    <definedName name="________Apr10" localSheetId="8">[4]Newabstract!#REF!</definedName>
    <definedName name="________Apr10" localSheetId="9">[4]Newabstract!#REF!</definedName>
    <definedName name="________Apr10" localSheetId="10">[4]Newabstract!#REF!</definedName>
    <definedName name="________Apr10">[4]Newabstract!#REF!</definedName>
    <definedName name="________Apr11" localSheetId="6">[4]Newabstract!#REF!</definedName>
    <definedName name="________Apr11" localSheetId="7">[4]Newabstract!#REF!</definedName>
    <definedName name="________Apr11" localSheetId="8">[4]Newabstract!#REF!</definedName>
    <definedName name="________Apr11" localSheetId="9">[4]Newabstract!#REF!</definedName>
    <definedName name="________Apr11" localSheetId="10">[4]Newabstract!#REF!</definedName>
    <definedName name="________Apr11">[4]Newabstract!#REF!</definedName>
    <definedName name="________Apr13" localSheetId="6">[4]Newabstract!#REF!</definedName>
    <definedName name="________Apr13" localSheetId="7">[4]Newabstract!#REF!</definedName>
    <definedName name="________Apr13" localSheetId="8">[4]Newabstract!#REF!</definedName>
    <definedName name="________Apr13" localSheetId="9">[4]Newabstract!#REF!</definedName>
    <definedName name="________Apr13" localSheetId="10">[4]Newabstract!#REF!</definedName>
    <definedName name="________Apr13">[4]Newabstract!#REF!</definedName>
    <definedName name="________Apr14" localSheetId="6">[4]Newabstract!#REF!</definedName>
    <definedName name="________Apr14" localSheetId="7">[4]Newabstract!#REF!</definedName>
    <definedName name="________Apr14" localSheetId="8">[4]Newabstract!#REF!</definedName>
    <definedName name="________Apr14" localSheetId="9">[4]Newabstract!#REF!</definedName>
    <definedName name="________Apr14" localSheetId="10">[4]Newabstract!#REF!</definedName>
    <definedName name="________Apr14">[4]Newabstract!#REF!</definedName>
    <definedName name="________Apr15" localSheetId="6">[4]Newabstract!#REF!</definedName>
    <definedName name="________Apr15" localSheetId="7">[4]Newabstract!#REF!</definedName>
    <definedName name="________Apr15" localSheetId="8">[4]Newabstract!#REF!</definedName>
    <definedName name="________Apr15" localSheetId="9">[4]Newabstract!#REF!</definedName>
    <definedName name="________Apr15" localSheetId="10">[4]Newabstract!#REF!</definedName>
    <definedName name="________Apr15">[4]Newabstract!#REF!</definedName>
    <definedName name="________Apr16" localSheetId="6">[4]Newabstract!#REF!</definedName>
    <definedName name="________Apr16" localSheetId="7">[4]Newabstract!#REF!</definedName>
    <definedName name="________Apr16" localSheetId="8">[4]Newabstract!#REF!</definedName>
    <definedName name="________Apr16" localSheetId="9">[4]Newabstract!#REF!</definedName>
    <definedName name="________Apr16" localSheetId="10">[4]Newabstract!#REF!</definedName>
    <definedName name="________Apr16">[4]Newabstract!#REF!</definedName>
    <definedName name="________Apr17" localSheetId="6">[4]Newabstract!#REF!</definedName>
    <definedName name="________Apr17" localSheetId="7">[4]Newabstract!#REF!</definedName>
    <definedName name="________Apr17" localSheetId="8">[4]Newabstract!#REF!</definedName>
    <definedName name="________Apr17" localSheetId="9">[4]Newabstract!#REF!</definedName>
    <definedName name="________Apr17" localSheetId="10">[4]Newabstract!#REF!</definedName>
    <definedName name="________Apr17">[4]Newabstract!#REF!</definedName>
    <definedName name="________Apr20" localSheetId="6">[4]Newabstract!#REF!</definedName>
    <definedName name="________Apr20" localSheetId="7">[4]Newabstract!#REF!</definedName>
    <definedName name="________Apr20" localSheetId="8">[4]Newabstract!#REF!</definedName>
    <definedName name="________Apr20" localSheetId="9">[4]Newabstract!#REF!</definedName>
    <definedName name="________Apr20" localSheetId="10">[4]Newabstract!#REF!</definedName>
    <definedName name="________Apr20">[4]Newabstract!#REF!</definedName>
    <definedName name="________Apr21" localSheetId="6">[4]Newabstract!#REF!</definedName>
    <definedName name="________Apr21" localSheetId="7">[4]Newabstract!#REF!</definedName>
    <definedName name="________Apr21" localSheetId="8">[4]Newabstract!#REF!</definedName>
    <definedName name="________Apr21" localSheetId="9">[4]Newabstract!#REF!</definedName>
    <definedName name="________Apr21" localSheetId="10">[4]Newabstract!#REF!</definedName>
    <definedName name="________Apr21">[4]Newabstract!#REF!</definedName>
    <definedName name="________Apr22" localSheetId="6">[4]Newabstract!#REF!</definedName>
    <definedName name="________Apr22" localSheetId="7">[4]Newabstract!#REF!</definedName>
    <definedName name="________Apr22" localSheetId="8">[4]Newabstract!#REF!</definedName>
    <definedName name="________Apr22" localSheetId="9">[4]Newabstract!#REF!</definedName>
    <definedName name="________Apr22" localSheetId="10">[4]Newabstract!#REF!</definedName>
    <definedName name="________Apr22">[4]Newabstract!#REF!</definedName>
    <definedName name="________Apr23" localSheetId="6">[4]Newabstract!#REF!</definedName>
    <definedName name="________Apr23" localSheetId="7">[4]Newabstract!#REF!</definedName>
    <definedName name="________Apr23" localSheetId="8">[4]Newabstract!#REF!</definedName>
    <definedName name="________Apr23" localSheetId="9">[4]Newabstract!#REF!</definedName>
    <definedName name="________Apr23" localSheetId="10">[4]Newabstract!#REF!</definedName>
    <definedName name="________Apr23">[4]Newabstract!#REF!</definedName>
    <definedName name="________Apr24" localSheetId="6">[4]Newabstract!#REF!</definedName>
    <definedName name="________Apr24" localSheetId="7">[4]Newabstract!#REF!</definedName>
    <definedName name="________Apr24" localSheetId="8">[4]Newabstract!#REF!</definedName>
    <definedName name="________Apr24" localSheetId="9">[4]Newabstract!#REF!</definedName>
    <definedName name="________Apr24" localSheetId="10">[4]Newabstract!#REF!</definedName>
    <definedName name="________Apr24">[4]Newabstract!#REF!</definedName>
    <definedName name="________Apr27" localSheetId="6">[4]Newabstract!#REF!</definedName>
    <definedName name="________Apr27" localSheetId="7">[4]Newabstract!#REF!</definedName>
    <definedName name="________Apr27" localSheetId="8">[4]Newabstract!#REF!</definedName>
    <definedName name="________Apr27" localSheetId="9">[4]Newabstract!#REF!</definedName>
    <definedName name="________Apr27" localSheetId="10">[4]Newabstract!#REF!</definedName>
    <definedName name="________Apr27">[4]Newabstract!#REF!</definedName>
    <definedName name="________Apr28" localSheetId="6">[4]Newabstract!#REF!</definedName>
    <definedName name="________Apr28" localSheetId="7">[4]Newabstract!#REF!</definedName>
    <definedName name="________Apr28" localSheetId="8">[4]Newabstract!#REF!</definedName>
    <definedName name="________Apr28" localSheetId="9">[4]Newabstract!#REF!</definedName>
    <definedName name="________Apr28" localSheetId="10">[4]Newabstract!#REF!</definedName>
    <definedName name="________Apr28">[4]Newabstract!#REF!</definedName>
    <definedName name="________Apr29" localSheetId="6">[4]Newabstract!#REF!</definedName>
    <definedName name="________Apr29" localSheetId="7">[4]Newabstract!#REF!</definedName>
    <definedName name="________Apr29" localSheetId="8">[4]Newabstract!#REF!</definedName>
    <definedName name="________Apr29" localSheetId="9">[4]Newabstract!#REF!</definedName>
    <definedName name="________Apr29" localSheetId="10">[4]Newabstract!#REF!</definedName>
    <definedName name="________Apr29">[4]Newabstract!#REF!</definedName>
    <definedName name="________Apr30" localSheetId="6">[4]Newabstract!#REF!</definedName>
    <definedName name="________Apr30" localSheetId="7">[4]Newabstract!#REF!</definedName>
    <definedName name="________Apr30" localSheetId="8">[4]Newabstract!#REF!</definedName>
    <definedName name="________Apr30" localSheetId="9">[4]Newabstract!#REF!</definedName>
    <definedName name="________Apr30" localSheetId="10">[4]Newabstract!#REF!</definedName>
    <definedName name="________Apr30">[4]Newabstract!#REF!</definedName>
    <definedName name="________Aug02">'[6]MO EY'!$AC$11:$AH$45</definedName>
    <definedName name="________AUG06" localSheetId="6" hidden="1">{"pl_t&amp;d",#N/A,FALSE,"p&amp;l_t&amp;D_01_02 (2)"}</definedName>
    <definedName name="________AUG06" localSheetId="7" hidden="1">{"pl_t&amp;d",#N/A,FALSE,"p&amp;l_t&amp;D_01_02 (2)"}</definedName>
    <definedName name="________AUG06" localSheetId="8" hidden="1">{"pl_t&amp;d",#N/A,FALSE,"p&amp;l_t&amp;D_01_02 (2)"}</definedName>
    <definedName name="________AUG06" localSheetId="9" hidden="1">{"pl_t&amp;d",#N/A,FALSE,"p&amp;l_t&amp;D_01_02 (2)"}</definedName>
    <definedName name="________AUG06" localSheetId="10" hidden="1">{"pl_t&amp;d",#N/A,FALSE,"p&amp;l_t&amp;D_01_02 (2)"}</definedName>
    <definedName name="________AUG06" hidden="1">{"pl_t&amp;d",#N/A,FALSE,"p&amp;l_t&amp;D_01_02 (2)"}</definedName>
    <definedName name="________B1" localSheetId="6" hidden="1">{"pl_t&amp;d",#N/A,FALSE,"p&amp;l_t&amp;D_01_02 (2)"}</definedName>
    <definedName name="________B1" localSheetId="7" hidden="1">{"pl_t&amp;d",#N/A,FALSE,"p&amp;l_t&amp;D_01_02 (2)"}</definedName>
    <definedName name="________B1" localSheetId="8" hidden="1">{"pl_t&amp;d",#N/A,FALSE,"p&amp;l_t&amp;D_01_02 (2)"}</definedName>
    <definedName name="________B1" localSheetId="9" hidden="1">{"pl_t&amp;d",#N/A,FALSE,"p&amp;l_t&amp;D_01_02 (2)"}</definedName>
    <definedName name="________B1" localSheetId="10" hidden="1">{"pl_t&amp;d",#N/A,FALSE,"p&amp;l_t&amp;D_01_02 (2)"}</definedName>
    <definedName name="________B1" hidden="1">{"pl_t&amp;d",#N/A,FALSE,"p&amp;l_t&amp;D_01_02 (2)"}</definedName>
    <definedName name="________BSD1" localSheetId="6">#REF!</definedName>
    <definedName name="________BSD1" localSheetId="7">#REF!</definedName>
    <definedName name="________BSD1" localSheetId="8">#REF!</definedName>
    <definedName name="________BSD1" localSheetId="9">#REF!</definedName>
    <definedName name="________BSD1" localSheetId="10">#REF!</definedName>
    <definedName name="________BSD1">#REF!</definedName>
    <definedName name="________BSD2" localSheetId="6">#REF!</definedName>
    <definedName name="________BSD2" localSheetId="7">#REF!</definedName>
    <definedName name="________BSD2" localSheetId="8">#REF!</definedName>
    <definedName name="________BSD2" localSheetId="9">#REF!</definedName>
    <definedName name="________BSD2" localSheetId="10">#REF!</definedName>
    <definedName name="________BSD2">#REF!</definedName>
    <definedName name="________CAT04" localSheetId="6" hidden="1">{"pl_t&amp;d",#N/A,FALSE,"p&amp;l_t&amp;D_01_02 (2)"}</definedName>
    <definedName name="________CAT04" localSheetId="7" hidden="1">{"pl_t&amp;d",#N/A,FALSE,"p&amp;l_t&amp;D_01_02 (2)"}</definedName>
    <definedName name="________CAT04" localSheetId="8" hidden="1">{"pl_t&amp;d",#N/A,FALSE,"p&amp;l_t&amp;D_01_02 (2)"}</definedName>
    <definedName name="________CAT04" localSheetId="9" hidden="1">{"pl_t&amp;d",#N/A,FALSE,"p&amp;l_t&amp;D_01_02 (2)"}</definedName>
    <definedName name="________CAT04" localSheetId="10" hidden="1">{"pl_t&amp;d",#N/A,FALSE,"p&amp;l_t&amp;D_01_02 (2)"}</definedName>
    <definedName name="________CAT04" hidden="1">{"pl_t&amp;d",#N/A,FALSE,"p&amp;l_t&amp;D_01_02 (2)"}</definedName>
    <definedName name="________DAT12" localSheetId="6">[9]Sheet1!#REF!</definedName>
    <definedName name="________DAT12" localSheetId="7">[9]Sheet1!#REF!</definedName>
    <definedName name="________DAT12" localSheetId="8">[9]Sheet1!#REF!</definedName>
    <definedName name="________DAT12" localSheetId="9">[9]Sheet1!#REF!</definedName>
    <definedName name="________DAT12" localSheetId="10">[9]Sheet1!#REF!</definedName>
    <definedName name="________DAT12">[9]Sheet1!#REF!</definedName>
    <definedName name="________DAT13" localSheetId="6">[9]Sheet1!#REF!</definedName>
    <definedName name="________DAT13" localSheetId="7">[9]Sheet1!#REF!</definedName>
    <definedName name="________DAT13" localSheetId="8">[9]Sheet1!#REF!</definedName>
    <definedName name="________DAT13" localSheetId="9">[9]Sheet1!#REF!</definedName>
    <definedName name="________DAT13" localSheetId="10">[9]Sheet1!#REF!</definedName>
    <definedName name="________DAT13">[9]Sheet1!#REF!</definedName>
    <definedName name="________DAT15" localSheetId="6">[9]Sheet1!#REF!</definedName>
    <definedName name="________DAT15" localSheetId="7">[9]Sheet1!#REF!</definedName>
    <definedName name="________DAT15" localSheetId="8">[9]Sheet1!#REF!</definedName>
    <definedName name="________DAT15" localSheetId="9">[9]Sheet1!#REF!</definedName>
    <definedName name="________DAT15" localSheetId="10">[9]Sheet1!#REF!</definedName>
    <definedName name="________DAT15">[9]Sheet1!#REF!</definedName>
    <definedName name="________DAT16" localSheetId="6">[9]Sheet1!#REF!</definedName>
    <definedName name="________DAT16" localSheetId="7">[9]Sheet1!#REF!</definedName>
    <definedName name="________DAT16" localSheetId="8">[9]Sheet1!#REF!</definedName>
    <definedName name="________DAT16" localSheetId="9">[9]Sheet1!#REF!</definedName>
    <definedName name="________DAT16" localSheetId="10">[9]Sheet1!#REF!</definedName>
    <definedName name="________DAT16">[9]Sheet1!#REF!</definedName>
    <definedName name="________DAT17" localSheetId="6">[9]Sheet1!#REF!</definedName>
    <definedName name="________DAT17" localSheetId="7">[9]Sheet1!#REF!</definedName>
    <definedName name="________DAT17" localSheetId="8">[9]Sheet1!#REF!</definedName>
    <definedName name="________DAT17" localSheetId="9">[9]Sheet1!#REF!</definedName>
    <definedName name="________DAT17" localSheetId="10">[9]Sheet1!#REF!</definedName>
    <definedName name="________DAT17">[9]Sheet1!#REF!</definedName>
    <definedName name="________DAT18" localSheetId="6">[9]Sheet1!#REF!</definedName>
    <definedName name="________DAT18" localSheetId="7">[9]Sheet1!#REF!</definedName>
    <definedName name="________DAT18" localSheetId="8">[9]Sheet1!#REF!</definedName>
    <definedName name="________DAT18" localSheetId="9">[9]Sheet1!#REF!</definedName>
    <definedName name="________DAT18" localSheetId="10">[9]Sheet1!#REF!</definedName>
    <definedName name="________DAT18">[9]Sheet1!#REF!</definedName>
    <definedName name="________DAT19" localSheetId="6">[9]Sheet1!#REF!</definedName>
    <definedName name="________DAT19" localSheetId="7">[9]Sheet1!#REF!</definedName>
    <definedName name="________DAT19" localSheetId="8">[9]Sheet1!#REF!</definedName>
    <definedName name="________DAT19" localSheetId="9">[9]Sheet1!#REF!</definedName>
    <definedName name="________DAT19" localSheetId="10">[9]Sheet1!#REF!</definedName>
    <definedName name="________DAT19">[9]Sheet1!#REF!</definedName>
    <definedName name="________dd1" localSheetId="6" hidden="1">{"pl_t&amp;d",#N/A,FALSE,"p&amp;l_t&amp;D_01_02 (2)"}</definedName>
    <definedName name="________dd1" localSheetId="7" hidden="1">{"pl_t&amp;d",#N/A,FALSE,"p&amp;l_t&amp;D_01_02 (2)"}</definedName>
    <definedName name="________dd1" localSheetId="8" hidden="1">{"pl_t&amp;d",#N/A,FALSE,"p&amp;l_t&amp;D_01_02 (2)"}</definedName>
    <definedName name="________dd1" localSheetId="9" hidden="1">{"pl_t&amp;d",#N/A,FALSE,"p&amp;l_t&amp;D_01_02 (2)"}</definedName>
    <definedName name="________dd1" localSheetId="10" hidden="1">{"pl_t&amp;d",#N/A,FALSE,"p&amp;l_t&amp;D_01_02 (2)"}</definedName>
    <definedName name="________dd1" hidden="1">{"pl_t&amp;d",#N/A,FALSE,"p&amp;l_t&amp;D_01_02 (2)"}</definedName>
    <definedName name="________Dec01">'[6]MO CY'!$O$11:$T$45</definedName>
    <definedName name="________Dec02">'[6]MO EY'!$BE$11:$BJ$45</definedName>
    <definedName name="________dem2" localSheetId="6" hidden="1">{"pl_t&amp;d",#N/A,FALSE,"p&amp;l_t&amp;D_01_02 (2)"}</definedName>
    <definedName name="________dem2" localSheetId="7" hidden="1">{"pl_t&amp;d",#N/A,FALSE,"p&amp;l_t&amp;D_01_02 (2)"}</definedName>
    <definedName name="________dem2" localSheetId="8" hidden="1">{"pl_t&amp;d",#N/A,FALSE,"p&amp;l_t&amp;D_01_02 (2)"}</definedName>
    <definedName name="________dem2" localSheetId="9" hidden="1">{"pl_t&amp;d",#N/A,FALSE,"p&amp;l_t&amp;D_01_02 (2)"}</definedName>
    <definedName name="________dem2" localSheetId="10" hidden="1">{"pl_t&amp;d",#N/A,FALSE,"p&amp;l_t&amp;D_01_02 (2)"}</definedName>
    <definedName name="________dem2" hidden="1">{"pl_t&amp;d",#N/A,FALSE,"p&amp;l_t&amp;D_01_02 (2)"}</definedName>
    <definedName name="________dem3" localSheetId="6" hidden="1">{"pl_t&amp;d",#N/A,FALSE,"p&amp;l_t&amp;D_01_02 (2)"}</definedName>
    <definedName name="________dem3" localSheetId="7" hidden="1">{"pl_t&amp;d",#N/A,FALSE,"p&amp;l_t&amp;D_01_02 (2)"}</definedName>
    <definedName name="________dem3" localSheetId="8" hidden="1">{"pl_t&amp;d",#N/A,FALSE,"p&amp;l_t&amp;D_01_02 (2)"}</definedName>
    <definedName name="________dem3" localSheetId="9" hidden="1">{"pl_t&amp;d",#N/A,FALSE,"p&amp;l_t&amp;D_01_02 (2)"}</definedName>
    <definedName name="________dem3" localSheetId="10" hidden="1">{"pl_t&amp;d",#N/A,FALSE,"p&amp;l_t&amp;D_01_02 (2)"}</definedName>
    <definedName name="________dem3" hidden="1">{"pl_t&amp;d",#N/A,FALSE,"p&amp;l_t&amp;D_01_02 (2)"}</definedName>
    <definedName name="________den8" localSheetId="6" hidden="1">{"pl_t&amp;d",#N/A,FALSE,"p&amp;l_t&amp;D_01_02 (2)"}</definedName>
    <definedName name="________den8" localSheetId="7" hidden="1">{"pl_t&amp;d",#N/A,FALSE,"p&amp;l_t&amp;D_01_02 (2)"}</definedName>
    <definedName name="________den8" localSheetId="8" hidden="1">{"pl_t&amp;d",#N/A,FALSE,"p&amp;l_t&amp;D_01_02 (2)"}</definedName>
    <definedName name="________den8" localSheetId="9" hidden="1">{"pl_t&amp;d",#N/A,FALSE,"p&amp;l_t&amp;D_01_02 (2)"}</definedName>
    <definedName name="________den8" localSheetId="10" hidden="1">{"pl_t&amp;d",#N/A,FALSE,"p&amp;l_t&amp;D_01_02 (2)"}</definedName>
    <definedName name="________den8" hidden="1">{"pl_t&amp;d",#N/A,FALSE,"p&amp;l_t&amp;D_01_02 (2)"}</definedName>
    <definedName name="________DTR1" localSheetId="6" hidden="1">{"pl_t&amp;d",#N/A,FALSE,"p&amp;l_t&amp;D_01_02 (2)"}</definedName>
    <definedName name="________DTR1" localSheetId="7" hidden="1">{"pl_t&amp;d",#N/A,FALSE,"p&amp;l_t&amp;D_01_02 (2)"}</definedName>
    <definedName name="________DTR1" localSheetId="8" hidden="1">{"pl_t&amp;d",#N/A,FALSE,"p&amp;l_t&amp;D_01_02 (2)"}</definedName>
    <definedName name="________DTR1" localSheetId="9" hidden="1">{"pl_t&amp;d",#N/A,FALSE,"p&amp;l_t&amp;D_01_02 (2)"}</definedName>
    <definedName name="________DTR1" localSheetId="10" hidden="1">{"pl_t&amp;d",#N/A,FALSE,"p&amp;l_t&amp;D_01_02 (2)"}</definedName>
    <definedName name="________DTR1" hidden="1">{"pl_t&amp;d",#N/A,FALSE,"p&amp;l_t&amp;D_01_02 (2)"}</definedName>
    <definedName name="________DTR3" localSheetId="6" hidden="1">{"pl_t&amp;d",#N/A,FALSE,"p&amp;l_t&amp;D_01_02 (2)"}</definedName>
    <definedName name="________DTR3" localSheetId="7" hidden="1">{"pl_t&amp;d",#N/A,FALSE,"p&amp;l_t&amp;D_01_02 (2)"}</definedName>
    <definedName name="________DTR3" localSheetId="8" hidden="1">{"pl_t&amp;d",#N/A,FALSE,"p&amp;l_t&amp;D_01_02 (2)"}</definedName>
    <definedName name="________DTR3" localSheetId="9" hidden="1">{"pl_t&amp;d",#N/A,FALSE,"p&amp;l_t&amp;D_01_02 (2)"}</definedName>
    <definedName name="________DTR3" localSheetId="10" hidden="1">{"pl_t&amp;d",#N/A,FALSE,"p&amp;l_t&amp;D_01_02 (2)"}</definedName>
    <definedName name="________DTR3" hidden="1">{"pl_t&amp;d",#N/A,FALSE,"p&amp;l_t&amp;D_01_02 (2)"}</definedName>
    <definedName name="________E5" localSheetId="6" hidden="1">{"pl_t&amp;d",#N/A,FALSE,"p&amp;l_t&amp;D_01_02 (2)"}</definedName>
    <definedName name="________E5" localSheetId="7" hidden="1">{"pl_t&amp;d",#N/A,FALSE,"p&amp;l_t&amp;D_01_02 (2)"}</definedName>
    <definedName name="________E5" localSheetId="8" hidden="1">{"pl_t&amp;d",#N/A,FALSE,"p&amp;l_t&amp;D_01_02 (2)"}</definedName>
    <definedName name="________E5" localSheetId="9" hidden="1">{"pl_t&amp;d",#N/A,FALSE,"p&amp;l_t&amp;D_01_02 (2)"}</definedName>
    <definedName name="________E5" localSheetId="10" hidden="1">{"pl_t&amp;d",#N/A,FALSE,"p&amp;l_t&amp;D_01_02 (2)"}</definedName>
    <definedName name="________E5" hidden="1">{"pl_t&amp;d",#N/A,FALSE,"p&amp;l_t&amp;D_01_02 (2)"}</definedName>
    <definedName name="________Feb02">'[6]MO CY'!$AC$11:$AH$45</definedName>
    <definedName name="________Feb03">'[6]MO EY'!$BS$11:$BX$45</definedName>
    <definedName name="________fin2" localSheetId="6" hidden="1">{"pl_t&amp;d",#N/A,FALSE,"p&amp;l_t&amp;D_01_02 (2)"}</definedName>
    <definedName name="________fin2" localSheetId="7" hidden="1">{"pl_t&amp;d",#N/A,FALSE,"p&amp;l_t&amp;D_01_02 (2)"}</definedName>
    <definedName name="________fin2" localSheetId="8" hidden="1">{"pl_t&amp;d",#N/A,FALSE,"p&amp;l_t&amp;D_01_02 (2)"}</definedName>
    <definedName name="________fin2" localSheetId="9" hidden="1">{"pl_t&amp;d",#N/A,FALSE,"p&amp;l_t&amp;D_01_02 (2)"}</definedName>
    <definedName name="________fin2" localSheetId="10" hidden="1">{"pl_t&amp;d",#N/A,FALSE,"p&amp;l_t&amp;D_01_02 (2)"}</definedName>
    <definedName name="________fin2" hidden="1">{"pl_t&amp;d",#N/A,FALSE,"p&amp;l_t&amp;D_01_02 (2)"}</definedName>
    <definedName name="________for5" localSheetId="6" hidden="1">{"pl_t&amp;d",#N/A,FALSE,"p&amp;l_t&amp;D_01_02 (2)"}</definedName>
    <definedName name="________for5" localSheetId="7" hidden="1">{"pl_t&amp;d",#N/A,FALSE,"p&amp;l_t&amp;D_01_02 (2)"}</definedName>
    <definedName name="________for5" localSheetId="8" hidden="1">{"pl_t&amp;d",#N/A,FALSE,"p&amp;l_t&amp;D_01_02 (2)"}</definedName>
    <definedName name="________for5" localSheetId="9" hidden="1">{"pl_t&amp;d",#N/A,FALSE,"p&amp;l_t&amp;D_01_02 (2)"}</definedName>
    <definedName name="________for5" localSheetId="10" hidden="1">{"pl_t&amp;d",#N/A,FALSE,"p&amp;l_t&amp;D_01_02 (2)"}</definedName>
    <definedName name="________for5" hidden="1">{"pl_t&amp;d",#N/A,FALSE,"p&amp;l_t&amp;D_01_02 (2)"}</definedName>
    <definedName name="________IED1" localSheetId="6">#REF!</definedName>
    <definedName name="________IED1" localSheetId="7">#REF!</definedName>
    <definedName name="________IED1" localSheetId="8">#REF!</definedName>
    <definedName name="________IED1" localSheetId="9">#REF!</definedName>
    <definedName name="________IED1" localSheetId="10">#REF!</definedName>
    <definedName name="________IED1">#REF!</definedName>
    <definedName name="________IED2" localSheetId="6">#REF!</definedName>
    <definedName name="________IED2" localSheetId="7">#REF!</definedName>
    <definedName name="________IED2" localSheetId="8">#REF!</definedName>
    <definedName name="________IED2" localSheetId="9">#REF!</definedName>
    <definedName name="________IED2" localSheetId="10">#REF!</definedName>
    <definedName name="________IED2">#REF!</definedName>
    <definedName name="________j3" localSheetId="6" hidden="1">{"pl_t&amp;d",#N/A,FALSE,"p&amp;l_t&amp;D_01_02 (2)"}</definedName>
    <definedName name="________j3" localSheetId="7" hidden="1">{"pl_t&amp;d",#N/A,FALSE,"p&amp;l_t&amp;D_01_02 (2)"}</definedName>
    <definedName name="________j3" localSheetId="8" hidden="1">{"pl_t&amp;d",#N/A,FALSE,"p&amp;l_t&amp;D_01_02 (2)"}</definedName>
    <definedName name="________j3" localSheetId="9" hidden="1">{"pl_t&amp;d",#N/A,FALSE,"p&amp;l_t&amp;D_01_02 (2)"}</definedName>
    <definedName name="________j3" localSheetId="10" hidden="1">{"pl_t&amp;d",#N/A,FALSE,"p&amp;l_t&amp;D_01_02 (2)"}</definedName>
    <definedName name="________j3" hidden="1">{"pl_t&amp;d",#N/A,FALSE,"p&amp;l_t&amp;D_01_02 (2)"}</definedName>
    <definedName name="________j4" localSheetId="6" hidden="1">{"pl_t&amp;d",#N/A,FALSE,"p&amp;l_t&amp;D_01_02 (2)"}</definedName>
    <definedName name="________j4" localSheetId="7" hidden="1">{"pl_t&amp;d",#N/A,FALSE,"p&amp;l_t&amp;D_01_02 (2)"}</definedName>
    <definedName name="________j4" localSheetId="8" hidden="1">{"pl_t&amp;d",#N/A,FALSE,"p&amp;l_t&amp;D_01_02 (2)"}</definedName>
    <definedName name="________j4" localSheetId="9" hidden="1">{"pl_t&amp;d",#N/A,FALSE,"p&amp;l_t&amp;D_01_02 (2)"}</definedName>
    <definedName name="________j4" localSheetId="10" hidden="1">{"pl_t&amp;d",#N/A,FALSE,"p&amp;l_t&amp;D_01_02 (2)"}</definedName>
    <definedName name="________j4" hidden="1">{"pl_t&amp;d",#N/A,FALSE,"p&amp;l_t&amp;D_01_02 (2)"}</definedName>
    <definedName name="________j5" localSheetId="6" hidden="1">{"pl_t&amp;d",#N/A,FALSE,"p&amp;l_t&amp;D_01_02 (2)"}</definedName>
    <definedName name="________j5" localSheetId="7" hidden="1">{"pl_t&amp;d",#N/A,FALSE,"p&amp;l_t&amp;D_01_02 (2)"}</definedName>
    <definedName name="________j5" localSheetId="8" hidden="1">{"pl_t&amp;d",#N/A,FALSE,"p&amp;l_t&amp;D_01_02 (2)"}</definedName>
    <definedName name="________j5" localSheetId="9" hidden="1">{"pl_t&amp;d",#N/A,FALSE,"p&amp;l_t&amp;D_01_02 (2)"}</definedName>
    <definedName name="________j5" localSheetId="10" hidden="1">{"pl_t&amp;d",#N/A,FALSE,"p&amp;l_t&amp;D_01_02 (2)"}</definedName>
    <definedName name="________j5" hidden="1">{"pl_t&amp;d",#N/A,FALSE,"p&amp;l_t&amp;D_01_02 (2)"}</definedName>
    <definedName name="________Jan02">'[6]MO CY'!$V$11:$AA$45</definedName>
    <definedName name="________Jan03">'[6]MO EY'!$BL$11:$BQ$45</definedName>
    <definedName name="_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Jul02">'[6]MO EY'!$V$11:$AA$45</definedName>
    <definedName name="________Jun02">'[6]MO EY'!$O$11:$T$45</definedName>
    <definedName name="________k1" localSheetId="6" hidden="1">{"pl_t&amp;d",#N/A,FALSE,"p&amp;l_t&amp;D_01_02 (2)"}</definedName>
    <definedName name="________k1" localSheetId="7" hidden="1">{"pl_t&amp;d",#N/A,FALSE,"p&amp;l_t&amp;D_01_02 (2)"}</definedName>
    <definedName name="________k1" localSheetId="8" hidden="1">{"pl_t&amp;d",#N/A,FALSE,"p&amp;l_t&amp;D_01_02 (2)"}</definedName>
    <definedName name="________k1" localSheetId="9" hidden="1">{"pl_t&amp;d",#N/A,FALSE,"p&amp;l_t&amp;D_01_02 (2)"}</definedName>
    <definedName name="________k1" localSheetId="10" hidden="1">{"pl_t&amp;d",#N/A,FALSE,"p&amp;l_t&amp;D_01_02 (2)"}</definedName>
    <definedName name="________k1" hidden="1">{"pl_t&amp;d",#N/A,FALSE,"p&amp;l_t&amp;D_01_02 (2)"}</definedName>
    <definedName name="________LD2">[1]DLC!$GR$56:$HT$8181</definedName>
    <definedName name="________LD3">[1]DLC!$HV$57:$IO$8181</definedName>
    <definedName name="________LD4">[1]DLC!$AH$32:$BE$8180</definedName>
    <definedName name="________LD5">[1]DLC!$GR$53:$HK$8180</definedName>
    <definedName name="________LD6">[1]DLC!$GR$69:$HL$8180</definedName>
    <definedName name="________Mar02">'[6]MO CY'!$AJ$11:$AO$45</definedName>
    <definedName name="________Mar03">'[6]MO EY'!$BZ$11:$CE$45</definedName>
    <definedName name="________Mar06" localSheetId="6">[4]Newabstract!#REF!</definedName>
    <definedName name="________Mar06" localSheetId="7">[4]Newabstract!#REF!</definedName>
    <definedName name="________Mar06" localSheetId="8">[4]Newabstract!#REF!</definedName>
    <definedName name="________Mar06" localSheetId="9">[4]Newabstract!#REF!</definedName>
    <definedName name="________Mar06" localSheetId="10">[4]Newabstract!#REF!</definedName>
    <definedName name="________Mar06">[4]Newabstract!#REF!</definedName>
    <definedName name="________Mar09" localSheetId="6">[4]Newabstract!#REF!</definedName>
    <definedName name="________Mar09" localSheetId="7">[4]Newabstract!#REF!</definedName>
    <definedName name="________Mar09" localSheetId="8">[4]Newabstract!#REF!</definedName>
    <definedName name="________Mar09" localSheetId="9">[4]Newabstract!#REF!</definedName>
    <definedName name="________Mar09" localSheetId="10">[4]Newabstract!#REF!</definedName>
    <definedName name="________Mar09">[4]Newabstract!#REF!</definedName>
    <definedName name="________Mar10" localSheetId="6">[4]Newabstract!#REF!</definedName>
    <definedName name="________Mar10" localSheetId="7">[4]Newabstract!#REF!</definedName>
    <definedName name="________Mar10" localSheetId="8">[4]Newabstract!#REF!</definedName>
    <definedName name="________Mar10" localSheetId="9">[4]Newabstract!#REF!</definedName>
    <definedName name="________Mar10" localSheetId="10">[4]Newabstract!#REF!</definedName>
    <definedName name="________Mar10">[4]Newabstract!#REF!</definedName>
    <definedName name="________Mar11" localSheetId="6">[4]Newabstract!#REF!</definedName>
    <definedName name="________Mar11" localSheetId="7">[4]Newabstract!#REF!</definedName>
    <definedName name="________Mar11" localSheetId="8">[4]Newabstract!#REF!</definedName>
    <definedName name="________Mar11" localSheetId="9">[4]Newabstract!#REF!</definedName>
    <definedName name="________Mar11" localSheetId="10">[4]Newabstract!#REF!</definedName>
    <definedName name="________Mar11">[4]Newabstract!#REF!</definedName>
    <definedName name="________Mar12" localSheetId="6">[4]Newabstract!#REF!</definedName>
    <definedName name="________Mar12" localSheetId="7">[4]Newabstract!#REF!</definedName>
    <definedName name="________Mar12" localSheetId="8">[4]Newabstract!#REF!</definedName>
    <definedName name="________Mar12" localSheetId="9">[4]Newabstract!#REF!</definedName>
    <definedName name="________Mar12" localSheetId="10">[4]Newabstract!#REF!</definedName>
    <definedName name="________Mar12">[4]Newabstract!#REF!</definedName>
    <definedName name="________Mar13" localSheetId="6">[4]Newabstract!#REF!</definedName>
    <definedName name="________Mar13" localSheetId="7">[4]Newabstract!#REF!</definedName>
    <definedName name="________Mar13" localSheetId="8">[4]Newabstract!#REF!</definedName>
    <definedName name="________Mar13" localSheetId="9">[4]Newabstract!#REF!</definedName>
    <definedName name="________Mar13" localSheetId="10">[4]Newabstract!#REF!</definedName>
    <definedName name="________Mar13">[4]Newabstract!#REF!</definedName>
    <definedName name="________Mar16" localSheetId="6">[4]Newabstract!#REF!</definedName>
    <definedName name="________Mar16" localSheetId="7">[4]Newabstract!#REF!</definedName>
    <definedName name="________Mar16" localSheetId="8">[4]Newabstract!#REF!</definedName>
    <definedName name="________Mar16" localSheetId="9">[4]Newabstract!#REF!</definedName>
    <definedName name="________Mar16" localSheetId="10">[4]Newabstract!#REF!</definedName>
    <definedName name="________Mar16">[4]Newabstract!#REF!</definedName>
    <definedName name="________Mar17" localSheetId="6">[4]Newabstract!#REF!</definedName>
    <definedName name="________Mar17" localSheetId="7">[4]Newabstract!#REF!</definedName>
    <definedName name="________Mar17" localSheetId="8">[4]Newabstract!#REF!</definedName>
    <definedName name="________Mar17" localSheetId="9">[4]Newabstract!#REF!</definedName>
    <definedName name="________Mar17" localSheetId="10">[4]Newabstract!#REF!</definedName>
    <definedName name="________Mar17">[4]Newabstract!#REF!</definedName>
    <definedName name="________Mar18" localSheetId="6">[4]Newabstract!#REF!</definedName>
    <definedName name="________Mar18" localSheetId="7">[4]Newabstract!#REF!</definedName>
    <definedName name="________Mar18" localSheetId="8">[4]Newabstract!#REF!</definedName>
    <definedName name="________Mar18" localSheetId="9">[4]Newabstract!#REF!</definedName>
    <definedName name="________Mar18" localSheetId="10">[4]Newabstract!#REF!</definedName>
    <definedName name="________Mar18">[4]Newabstract!#REF!</definedName>
    <definedName name="________Mar19" localSheetId="6">[4]Newabstract!#REF!</definedName>
    <definedName name="________Mar19" localSheetId="7">[4]Newabstract!#REF!</definedName>
    <definedName name="________Mar19" localSheetId="8">[4]Newabstract!#REF!</definedName>
    <definedName name="________Mar19" localSheetId="9">[4]Newabstract!#REF!</definedName>
    <definedName name="________Mar19" localSheetId="10">[4]Newabstract!#REF!</definedName>
    <definedName name="________Mar19">[4]Newabstract!#REF!</definedName>
    <definedName name="________Mar20" localSheetId="6">[4]Newabstract!#REF!</definedName>
    <definedName name="________Mar20" localSheetId="7">[4]Newabstract!#REF!</definedName>
    <definedName name="________Mar20" localSheetId="8">[4]Newabstract!#REF!</definedName>
    <definedName name="________Mar20" localSheetId="9">[4]Newabstract!#REF!</definedName>
    <definedName name="________Mar20" localSheetId="10">[4]Newabstract!#REF!</definedName>
    <definedName name="________Mar20">[4]Newabstract!#REF!</definedName>
    <definedName name="________Mar23" localSheetId="6">[4]Newabstract!#REF!</definedName>
    <definedName name="________Mar23" localSheetId="7">[4]Newabstract!#REF!</definedName>
    <definedName name="________Mar23" localSheetId="8">[4]Newabstract!#REF!</definedName>
    <definedName name="________Mar23" localSheetId="9">[4]Newabstract!#REF!</definedName>
    <definedName name="________Mar23" localSheetId="10">[4]Newabstract!#REF!</definedName>
    <definedName name="________Mar23">[4]Newabstract!#REF!</definedName>
    <definedName name="________Mar24" localSheetId="6">[4]Newabstract!#REF!</definedName>
    <definedName name="________Mar24" localSheetId="7">[4]Newabstract!#REF!</definedName>
    <definedName name="________Mar24" localSheetId="8">[4]Newabstract!#REF!</definedName>
    <definedName name="________Mar24" localSheetId="9">[4]Newabstract!#REF!</definedName>
    <definedName name="________Mar24" localSheetId="10">[4]Newabstract!#REF!</definedName>
    <definedName name="________Mar24">[4]Newabstract!#REF!</definedName>
    <definedName name="________Mar25" localSheetId="6">[4]Newabstract!#REF!</definedName>
    <definedName name="________Mar25" localSheetId="7">[4]Newabstract!#REF!</definedName>
    <definedName name="________Mar25" localSheetId="8">[4]Newabstract!#REF!</definedName>
    <definedName name="________Mar25" localSheetId="9">[4]Newabstract!#REF!</definedName>
    <definedName name="________Mar25" localSheetId="10">[4]Newabstract!#REF!</definedName>
    <definedName name="________Mar25">[4]Newabstract!#REF!</definedName>
    <definedName name="________Mar26" localSheetId="6">[4]Newabstract!#REF!</definedName>
    <definedName name="________Mar26" localSheetId="7">[4]Newabstract!#REF!</definedName>
    <definedName name="________Mar26" localSheetId="8">[4]Newabstract!#REF!</definedName>
    <definedName name="________Mar26" localSheetId="9">[4]Newabstract!#REF!</definedName>
    <definedName name="________Mar26" localSheetId="10">[4]Newabstract!#REF!</definedName>
    <definedName name="________Mar26">[4]Newabstract!#REF!</definedName>
    <definedName name="________Mar27" localSheetId="6">[4]Newabstract!#REF!</definedName>
    <definedName name="________Mar27" localSheetId="7">[4]Newabstract!#REF!</definedName>
    <definedName name="________Mar27" localSheetId="8">[4]Newabstract!#REF!</definedName>
    <definedName name="________Mar27" localSheetId="9">[4]Newabstract!#REF!</definedName>
    <definedName name="________Mar27" localSheetId="10">[4]Newabstract!#REF!</definedName>
    <definedName name="________Mar27">[4]Newabstract!#REF!</definedName>
    <definedName name="________Mar28" localSheetId="6">[4]Newabstract!#REF!</definedName>
    <definedName name="________Mar28" localSheetId="7">[4]Newabstract!#REF!</definedName>
    <definedName name="________Mar28" localSheetId="8">[4]Newabstract!#REF!</definedName>
    <definedName name="________Mar28" localSheetId="9">[4]Newabstract!#REF!</definedName>
    <definedName name="________Mar28" localSheetId="10">[4]Newabstract!#REF!</definedName>
    <definedName name="________Mar28">[4]Newabstract!#REF!</definedName>
    <definedName name="________Mar30" localSheetId="6">[4]Newabstract!#REF!</definedName>
    <definedName name="________Mar30" localSheetId="7">[4]Newabstract!#REF!</definedName>
    <definedName name="________Mar30" localSheetId="8">[4]Newabstract!#REF!</definedName>
    <definedName name="________Mar30" localSheetId="9">[4]Newabstract!#REF!</definedName>
    <definedName name="________Mar30" localSheetId="10">[4]Newabstract!#REF!</definedName>
    <definedName name="________Mar30">[4]Newabstract!#REF!</definedName>
    <definedName name="________Mar31" localSheetId="6">[4]Newabstract!#REF!</definedName>
    <definedName name="________Mar31" localSheetId="7">[4]Newabstract!#REF!</definedName>
    <definedName name="________Mar31" localSheetId="8">[4]Newabstract!#REF!</definedName>
    <definedName name="________Mar31" localSheetId="9">[4]Newabstract!#REF!</definedName>
    <definedName name="________Mar31" localSheetId="10">[4]Newabstract!#REF!</definedName>
    <definedName name="________Mar31">[4]Newabstract!#REF!</definedName>
    <definedName name="________May02">'[6]MO EY'!$H$11:$M$45</definedName>
    <definedName name="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new1" localSheetId="6" hidden="1">{"pl_t&amp;d",#N/A,FALSE,"p&amp;l_t&amp;D_01_02 (2)"}</definedName>
    <definedName name="________new1" localSheetId="7" hidden="1">{"pl_t&amp;d",#N/A,FALSE,"p&amp;l_t&amp;D_01_02 (2)"}</definedName>
    <definedName name="________new1" localSheetId="8" hidden="1">{"pl_t&amp;d",#N/A,FALSE,"p&amp;l_t&amp;D_01_02 (2)"}</definedName>
    <definedName name="________new1" localSheetId="9" hidden="1">{"pl_t&amp;d",#N/A,FALSE,"p&amp;l_t&amp;D_01_02 (2)"}</definedName>
    <definedName name="________new1" localSheetId="10" hidden="1">{"pl_t&amp;d",#N/A,FALSE,"p&amp;l_t&amp;D_01_02 (2)"}</definedName>
    <definedName name="________new1" hidden="1">{"pl_t&amp;d",#N/A,FALSE,"p&amp;l_t&amp;D_01_02 (2)"}</definedName>
    <definedName name="________no1" localSheetId="6" hidden="1">{"pl_t&amp;d",#N/A,FALSE,"p&amp;l_t&amp;D_01_02 (2)"}</definedName>
    <definedName name="________no1" localSheetId="7" hidden="1">{"pl_t&amp;d",#N/A,FALSE,"p&amp;l_t&amp;D_01_02 (2)"}</definedName>
    <definedName name="________no1" localSheetId="8" hidden="1">{"pl_t&amp;d",#N/A,FALSE,"p&amp;l_t&amp;D_01_02 (2)"}</definedName>
    <definedName name="________no1" localSheetId="9" hidden="1">{"pl_t&amp;d",#N/A,FALSE,"p&amp;l_t&amp;D_01_02 (2)"}</definedName>
    <definedName name="________no1" localSheetId="10" hidden="1">{"pl_t&amp;d",#N/A,FALSE,"p&amp;l_t&amp;D_01_02 (2)"}</definedName>
    <definedName name="________no1" hidden="1">{"pl_t&amp;d",#N/A,FALSE,"p&amp;l_t&amp;D_01_02 (2)"}</definedName>
    <definedName name="________not1" localSheetId="6" hidden="1">{"pl_t&amp;d",#N/A,FALSE,"p&amp;l_t&amp;D_01_02 (2)"}</definedName>
    <definedName name="________not1" localSheetId="7" hidden="1">{"pl_t&amp;d",#N/A,FALSE,"p&amp;l_t&amp;D_01_02 (2)"}</definedName>
    <definedName name="________not1" localSheetId="8" hidden="1">{"pl_t&amp;d",#N/A,FALSE,"p&amp;l_t&amp;D_01_02 (2)"}</definedName>
    <definedName name="________not1" localSheetId="9" hidden="1">{"pl_t&amp;d",#N/A,FALSE,"p&amp;l_t&amp;D_01_02 (2)"}</definedName>
    <definedName name="________not1" localSheetId="10" hidden="1">{"pl_t&amp;d",#N/A,FALSE,"p&amp;l_t&amp;D_01_02 (2)"}</definedName>
    <definedName name="________not1" hidden="1">{"pl_t&amp;d",#N/A,FALSE,"p&amp;l_t&amp;D_01_02 (2)"}</definedName>
    <definedName name="________Nov01">'[6]MO CY'!$H$11:$M$45</definedName>
    <definedName name="________Nov02">'[6]MO EY'!$AX$11:$BC$45</definedName>
    <definedName name="________Oct01">'[6]MO CY'!$A$11:$F$45</definedName>
    <definedName name="________Oct02">'[6]MO EY'!$AQ$11:$AV$45</definedName>
    <definedName name="________p1" localSheetId="6" hidden="1">{"pl_t&amp;d",#N/A,FALSE,"p&amp;l_t&amp;D_01_02 (2)"}</definedName>
    <definedName name="________p1" localSheetId="7" hidden="1">{"pl_t&amp;d",#N/A,FALSE,"p&amp;l_t&amp;D_01_02 (2)"}</definedName>
    <definedName name="________p1" localSheetId="8" hidden="1">{"pl_t&amp;d",#N/A,FALSE,"p&amp;l_t&amp;D_01_02 (2)"}</definedName>
    <definedName name="________p1" localSheetId="9" hidden="1">{"pl_t&amp;d",#N/A,FALSE,"p&amp;l_t&amp;D_01_02 (2)"}</definedName>
    <definedName name="________p1" localSheetId="10" hidden="1">{"pl_t&amp;d",#N/A,FALSE,"p&amp;l_t&amp;D_01_02 (2)"}</definedName>
    <definedName name="________p1" hidden="1">{"pl_t&amp;d",#N/A,FALSE,"p&amp;l_t&amp;D_01_02 (2)"}</definedName>
    <definedName name="________p2" localSheetId="6" hidden="1">{"pl_td_01_02",#N/A,FALSE,"p&amp;l_t&amp;D_01_02 (2)"}</definedName>
    <definedName name="________p2" localSheetId="7" hidden="1">{"pl_td_01_02",#N/A,FALSE,"p&amp;l_t&amp;D_01_02 (2)"}</definedName>
    <definedName name="________p2" localSheetId="8" hidden="1">{"pl_td_01_02",#N/A,FALSE,"p&amp;l_t&amp;D_01_02 (2)"}</definedName>
    <definedName name="________p2" localSheetId="9" hidden="1">{"pl_td_01_02",#N/A,FALSE,"p&amp;l_t&amp;D_01_02 (2)"}</definedName>
    <definedName name="________p2" localSheetId="10" hidden="1">{"pl_td_01_02",#N/A,FALSE,"p&amp;l_t&amp;D_01_02 (2)"}</definedName>
    <definedName name="________p2" hidden="1">{"pl_td_01_02",#N/A,FALSE,"p&amp;l_t&amp;D_01_02 (2)"}</definedName>
    <definedName name="________p3" localSheetId="6" hidden="1">{"pl_t&amp;d",#N/A,FALSE,"p&amp;l_t&amp;D_01_02 (2)"}</definedName>
    <definedName name="________p3" localSheetId="7" hidden="1">{"pl_t&amp;d",#N/A,FALSE,"p&amp;l_t&amp;D_01_02 (2)"}</definedName>
    <definedName name="________p3" localSheetId="8" hidden="1">{"pl_t&amp;d",#N/A,FALSE,"p&amp;l_t&amp;D_01_02 (2)"}</definedName>
    <definedName name="________p3" localSheetId="9" hidden="1">{"pl_t&amp;d",#N/A,FALSE,"p&amp;l_t&amp;D_01_02 (2)"}</definedName>
    <definedName name="________p3" localSheetId="10" hidden="1">{"pl_t&amp;d",#N/A,FALSE,"p&amp;l_t&amp;D_01_02 (2)"}</definedName>
    <definedName name="________p3" hidden="1">{"pl_t&amp;d",#N/A,FALSE,"p&amp;l_t&amp;D_01_02 (2)"}</definedName>
    <definedName name="________p4" localSheetId="6" hidden="1">{"pl_t&amp;d",#N/A,FALSE,"p&amp;l_t&amp;D_01_02 (2)"}</definedName>
    <definedName name="________p4" localSheetId="7" hidden="1">{"pl_t&amp;d",#N/A,FALSE,"p&amp;l_t&amp;D_01_02 (2)"}</definedName>
    <definedName name="________p4" localSheetId="8" hidden="1">{"pl_t&amp;d",#N/A,FALSE,"p&amp;l_t&amp;D_01_02 (2)"}</definedName>
    <definedName name="________p4" localSheetId="9" hidden="1">{"pl_t&amp;d",#N/A,FALSE,"p&amp;l_t&amp;D_01_02 (2)"}</definedName>
    <definedName name="________p4" localSheetId="10" hidden="1">{"pl_t&amp;d",#N/A,FALSE,"p&amp;l_t&amp;D_01_02 (2)"}</definedName>
    <definedName name="________p4" hidden="1">{"pl_t&amp;d",#N/A,FALSE,"p&amp;l_t&amp;D_01_02 (2)"}</definedName>
    <definedName name="________q2" localSheetId="6" hidden="1">{"pl_t&amp;d",#N/A,FALSE,"p&amp;l_t&amp;D_01_02 (2)"}</definedName>
    <definedName name="________q2" localSheetId="7" hidden="1">{"pl_t&amp;d",#N/A,FALSE,"p&amp;l_t&amp;D_01_02 (2)"}</definedName>
    <definedName name="________q2" localSheetId="8" hidden="1">{"pl_t&amp;d",#N/A,FALSE,"p&amp;l_t&amp;D_01_02 (2)"}</definedName>
    <definedName name="________q2" localSheetId="9" hidden="1">{"pl_t&amp;d",#N/A,FALSE,"p&amp;l_t&amp;D_01_02 (2)"}</definedName>
    <definedName name="________q2" localSheetId="10" hidden="1">{"pl_t&amp;d",#N/A,FALSE,"p&amp;l_t&amp;D_01_02 (2)"}</definedName>
    <definedName name="________q2" hidden="1">{"pl_t&amp;d",#N/A,FALSE,"p&amp;l_t&amp;D_01_02 (2)"}</definedName>
    <definedName name="________q3" localSheetId="6" hidden="1">{"pl_t&amp;d",#N/A,FALSE,"p&amp;l_t&amp;D_01_02 (2)"}</definedName>
    <definedName name="________q3" localSheetId="7" hidden="1">{"pl_t&amp;d",#N/A,FALSE,"p&amp;l_t&amp;D_01_02 (2)"}</definedName>
    <definedName name="________q3" localSheetId="8" hidden="1">{"pl_t&amp;d",#N/A,FALSE,"p&amp;l_t&amp;D_01_02 (2)"}</definedName>
    <definedName name="________q3" localSheetId="9" hidden="1">{"pl_t&amp;d",#N/A,FALSE,"p&amp;l_t&amp;D_01_02 (2)"}</definedName>
    <definedName name="________q3" localSheetId="10" hidden="1">{"pl_t&amp;d",#N/A,FALSE,"p&amp;l_t&amp;D_01_02 (2)"}</definedName>
    <definedName name="________q3" hidden="1">{"pl_t&amp;d",#N/A,FALSE,"p&amp;l_t&amp;D_01_02 (2)"}</definedName>
    <definedName name="________RAM4" localSheetId="6" hidden="1">{"pl_t&amp;d",#N/A,FALSE,"p&amp;l_t&amp;D_01_02 (2)"}</definedName>
    <definedName name="________RAM4" localSheetId="7" hidden="1">{"pl_t&amp;d",#N/A,FALSE,"p&amp;l_t&amp;D_01_02 (2)"}</definedName>
    <definedName name="________RAM4" localSheetId="8" hidden="1">{"pl_t&amp;d",#N/A,FALSE,"p&amp;l_t&amp;D_01_02 (2)"}</definedName>
    <definedName name="________RAM4" localSheetId="9" hidden="1">{"pl_t&amp;d",#N/A,FALSE,"p&amp;l_t&amp;D_01_02 (2)"}</definedName>
    <definedName name="________RAM4" localSheetId="10" hidden="1">{"pl_t&amp;d",#N/A,FALSE,"p&amp;l_t&amp;D_01_02 (2)"}</definedName>
    <definedName name="________RAM4" hidden="1">{"pl_t&amp;d",#N/A,FALSE,"p&amp;l_t&amp;D_01_02 (2)"}</definedName>
    <definedName name="________rb2" localSheetId="6" hidden="1">{"pl_t&amp;d",#N/A,FALSE,"p&amp;l_t&amp;D_01_02 (2)"}</definedName>
    <definedName name="________rb2" localSheetId="7" hidden="1">{"pl_t&amp;d",#N/A,FALSE,"p&amp;l_t&amp;D_01_02 (2)"}</definedName>
    <definedName name="________rb2" localSheetId="8" hidden="1">{"pl_t&amp;d",#N/A,FALSE,"p&amp;l_t&amp;D_01_02 (2)"}</definedName>
    <definedName name="________rb2" localSheetId="9" hidden="1">{"pl_t&amp;d",#N/A,FALSE,"p&amp;l_t&amp;D_01_02 (2)"}</definedName>
    <definedName name="________rb2" localSheetId="10" hidden="1">{"pl_t&amp;d",#N/A,FALSE,"p&amp;l_t&amp;D_01_02 (2)"}</definedName>
    <definedName name="________rb2" hidden="1">{"pl_t&amp;d",#N/A,FALSE,"p&amp;l_t&amp;D_01_02 (2)"}</definedName>
    <definedName name="________s1" localSheetId="6" hidden="1">{"pl_t&amp;d",#N/A,FALSE,"p&amp;l_t&amp;D_01_02 (2)"}</definedName>
    <definedName name="________s1" localSheetId="7" hidden="1">{"pl_t&amp;d",#N/A,FALSE,"p&amp;l_t&amp;D_01_02 (2)"}</definedName>
    <definedName name="________s1" localSheetId="8" hidden="1">{"pl_t&amp;d",#N/A,FALSE,"p&amp;l_t&amp;D_01_02 (2)"}</definedName>
    <definedName name="________s1" localSheetId="9" hidden="1">{"pl_t&amp;d",#N/A,FALSE,"p&amp;l_t&amp;D_01_02 (2)"}</definedName>
    <definedName name="________s1" localSheetId="10" hidden="1">{"pl_t&amp;d",#N/A,FALSE,"p&amp;l_t&amp;D_01_02 (2)"}</definedName>
    <definedName name="________s1" hidden="1">{"pl_t&amp;d",#N/A,FALSE,"p&amp;l_t&amp;D_01_02 (2)"}</definedName>
    <definedName name="________s2" localSheetId="6" hidden="1">{"pl_t&amp;d",#N/A,FALSE,"p&amp;l_t&amp;D_01_02 (2)"}</definedName>
    <definedName name="________s2" localSheetId="7" hidden="1">{"pl_t&amp;d",#N/A,FALSE,"p&amp;l_t&amp;D_01_02 (2)"}</definedName>
    <definedName name="________s2" localSheetId="8" hidden="1">{"pl_t&amp;d",#N/A,FALSE,"p&amp;l_t&amp;D_01_02 (2)"}</definedName>
    <definedName name="________s2" localSheetId="9" hidden="1">{"pl_t&amp;d",#N/A,FALSE,"p&amp;l_t&amp;D_01_02 (2)"}</definedName>
    <definedName name="________s2" localSheetId="10" hidden="1">{"pl_t&amp;d",#N/A,FALSE,"p&amp;l_t&amp;D_01_02 (2)"}</definedName>
    <definedName name="________s2" hidden="1">{"pl_t&amp;d",#N/A,FALSE,"p&amp;l_t&amp;D_01_02 (2)"}</definedName>
    <definedName name="________Sep02">'[6]MO EY'!$AJ$11:$AO$45</definedName>
    <definedName name="________SH10">'[7]Executive Summary -Thermal'!$A$4:$G$118</definedName>
    <definedName name="________SH11">'[7]Executive Summary -Thermal'!$A$4:$H$167</definedName>
    <definedName name="________SH2">'[7]Executive Summary -Thermal'!$A$4:$H$157</definedName>
    <definedName name="________SH3">'[7]Executive Summary -Thermal'!$A$4:$H$136</definedName>
    <definedName name="________SH4">'[7]Executive Summary -Thermal'!$A$4:$H$96</definedName>
    <definedName name="________SH5">'[7]Executive Summary -Thermal'!$A$4:$H$96</definedName>
    <definedName name="________SH6">'[7]Executive Summary -Thermal'!$A$4:$H$95</definedName>
    <definedName name="________SH7">'[7]Executive Summary -Thermal'!$A$4:$H$163</definedName>
    <definedName name="________SH8">'[7]Executive Summary -Thermal'!$A$4:$H$133</definedName>
    <definedName name="________SH9">'[7]Executive Summary -Thermal'!$A$4:$H$194</definedName>
    <definedName name="________ss1" localSheetId="6" hidden="1">{"pl_t&amp;d",#N/A,FALSE,"p&amp;l_t&amp;D_01_02 (2)"}</definedName>
    <definedName name="________ss1" localSheetId="7" hidden="1">{"pl_t&amp;d",#N/A,FALSE,"p&amp;l_t&amp;D_01_02 (2)"}</definedName>
    <definedName name="________ss1" localSheetId="8" hidden="1">{"pl_t&amp;d",#N/A,FALSE,"p&amp;l_t&amp;D_01_02 (2)"}</definedName>
    <definedName name="________ss1" localSheetId="9" hidden="1">{"pl_t&amp;d",#N/A,FALSE,"p&amp;l_t&amp;D_01_02 (2)"}</definedName>
    <definedName name="________ss1" localSheetId="10" hidden="1">{"pl_t&amp;d",#N/A,FALSE,"p&amp;l_t&amp;D_01_02 (2)"}</definedName>
    <definedName name="________ss1" hidden="1">{"pl_t&amp;d",#N/A,FALSE,"p&amp;l_t&amp;D_01_02 (2)"}</definedName>
    <definedName name="________udc12" localSheetId="6" hidden="1">{"pl_t&amp;d",#N/A,FALSE,"p&amp;l_t&amp;D_01_02 (2)"}</definedName>
    <definedName name="________udc12" localSheetId="7" hidden="1">{"pl_t&amp;d",#N/A,FALSE,"p&amp;l_t&amp;D_01_02 (2)"}</definedName>
    <definedName name="________udc12" localSheetId="8" hidden="1">{"pl_t&amp;d",#N/A,FALSE,"p&amp;l_t&amp;D_01_02 (2)"}</definedName>
    <definedName name="________udc12" localSheetId="9" hidden="1">{"pl_t&amp;d",#N/A,FALSE,"p&amp;l_t&amp;D_01_02 (2)"}</definedName>
    <definedName name="________udc12" localSheetId="10" hidden="1">{"pl_t&amp;d",#N/A,FALSE,"p&amp;l_t&amp;D_01_02 (2)"}</definedName>
    <definedName name="________udc12" hidden="1">{"pl_t&amp;d",#N/A,FALSE,"p&amp;l_t&amp;D_01_02 (2)"}</definedName>
    <definedName name="________ums1" localSheetId="6" hidden="1">{"pl_t&amp;d",#N/A,FALSE,"p&amp;l_t&amp;D_01_02 (2)"}</definedName>
    <definedName name="________ums1" localSheetId="7" hidden="1">{"pl_t&amp;d",#N/A,FALSE,"p&amp;l_t&amp;D_01_02 (2)"}</definedName>
    <definedName name="________ums1" localSheetId="8" hidden="1">{"pl_t&amp;d",#N/A,FALSE,"p&amp;l_t&amp;D_01_02 (2)"}</definedName>
    <definedName name="________ums1" localSheetId="9" hidden="1">{"pl_t&amp;d",#N/A,FALSE,"p&amp;l_t&amp;D_01_02 (2)"}</definedName>
    <definedName name="________ums1" localSheetId="10" hidden="1">{"pl_t&amp;d",#N/A,FALSE,"p&amp;l_t&amp;D_01_02 (2)"}</definedName>
    <definedName name="________ums1" hidden="1">{"pl_t&amp;d",#N/A,FALSE,"p&amp;l_t&amp;D_01_02 (2)"}</definedName>
    <definedName name="________vas1" localSheetId="6" hidden="1">{"pl_t&amp;d",#N/A,FALSE,"p&amp;l_t&amp;D_01_02 (2)"}</definedName>
    <definedName name="________vas1" localSheetId="7" hidden="1">{"pl_t&amp;d",#N/A,FALSE,"p&amp;l_t&amp;D_01_02 (2)"}</definedName>
    <definedName name="________vas1" localSheetId="8" hidden="1">{"pl_t&amp;d",#N/A,FALSE,"p&amp;l_t&amp;D_01_02 (2)"}</definedName>
    <definedName name="________vas1" localSheetId="9" hidden="1">{"pl_t&amp;d",#N/A,FALSE,"p&amp;l_t&amp;D_01_02 (2)"}</definedName>
    <definedName name="________vas1" localSheetId="10" hidden="1">{"pl_t&amp;d",#N/A,FALSE,"p&amp;l_t&amp;D_01_02 (2)"}</definedName>
    <definedName name="________vas1" hidden="1">{"pl_t&amp;d",#N/A,FALSE,"p&amp;l_t&amp;D_01_02 (2)"}</definedName>
    <definedName name="________vas2" localSheetId="6" hidden="1">{"pl_t&amp;d",#N/A,FALSE,"p&amp;l_t&amp;D_01_02 (2)"}</definedName>
    <definedName name="________vas2" localSheetId="7" hidden="1">{"pl_t&amp;d",#N/A,FALSE,"p&amp;l_t&amp;D_01_02 (2)"}</definedName>
    <definedName name="________vas2" localSheetId="8" hidden="1">{"pl_t&amp;d",#N/A,FALSE,"p&amp;l_t&amp;D_01_02 (2)"}</definedName>
    <definedName name="________vas2" localSheetId="9" hidden="1">{"pl_t&amp;d",#N/A,FALSE,"p&amp;l_t&amp;D_01_02 (2)"}</definedName>
    <definedName name="________vas2" localSheetId="10" hidden="1">{"pl_t&amp;d",#N/A,FALSE,"p&amp;l_t&amp;D_01_02 (2)"}</definedName>
    <definedName name="________vas2" hidden="1">{"pl_t&amp;d",#N/A,FALSE,"p&amp;l_t&amp;D_01_02 (2)"}</definedName>
    <definedName name="_______A1000000" localSheetId="6">#REF!</definedName>
    <definedName name="_______A1000000" localSheetId="7">#REF!</definedName>
    <definedName name="_______A1000000" localSheetId="8">#REF!</definedName>
    <definedName name="_______A1000000" localSheetId="9">#REF!</definedName>
    <definedName name="_______A1000000" localSheetId="10">#REF!</definedName>
    <definedName name="_______A1000000">#REF!</definedName>
    <definedName name="_______a3" localSheetId="6" hidden="1">{"pl_t&amp;d",#N/A,FALSE,"p&amp;l_t&amp;D_01_02 (2)"}</definedName>
    <definedName name="_______a3" localSheetId="7" hidden="1">{"pl_t&amp;d",#N/A,FALSE,"p&amp;l_t&amp;D_01_02 (2)"}</definedName>
    <definedName name="_______a3" localSheetId="8" hidden="1">{"pl_t&amp;d",#N/A,FALSE,"p&amp;l_t&amp;D_01_02 (2)"}</definedName>
    <definedName name="_______a3" localSheetId="9" hidden="1">{"pl_t&amp;d",#N/A,FALSE,"p&amp;l_t&amp;D_01_02 (2)"}</definedName>
    <definedName name="_______a3" localSheetId="10" hidden="1">{"pl_t&amp;d",#N/A,FALSE,"p&amp;l_t&amp;D_01_02 (2)"}</definedName>
    <definedName name="_______a3" hidden="1">{"pl_t&amp;d",#N/A,FALSE,"p&amp;l_t&amp;D_01_02 (2)"}</definedName>
    <definedName name="_______A342542" localSheetId="6">#REF!</definedName>
    <definedName name="_______A342542" localSheetId="7">#REF!</definedName>
    <definedName name="_______A342542" localSheetId="8">#REF!</definedName>
    <definedName name="_______A342542" localSheetId="9">#REF!</definedName>
    <definedName name="_______A342542" localSheetId="10">#REF!</definedName>
    <definedName name="_______A342542">#REF!</definedName>
    <definedName name="_______A920720" localSheetId="6">#REF!</definedName>
    <definedName name="_______A920720" localSheetId="7">#REF!</definedName>
    <definedName name="_______A920720" localSheetId="8">#REF!</definedName>
    <definedName name="_______A920720" localSheetId="9">#REF!</definedName>
    <definedName name="_______A920720" localSheetId="10">#REF!</definedName>
    <definedName name="_______A920720">#REF!</definedName>
    <definedName name="_______aa1" localSheetId="6" hidden="1">{"pl_t&amp;d",#N/A,FALSE,"p&amp;l_t&amp;D_01_02 (2)"}</definedName>
    <definedName name="_______aa1" localSheetId="7" hidden="1">{"pl_t&amp;d",#N/A,FALSE,"p&amp;l_t&amp;D_01_02 (2)"}</definedName>
    <definedName name="_______aa1" localSheetId="8" hidden="1">{"pl_t&amp;d",#N/A,FALSE,"p&amp;l_t&amp;D_01_02 (2)"}</definedName>
    <definedName name="_______aa1" localSheetId="9" hidden="1">{"pl_t&amp;d",#N/A,FALSE,"p&amp;l_t&amp;D_01_02 (2)"}</definedName>
    <definedName name="_______aa1" localSheetId="10" hidden="1">{"pl_t&amp;d",#N/A,FALSE,"p&amp;l_t&amp;D_01_02 (2)"}</definedName>
    <definedName name="_______aa1" hidden="1">{"pl_t&amp;d",#N/A,FALSE,"p&amp;l_t&amp;D_01_02 (2)"}</definedName>
    <definedName name="_______ACD06" localSheetId="6" hidden="1">{"pl_t&amp;d",#N/A,FALSE,"p&amp;l_t&amp;D_01_02 (2)"}</definedName>
    <definedName name="_______ACD06" localSheetId="7" hidden="1">{"pl_t&amp;d",#N/A,FALSE,"p&amp;l_t&amp;D_01_02 (2)"}</definedName>
    <definedName name="_______ACD06" localSheetId="8" hidden="1">{"pl_t&amp;d",#N/A,FALSE,"p&amp;l_t&amp;D_01_02 (2)"}</definedName>
    <definedName name="_______ACD06" localSheetId="9" hidden="1">{"pl_t&amp;d",#N/A,FALSE,"p&amp;l_t&amp;D_01_02 (2)"}</definedName>
    <definedName name="_______ACD06" localSheetId="10" hidden="1">{"pl_t&amp;d",#N/A,FALSE,"p&amp;l_t&amp;D_01_02 (2)"}</definedName>
    <definedName name="_______ACD06" hidden="1">{"pl_t&amp;d",#N/A,FALSE,"p&amp;l_t&amp;D_01_02 (2)"}</definedName>
    <definedName name="_______Apr02" localSheetId="6">[4]Newabstract!#REF!</definedName>
    <definedName name="_______Apr02" localSheetId="7">[4]Newabstract!#REF!</definedName>
    <definedName name="_______Apr02" localSheetId="8">[4]Newabstract!#REF!</definedName>
    <definedName name="_______Apr02" localSheetId="9">[4]Newabstract!#REF!</definedName>
    <definedName name="_______Apr02" localSheetId="10">[4]Newabstract!#REF!</definedName>
    <definedName name="_______Apr02">[4]Newabstract!#REF!</definedName>
    <definedName name="_______Apr03" localSheetId="6">[4]Newabstract!#REF!</definedName>
    <definedName name="_______Apr03" localSheetId="7">[4]Newabstract!#REF!</definedName>
    <definedName name="_______Apr03" localSheetId="8">[4]Newabstract!#REF!</definedName>
    <definedName name="_______Apr03" localSheetId="9">[4]Newabstract!#REF!</definedName>
    <definedName name="_______Apr03" localSheetId="10">[4]Newabstract!#REF!</definedName>
    <definedName name="_______Apr03">[4]Newabstract!#REF!</definedName>
    <definedName name="_______Apr04" localSheetId="6">[4]Newabstract!#REF!</definedName>
    <definedName name="_______Apr04" localSheetId="7">[4]Newabstract!#REF!</definedName>
    <definedName name="_______Apr04" localSheetId="8">[4]Newabstract!#REF!</definedName>
    <definedName name="_______Apr04" localSheetId="9">[4]Newabstract!#REF!</definedName>
    <definedName name="_______Apr04" localSheetId="10">[4]Newabstract!#REF!</definedName>
    <definedName name="_______Apr04">[4]Newabstract!#REF!</definedName>
    <definedName name="_______Apr05" localSheetId="6">[4]Newabstract!#REF!</definedName>
    <definedName name="_______Apr05" localSheetId="7">[4]Newabstract!#REF!</definedName>
    <definedName name="_______Apr05" localSheetId="8">[4]Newabstract!#REF!</definedName>
    <definedName name="_______Apr05" localSheetId="9">[4]Newabstract!#REF!</definedName>
    <definedName name="_______Apr05" localSheetId="10">[4]Newabstract!#REF!</definedName>
    <definedName name="_______Apr05">[4]Newabstract!#REF!</definedName>
    <definedName name="_______Apr06" localSheetId="6">[4]Newabstract!#REF!</definedName>
    <definedName name="_______Apr06" localSheetId="7">[4]Newabstract!#REF!</definedName>
    <definedName name="_______Apr06" localSheetId="8">[4]Newabstract!#REF!</definedName>
    <definedName name="_______Apr06" localSheetId="9">[4]Newabstract!#REF!</definedName>
    <definedName name="_______Apr06" localSheetId="10">[4]Newabstract!#REF!</definedName>
    <definedName name="_______Apr06">[4]Newabstract!#REF!</definedName>
    <definedName name="_______Apr07" localSheetId="6">[4]Newabstract!#REF!</definedName>
    <definedName name="_______Apr07" localSheetId="7">[4]Newabstract!#REF!</definedName>
    <definedName name="_______Apr07" localSheetId="8">[4]Newabstract!#REF!</definedName>
    <definedName name="_______Apr07" localSheetId="9">[4]Newabstract!#REF!</definedName>
    <definedName name="_______Apr07" localSheetId="10">[4]Newabstract!#REF!</definedName>
    <definedName name="_______Apr07">[4]Newabstract!#REF!</definedName>
    <definedName name="_______Apr08" localSheetId="6">[4]Newabstract!#REF!</definedName>
    <definedName name="_______Apr08" localSheetId="7">[4]Newabstract!#REF!</definedName>
    <definedName name="_______Apr08" localSheetId="8">[4]Newabstract!#REF!</definedName>
    <definedName name="_______Apr08" localSheetId="9">[4]Newabstract!#REF!</definedName>
    <definedName name="_______Apr08" localSheetId="10">[4]Newabstract!#REF!</definedName>
    <definedName name="_______Apr08">[4]Newabstract!#REF!</definedName>
    <definedName name="_______Apr09" localSheetId="6">[4]Newabstract!#REF!</definedName>
    <definedName name="_______Apr09" localSheetId="7">[4]Newabstract!#REF!</definedName>
    <definedName name="_______Apr09" localSheetId="8">[4]Newabstract!#REF!</definedName>
    <definedName name="_______Apr09" localSheetId="9">[4]Newabstract!#REF!</definedName>
    <definedName name="_______Apr09" localSheetId="10">[4]Newabstract!#REF!</definedName>
    <definedName name="_______Apr09">[4]Newabstract!#REF!</definedName>
    <definedName name="_______Apr10" localSheetId="6">[4]Newabstract!#REF!</definedName>
    <definedName name="_______Apr10" localSheetId="7">[4]Newabstract!#REF!</definedName>
    <definedName name="_______Apr10" localSheetId="8">[4]Newabstract!#REF!</definedName>
    <definedName name="_______Apr10" localSheetId="9">[4]Newabstract!#REF!</definedName>
    <definedName name="_______Apr10" localSheetId="10">[4]Newabstract!#REF!</definedName>
    <definedName name="_______Apr10">[4]Newabstract!#REF!</definedName>
    <definedName name="_______Apr11" localSheetId="6">[4]Newabstract!#REF!</definedName>
    <definedName name="_______Apr11" localSheetId="7">[4]Newabstract!#REF!</definedName>
    <definedName name="_______Apr11" localSheetId="8">[4]Newabstract!#REF!</definedName>
    <definedName name="_______Apr11" localSheetId="9">[4]Newabstract!#REF!</definedName>
    <definedName name="_______Apr11" localSheetId="10">[4]Newabstract!#REF!</definedName>
    <definedName name="_______Apr11">[4]Newabstract!#REF!</definedName>
    <definedName name="_______Apr13" localSheetId="6">[4]Newabstract!#REF!</definedName>
    <definedName name="_______Apr13" localSheetId="7">[4]Newabstract!#REF!</definedName>
    <definedName name="_______Apr13" localSheetId="8">[4]Newabstract!#REF!</definedName>
    <definedName name="_______Apr13" localSheetId="9">[4]Newabstract!#REF!</definedName>
    <definedName name="_______Apr13" localSheetId="10">[4]Newabstract!#REF!</definedName>
    <definedName name="_______Apr13">[4]Newabstract!#REF!</definedName>
    <definedName name="_______Apr14" localSheetId="6">[4]Newabstract!#REF!</definedName>
    <definedName name="_______Apr14" localSheetId="7">[4]Newabstract!#REF!</definedName>
    <definedName name="_______Apr14" localSheetId="8">[4]Newabstract!#REF!</definedName>
    <definedName name="_______Apr14" localSheetId="9">[4]Newabstract!#REF!</definedName>
    <definedName name="_______Apr14" localSheetId="10">[4]Newabstract!#REF!</definedName>
    <definedName name="_______Apr14">[4]Newabstract!#REF!</definedName>
    <definedName name="_______Apr15" localSheetId="6">[4]Newabstract!#REF!</definedName>
    <definedName name="_______Apr15" localSheetId="7">[4]Newabstract!#REF!</definedName>
    <definedName name="_______Apr15" localSheetId="8">[4]Newabstract!#REF!</definedName>
    <definedName name="_______Apr15" localSheetId="9">[4]Newabstract!#REF!</definedName>
    <definedName name="_______Apr15" localSheetId="10">[4]Newabstract!#REF!</definedName>
    <definedName name="_______Apr15">[4]Newabstract!#REF!</definedName>
    <definedName name="_______Apr16" localSheetId="6">[4]Newabstract!#REF!</definedName>
    <definedName name="_______Apr16" localSheetId="7">[4]Newabstract!#REF!</definedName>
    <definedName name="_______Apr16" localSheetId="8">[4]Newabstract!#REF!</definedName>
    <definedName name="_______Apr16" localSheetId="9">[4]Newabstract!#REF!</definedName>
    <definedName name="_______Apr16" localSheetId="10">[4]Newabstract!#REF!</definedName>
    <definedName name="_______Apr16">[4]Newabstract!#REF!</definedName>
    <definedName name="_______Apr17" localSheetId="6">[4]Newabstract!#REF!</definedName>
    <definedName name="_______Apr17" localSheetId="7">[4]Newabstract!#REF!</definedName>
    <definedName name="_______Apr17" localSheetId="8">[4]Newabstract!#REF!</definedName>
    <definedName name="_______Apr17" localSheetId="9">[4]Newabstract!#REF!</definedName>
    <definedName name="_______Apr17" localSheetId="10">[4]Newabstract!#REF!</definedName>
    <definedName name="_______Apr17">[4]Newabstract!#REF!</definedName>
    <definedName name="_______Apr20" localSheetId="6">[4]Newabstract!#REF!</definedName>
    <definedName name="_______Apr20" localSheetId="7">[4]Newabstract!#REF!</definedName>
    <definedName name="_______Apr20" localSheetId="8">[4]Newabstract!#REF!</definedName>
    <definedName name="_______Apr20" localSheetId="9">[4]Newabstract!#REF!</definedName>
    <definedName name="_______Apr20" localSheetId="10">[4]Newabstract!#REF!</definedName>
    <definedName name="_______Apr20">[4]Newabstract!#REF!</definedName>
    <definedName name="_______Apr21" localSheetId="6">[4]Newabstract!#REF!</definedName>
    <definedName name="_______Apr21" localSheetId="7">[4]Newabstract!#REF!</definedName>
    <definedName name="_______Apr21" localSheetId="8">[4]Newabstract!#REF!</definedName>
    <definedName name="_______Apr21" localSheetId="9">[4]Newabstract!#REF!</definedName>
    <definedName name="_______Apr21" localSheetId="10">[4]Newabstract!#REF!</definedName>
    <definedName name="_______Apr21">[4]Newabstract!#REF!</definedName>
    <definedName name="_______Apr22" localSheetId="6">[4]Newabstract!#REF!</definedName>
    <definedName name="_______Apr22" localSheetId="7">[4]Newabstract!#REF!</definedName>
    <definedName name="_______Apr22" localSheetId="8">[4]Newabstract!#REF!</definedName>
    <definedName name="_______Apr22" localSheetId="9">[4]Newabstract!#REF!</definedName>
    <definedName name="_______Apr22" localSheetId="10">[4]Newabstract!#REF!</definedName>
    <definedName name="_______Apr22">[4]Newabstract!#REF!</definedName>
    <definedName name="_______Apr23" localSheetId="6">[4]Newabstract!#REF!</definedName>
    <definedName name="_______Apr23" localSheetId="7">[4]Newabstract!#REF!</definedName>
    <definedName name="_______Apr23" localSheetId="8">[4]Newabstract!#REF!</definedName>
    <definedName name="_______Apr23" localSheetId="9">[4]Newabstract!#REF!</definedName>
    <definedName name="_______Apr23" localSheetId="10">[4]Newabstract!#REF!</definedName>
    <definedName name="_______Apr23">[4]Newabstract!#REF!</definedName>
    <definedName name="_______Apr24" localSheetId="6">[4]Newabstract!#REF!</definedName>
    <definedName name="_______Apr24" localSheetId="7">[4]Newabstract!#REF!</definedName>
    <definedName name="_______Apr24" localSheetId="8">[4]Newabstract!#REF!</definedName>
    <definedName name="_______Apr24" localSheetId="9">[4]Newabstract!#REF!</definedName>
    <definedName name="_______Apr24" localSheetId="10">[4]Newabstract!#REF!</definedName>
    <definedName name="_______Apr24">[4]Newabstract!#REF!</definedName>
    <definedName name="_______Apr27" localSheetId="6">[4]Newabstract!#REF!</definedName>
    <definedName name="_______Apr27" localSheetId="7">[4]Newabstract!#REF!</definedName>
    <definedName name="_______Apr27" localSheetId="8">[4]Newabstract!#REF!</definedName>
    <definedName name="_______Apr27" localSheetId="9">[4]Newabstract!#REF!</definedName>
    <definedName name="_______Apr27" localSheetId="10">[4]Newabstract!#REF!</definedName>
    <definedName name="_______Apr27">[4]Newabstract!#REF!</definedName>
    <definedName name="_______Apr28" localSheetId="6">[4]Newabstract!#REF!</definedName>
    <definedName name="_______Apr28" localSheetId="7">[4]Newabstract!#REF!</definedName>
    <definedName name="_______Apr28" localSheetId="8">[4]Newabstract!#REF!</definedName>
    <definedName name="_______Apr28" localSheetId="9">[4]Newabstract!#REF!</definedName>
    <definedName name="_______Apr28" localSheetId="10">[4]Newabstract!#REF!</definedName>
    <definedName name="_______Apr28">[4]Newabstract!#REF!</definedName>
    <definedName name="_______Apr29" localSheetId="6">[4]Newabstract!#REF!</definedName>
    <definedName name="_______Apr29" localSheetId="7">[4]Newabstract!#REF!</definedName>
    <definedName name="_______Apr29" localSheetId="8">[4]Newabstract!#REF!</definedName>
    <definedName name="_______Apr29" localSheetId="9">[4]Newabstract!#REF!</definedName>
    <definedName name="_______Apr29" localSheetId="10">[4]Newabstract!#REF!</definedName>
    <definedName name="_______Apr29">[4]Newabstract!#REF!</definedName>
    <definedName name="_______Apr30" localSheetId="6">[4]Newabstract!#REF!</definedName>
    <definedName name="_______Apr30" localSheetId="7">[4]Newabstract!#REF!</definedName>
    <definedName name="_______Apr30" localSheetId="8">[4]Newabstract!#REF!</definedName>
    <definedName name="_______Apr30" localSheetId="9">[4]Newabstract!#REF!</definedName>
    <definedName name="_______Apr30" localSheetId="10">[4]Newabstract!#REF!</definedName>
    <definedName name="_______Apr30">[4]Newabstract!#REF!</definedName>
    <definedName name="_______Aug02">'[6]MO EY'!$AC$11:$AH$45</definedName>
    <definedName name="_______AUG06" localSheetId="6" hidden="1">{"pl_t&amp;d",#N/A,FALSE,"p&amp;l_t&amp;D_01_02 (2)"}</definedName>
    <definedName name="_______AUG06" localSheetId="7" hidden="1">{"pl_t&amp;d",#N/A,FALSE,"p&amp;l_t&amp;D_01_02 (2)"}</definedName>
    <definedName name="_______AUG06" localSheetId="8" hidden="1">{"pl_t&amp;d",#N/A,FALSE,"p&amp;l_t&amp;D_01_02 (2)"}</definedName>
    <definedName name="_______AUG06" localSheetId="9" hidden="1">{"pl_t&amp;d",#N/A,FALSE,"p&amp;l_t&amp;D_01_02 (2)"}</definedName>
    <definedName name="_______AUG06" localSheetId="10" hidden="1">{"pl_t&amp;d",#N/A,FALSE,"p&amp;l_t&amp;D_01_02 (2)"}</definedName>
    <definedName name="_______AUG06" hidden="1">{"pl_t&amp;d",#N/A,FALSE,"p&amp;l_t&amp;D_01_02 (2)"}</definedName>
    <definedName name="_______B1" localSheetId="6" hidden="1">{"pl_t&amp;d",#N/A,FALSE,"p&amp;l_t&amp;D_01_02 (2)"}</definedName>
    <definedName name="_______B1" localSheetId="7" hidden="1">{"pl_t&amp;d",#N/A,FALSE,"p&amp;l_t&amp;D_01_02 (2)"}</definedName>
    <definedName name="_______B1" localSheetId="8" hidden="1">{"pl_t&amp;d",#N/A,FALSE,"p&amp;l_t&amp;D_01_02 (2)"}</definedName>
    <definedName name="_______B1" localSheetId="9" hidden="1">{"pl_t&amp;d",#N/A,FALSE,"p&amp;l_t&amp;D_01_02 (2)"}</definedName>
    <definedName name="_______B1" localSheetId="10" hidden="1">{"pl_t&amp;d",#N/A,FALSE,"p&amp;l_t&amp;D_01_02 (2)"}</definedName>
    <definedName name="_______B1" hidden="1">{"pl_t&amp;d",#N/A,FALSE,"p&amp;l_t&amp;D_01_02 (2)"}</definedName>
    <definedName name="_______BSD1" localSheetId="6">#REF!</definedName>
    <definedName name="_______BSD1" localSheetId="7">#REF!</definedName>
    <definedName name="_______BSD1" localSheetId="8">#REF!</definedName>
    <definedName name="_______BSD1" localSheetId="9">#REF!</definedName>
    <definedName name="_______BSD1" localSheetId="10">#REF!</definedName>
    <definedName name="_______BSD1">#REF!</definedName>
    <definedName name="_______BSD2" localSheetId="6">#REF!</definedName>
    <definedName name="_______BSD2" localSheetId="7">#REF!</definedName>
    <definedName name="_______BSD2" localSheetId="8">#REF!</definedName>
    <definedName name="_______BSD2" localSheetId="9">#REF!</definedName>
    <definedName name="_______BSD2" localSheetId="10">#REF!</definedName>
    <definedName name="_______BSD2">#REF!</definedName>
    <definedName name="_______CZ1">[10]data!$F$721</definedName>
    <definedName name="_______DAT12" localSheetId="6">#REF!</definedName>
    <definedName name="_______DAT12" localSheetId="7">#REF!</definedName>
    <definedName name="_______DAT12" localSheetId="8">#REF!</definedName>
    <definedName name="_______DAT12" localSheetId="9">#REF!</definedName>
    <definedName name="_______DAT12" localSheetId="10">#REF!</definedName>
    <definedName name="_______DAT12">#REF!</definedName>
    <definedName name="_______DAT13" localSheetId="6">#REF!</definedName>
    <definedName name="_______DAT13" localSheetId="7">#REF!</definedName>
    <definedName name="_______DAT13" localSheetId="8">#REF!</definedName>
    <definedName name="_______DAT13" localSheetId="9">#REF!</definedName>
    <definedName name="_______DAT13" localSheetId="10">#REF!</definedName>
    <definedName name="_______DAT13">#REF!</definedName>
    <definedName name="_______DAT15" localSheetId="6">#REF!</definedName>
    <definedName name="_______DAT15" localSheetId="7">#REF!</definedName>
    <definedName name="_______DAT15" localSheetId="8">#REF!</definedName>
    <definedName name="_______DAT15" localSheetId="9">#REF!</definedName>
    <definedName name="_______DAT15" localSheetId="10">#REF!</definedName>
    <definedName name="_______DAT15">#REF!</definedName>
    <definedName name="_______DAT16" localSheetId="6">#REF!</definedName>
    <definedName name="_______DAT16" localSheetId="7">#REF!</definedName>
    <definedName name="_______DAT16" localSheetId="8">#REF!</definedName>
    <definedName name="_______DAT16" localSheetId="9">#REF!</definedName>
    <definedName name="_______DAT16" localSheetId="10">#REF!</definedName>
    <definedName name="_______DAT16">#REF!</definedName>
    <definedName name="_______DAT17" localSheetId="6">#REF!</definedName>
    <definedName name="_______DAT17" localSheetId="7">#REF!</definedName>
    <definedName name="_______DAT17" localSheetId="8">#REF!</definedName>
    <definedName name="_______DAT17" localSheetId="9">#REF!</definedName>
    <definedName name="_______DAT17" localSheetId="10">#REF!</definedName>
    <definedName name="_______DAT17">#REF!</definedName>
    <definedName name="_______DAT18" localSheetId="6">#REF!</definedName>
    <definedName name="_______DAT18" localSheetId="7">#REF!</definedName>
    <definedName name="_______DAT18" localSheetId="8">#REF!</definedName>
    <definedName name="_______DAT18" localSheetId="9">#REF!</definedName>
    <definedName name="_______DAT18" localSheetId="10">#REF!</definedName>
    <definedName name="_______DAT18">#REF!</definedName>
    <definedName name="_______DAT19" localSheetId="6">#REF!</definedName>
    <definedName name="_______DAT19" localSheetId="7">#REF!</definedName>
    <definedName name="_______DAT19" localSheetId="8">#REF!</definedName>
    <definedName name="_______DAT19" localSheetId="9">#REF!</definedName>
    <definedName name="_______DAT19" localSheetId="10">#REF!</definedName>
    <definedName name="_______DAT19">#REF!</definedName>
    <definedName name="_______dd1" localSheetId="6" hidden="1">{"pl_t&amp;d",#N/A,FALSE,"p&amp;l_t&amp;D_01_02 (2)"}</definedName>
    <definedName name="_______dd1" localSheetId="7" hidden="1">{"pl_t&amp;d",#N/A,FALSE,"p&amp;l_t&amp;D_01_02 (2)"}</definedName>
    <definedName name="_______dd1" localSheetId="8" hidden="1">{"pl_t&amp;d",#N/A,FALSE,"p&amp;l_t&amp;D_01_02 (2)"}</definedName>
    <definedName name="_______dd1" localSheetId="9" hidden="1">{"pl_t&amp;d",#N/A,FALSE,"p&amp;l_t&amp;D_01_02 (2)"}</definedName>
    <definedName name="_______dd1" localSheetId="10" hidden="1">{"pl_t&amp;d",#N/A,FALSE,"p&amp;l_t&amp;D_01_02 (2)"}</definedName>
    <definedName name="_______dd1" hidden="1">{"pl_t&amp;d",#N/A,FALSE,"p&amp;l_t&amp;D_01_02 (2)"}</definedName>
    <definedName name="_______Dec01">'[6]MO CY'!$O$11:$T$45</definedName>
    <definedName name="_______Dec02">'[6]MO EY'!$BE$11:$BJ$45</definedName>
    <definedName name="_______dem2" localSheetId="6" hidden="1">{"pl_t&amp;d",#N/A,FALSE,"p&amp;l_t&amp;D_01_02 (2)"}</definedName>
    <definedName name="_______dem2" localSheetId="7" hidden="1">{"pl_t&amp;d",#N/A,FALSE,"p&amp;l_t&amp;D_01_02 (2)"}</definedName>
    <definedName name="_______dem2" localSheetId="8" hidden="1">{"pl_t&amp;d",#N/A,FALSE,"p&amp;l_t&amp;D_01_02 (2)"}</definedName>
    <definedName name="_______dem2" localSheetId="9" hidden="1">{"pl_t&amp;d",#N/A,FALSE,"p&amp;l_t&amp;D_01_02 (2)"}</definedName>
    <definedName name="_______dem2" localSheetId="10" hidden="1">{"pl_t&amp;d",#N/A,FALSE,"p&amp;l_t&amp;D_01_02 (2)"}</definedName>
    <definedName name="_______dem2" hidden="1">{"pl_t&amp;d",#N/A,FALSE,"p&amp;l_t&amp;D_01_02 (2)"}</definedName>
    <definedName name="_______dem3" localSheetId="6" hidden="1">{"pl_t&amp;d",#N/A,FALSE,"p&amp;l_t&amp;D_01_02 (2)"}</definedName>
    <definedName name="_______dem3" localSheetId="7" hidden="1">{"pl_t&amp;d",#N/A,FALSE,"p&amp;l_t&amp;D_01_02 (2)"}</definedName>
    <definedName name="_______dem3" localSheetId="8" hidden="1">{"pl_t&amp;d",#N/A,FALSE,"p&amp;l_t&amp;D_01_02 (2)"}</definedName>
    <definedName name="_______dem3" localSheetId="9" hidden="1">{"pl_t&amp;d",#N/A,FALSE,"p&amp;l_t&amp;D_01_02 (2)"}</definedName>
    <definedName name="_______dem3" localSheetId="10" hidden="1">{"pl_t&amp;d",#N/A,FALSE,"p&amp;l_t&amp;D_01_02 (2)"}</definedName>
    <definedName name="_______dem3" hidden="1">{"pl_t&amp;d",#N/A,FALSE,"p&amp;l_t&amp;D_01_02 (2)"}</definedName>
    <definedName name="_______den8" localSheetId="6" hidden="1">{"pl_t&amp;d",#N/A,FALSE,"p&amp;l_t&amp;D_01_02 (2)"}</definedName>
    <definedName name="_______den8" localSheetId="7" hidden="1">{"pl_t&amp;d",#N/A,FALSE,"p&amp;l_t&amp;D_01_02 (2)"}</definedName>
    <definedName name="_______den8" localSheetId="8" hidden="1">{"pl_t&amp;d",#N/A,FALSE,"p&amp;l_t&amp;D_01_02 (2)"}</definedName>
    <definedName name="_______den8" localSheetId="9" hidden="1">{"pl_t&amp;d",#N/A,FALSE,"p&amp;l_t&amp;D_01_02 (2)"}</definedName>
    <definedName name="_______den8" localSheetId="10" hidden="1">{"pl_t&amp;d",#N/A,FALSE,"p&amp;l_t&amp;D_01_02 (2)"}</definedName>
    <definedName name="_______den8" hidden="1">{"pl_t&amp;d",#N/A,FALSE,"p&amp;l_t&amp;D_01_02 (2)"}</definedName>
    <definedName name="_______Feb02">'[6]MO CY'!$AC$11:$AH$45</definedName>
    <definedName name="_______Feb03">'[6]MO EY'!$BS$11:$BX$45</definedName>
    <definedName name="_______fin2" localSheetId="6" hidden="1">{"pl_t&amp;d",#N/A,FALSE,"p&amp;l_t&amp;D_01_02 (2)"}</definedName>
    <definedName name="_______fin2" localSheetId="7" hidden="1">{"pl_t&amp;d",#N/A,FALSE,"p&amp;l_t&amp;D_01_02 (2)"}</definedName>
    <definedName name="_______fin2" localSheetId="8" hidden="1">{"pl_t&amp;d",#N/A,FALSE,"p&amp;l_t&amp;D_01_02 (2)"}</definedName>
    <definedName name="_______fin2" localSheetId="9" hidden="1">{"pl_t&amp;d",#N/A,FALSE,"p&amp;l_t&amp;D_01_02 (2)"}</definedName>
    <definedName name="_______fin2" localSheetId="10" hidden="1">{"pl_t&amp;d",#N/A,FALSE,"p&amp;l_t&amp;D_01_02 (2)"}</definedName>
    <definedName name="_______fin2" hidden="1">{"pl_t&amp;d",#N/A,FALSE,"p&amp;l_t&amp;D_01_02 (2)"}</definedName>
    <definedName name="_______for5" localSheetId="6" hidden="1">{"pl_t&amp;d",#N/A,FALSE,"p&amp;l_t&amp;D_01_02 (2)"}</definedName>
    <definedName name="_______for5" localSheetId="7" hidden="1">{"pl_t&amp;d",#N/A,FALSE,"p&amp;l_t&amp;D_01_02 (2)"}</definedName>
    <definedName name="_______for5" localSheetId="8" hidden="1">{"pl_t&amp;d",#N/A,FALSE,"p&amp;l_t&amp;D_01_02 (2)"}</definedName>
    <definedName name="_______for5" localSheetId="9" hidden="1">{"pl_t&amp;d",#N/A,FALSE,"p&amp;l_t&amp;D_01_02 (2)"}</definedName>
    <definedName name="_______for5" localSheetId="10" hidden="1">{"pl_t&amp;d",#N/A,FALSE,"p&amp;l_t&amp;D_01_02 (2)"}</definedName>
    <definedName name="_______for5" hidden="1">{"pl_t&amp;d",#N/A,FALSE,"p&amp;l_t&amp;D_01_02 (2)"}</definedName>
    <definedName name="_______G1" localSheetId="6">#REF!</definedName>
    <definedName name="_______G1" localSheetId="7">#REF!</definedName>
    <definedName name="_______G1" localSheetId="8">#REF!</definedName>
    <definedName name="_______G1" localSheetId="9">#REF!</definedName>
    <definedName name="_______G1" localSheetId="10">#REF!</definedName>
    <definedName name="_______G1">#REF!</definedName>
    <definedName name="_______IED1" localSheetId="6">#REF!</definedName>
    <definedName name="_______IED1" localSheetId="7">#REF!</definedName>
    <definedName name="_______IED1" localSheetId="8">#REF!</definedName>
    <definedName name="_______IED1" localSheetId="9">#REF!</definedName>
    <definedName name="_______IED1" localSheetId="10">#REF!</definedName>
    <definedName name="_______IED1">#REF!</definedName>
    <definedName name="_______IED2" localSheetId="6">#REF!</definedName>
    <definedName name="_______IED2" localSheetId="7">#REF!</definedName>
    <definedName name="_______IED2" localSheetId="8">#REF!</definedName>
    <definedName name="_______IED2" localSheetId="9">#REF!</definedName>
    <definedName name="_______IED2" localSheetId="10">#REF!</definedName>
    <definedName name="_______IED2">#REF!</definedName>
    <definedName name="_______j3" localSheetId="6" hidden="1">{"pl_t&amp;d",#N/A,FALSE,"p&amp;l_t&amp;D_01_02 (2)"}</definedName>
    <definedName name="_______j3" localSheetId="7" hidden="1">{"pl_t&amp;d",#N/A,FALSE,"p&amp;l_t&amp;D_01_02 (2)"}</definedName>
    <definedName name="_______j3" localSheetId="8" hidden="1">{"pl_t&amp;d",#N/A,FALSE,"p&amp;l_t&amp;D_01_02 (2)"}</definedName>
    <definedName name="_______j3" localSheetId="9" hidden="1">{"pl_t&amp;d",#N/A,FALSE,"p&amp;l_t&amp;D_01_02 (2)"}</definedName>
    <definedName name="_______j3" localSheetId="10" hidden="1">{"pl_t&amp;d",#N/A,FALSE,"p&amp;l_t&amp;D_01_02 (2)"}</definedName>
    <definedName name="_______j3" hidden="1">{"pl_t&amp;d",#N/A,FALSE,"p&amp;l_t&amp;D_01_02 (2)"}</definedName>
    <definedName name="_______j4" localSheetId="6" hidden="1">{"pl_t&amp;d",#N/A,FALSE,"p&amp;l_t&amp;D_01_02 (2)"}</definedName>
    <definedName name="_______j4" localSheetId="7" hidden="1">{"pl_t&amp;d",#N/A,FALSE,"p&amp;l_t&amp;D_01_02 (2)"}</definedName>
    <definedName name="_______j4" localSheetId="8" hidden="1">{"pl_t&amp;d",#N/A,FALSE,"p&amp;l_t&amp;D_01_02 (2)"}</definedName>
    <definedName name="_______j4" localSheetId="9" hidden="1">{"pl_t&amp;d",#N/A,FALSE,"p&amp;l_t&amp;D_01_02 (2)"}</definedName>
    <definedName name="_______j4" localSheetId="10" hidden="1">{"pl_t&amp;d",#N/A,FALSE,"p&amp;l_t&amp;D_01_02 (2)"}</definedName>
    <definedName name="_______j4" hidden="1">{"pl_t&amp;d",#N/A,FALSE,"p&amp;l_t&amp;D_01_02 (2)"}</definedName>
    <definedName name="_______j5" localSheetId="6" hidden="1">{"pl_t&amp;d",#N/A,FALSE,"p&amp;l_t&amp;D_01_02 (2)"}</definedName>
    <definedName name="_______j5" localSheetId="7" hidden="1">{"pl_t&amp;d",#N/A,FALSE,"p&amp;l_t&amp;D_01_02 (2)"}</definedName>
    <definedName name="_______j5" localSheetId="8" hidden="1">{"pl_t&amp;d",#N/A,FALSE,"p&amp;l_t&amp;D_01_02 (2)"}</definedName>
    <definedName name="_______j5" localSheetId="9" hidden="1">{"pl_t&amp;d",#N/A,FALSE,"p&amp;l_t&amp;D_01_02 (2)"}</definedName>
    <definedName name="_______j5" localSheetId="10" hidden="1">{"pl_t&amp;d",#N/A,FALSE,"p&amp;l_t&amp;D_01_02 (2)"}</definedName>
    <definedName name="_______j5" hidden="1">{"pl_t&amp;d",#N/A,FALSE,"p&amp;l_t&amp;D_01_02 (2)"}</definedName>
    <definedName name="_______Jan02">'[6]MO CY'!$V$11:$AA$45</definedName>
    <definedName name="_______Jan03">'[6]MO EY'!$BL$11:$BQ$45</definedName>
    <definedName name="_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Jul02">'[6]MO EY'!$V$11:$AA$45</definedName>
    <definedName name="_______Jun02">'[6]MO EY'!$O$11:$T$45</definedName>
    <definedName name="_______k1" localSheetId="6" hidden="1">{"pl_t&amp;d",#N/A,FALSE,"p&amp;l_t&amp;D_01_02 (2)"}</definedName>
    <definedName name="_______k1" localSheetId="7" hidden="1">{"pl_t&amp;d",#N/A,FALSE,"p&amp;l_t&amp;D_01_02 (2)"}</definedName>
    <definedName name="_______k1" localSheetId="8" hidden="1">{"pl_t&amp;d",#N/A,FALSE,"p&amp;l_t&amp;D_01_02 (2)"}</definedName>
    <definedName name="_______k1" localSheetId="9" hidden="1">{"pl_t&amp;d",#N/A,FALSE,"p&amp;l_t&amp;D_01_02 (2)"}</definedName>
    <definedName name="_______k1" localSheetId="10" hidden="1">{"pl_t&amp;d",#N/A,FALSE,"p&amp;l_t&amp;D_01_02 (2)"}</definedName>
    <definedName name="_______k1" hidden="1">{"pl_t&amp;d",#N/A,FALSE,"p&amp;l_t&amp;D_01_02 (2)"}</definedName>
    <definedName name="_______LD2">[1]DLC!$GR$56:$HT$8181</definedName>
    <definedName name="_______LD3">[1]DLC!$HV$57:$IO$8181</definedName>
    <definedName name="_______LD4">[1]DLC!$AH$32:$BE$8180</definedName>
    <definedName name="_______LD5">[1]DLC!$GR$53:$HK$8180</definedName>
    <definedName name="_______LD6">[1]DLC!$GR$69:$HL$8180</definedName>
    <definedName name="_______Mar02">'[6]MO CY'!$AJ$11:$AO$45</definedName>
    <definedName name="_______Mar03">'[6]MO EY'!$BZ$11:$CE$45</definedName>
    <definedName name="_______Mar06" localSheetId="6">[4]Newabstract!#REF!</definedName>
    <definedName name="_______Mar06" localSheetId="7">[4]Newabstract!#REF!</definedName>
    <definedName name="_______Mar06" localSheetId="8">[4]Newabstract!#REF!</definedName>
    <definedName name="_______Mar06" localSheetId="9">[4]Newabstract!#REF!</definedName>
    <definedName name="_______Mar06" localSheetId="10">[4]Newabstract!#REF!</definedName>
    <definedName name="_______Mar06">[4]Newabstract!#REF!</definedName>
    <definedName name="_______Mar09" localSheetId="6">[4]Newabstract!#REF!</definedName>
    <definedName name="_______Mar09" localSheetId="7">[4]Newabstract!#REF!</definedName>
    <definedName name="_______Mar09" localSheetId="8">[4]Newabstract!#REF!</definedName>
    <definedName name="_______Mar09" localSheetId="9">[4]Newabstract!#REF!</definedName>
    <definedName name="_______Mar09" localSheetId="10">[4]Newabstract!#REF!</definedName>
    <definedName name="_______Mar09">[4]Newabstract!#REF!</definedName>
    <definedName name="_______Mar10" localSheetId="6">[4]Newabstract!#REF!</definedName>
    <definedName name="_______Mar10" localSheetId="7">[4]Newabstract!#REF!</definedName>
    <definedName name="_______Mar10" localSheetId="8">[4]Newabstract!#REF!</definedName>
    <definedName name="_______Mar10" localSheetId="9">[4]Newabstract!#REF!</definedName>
    <definedName name="_______Mar10" localSheetId="10">[4]Newabstract!#REF!</definedName>
    <definedName name="_______Mar10">[4]Newabstract!#REF!</definedName>
    <definedName name="_______Mar11" localSheetId="6">[4]Newabstract!#REF!</definedName>
    <definedName name="_______Mar11" localSheetId="7">[4]Newabstract!#REF!</definedName>
    <definedName name="_______Mar11" localSheetId="8">[4]Newabstract!#REF!</definedName>
    <definedName name="_______Mar11" localSheetId="9">[4]Newabstract!#REF!</definedName>
    <definedName name="_______Mar11" localSheetId="10">[4]Newabstract!#REF!</definedName>
    <definedName name="_______Mar11">[4]Newabstract!#REF!</definedName>
    <definedName name="_______Mar12" localSheetId="6">[4]Newabstract!#REF!</definedName>
    <definedName name="_______Mar12" localSheetId="7">[4]Newabstract!#REF!</definedName>
    <definedName name="_______Mar12" localSheetId="8">[4]Newabstract!#REF!</definedName>
    <definedName name="_______Mar12" localSheetId="9">[4]Newabstract!#REF!</definedName>
    <definedName name="_______Mar12" localSheetId="10">[4]Newabstract!#REF!</definedName>
    <definedName name="_______Mar12">[4]Newabstract!#REF!</definedName>
    <definedName name="_______Mar13" localSheetId="6">[4]Newabstract!#REF!</definedName>
    <definedName name="_______Mar13" localSheetId="7">[4]Newabstract!#REF!</definedName>
    <definedName name="_______Mar13" localSheetId="8">[4]Newabstract!#REF!</definedName>
    <definedName name="_______Mar13" localSheetId="9">[4]Newabstract!#REF!</definedName>
    <definedName name="_______Mar13" localSheetId="10">[4]Newabstract!#REF!</definedName>
    <definedName name="_______Mar13">[4]Newabstract!#REF!</definedName>
    <definedName name="_______Mar16" localSheetId="6">[4]Newabstract!#REF!</definedName>
    <definedName name="_______Mar16" localSheetId="7">[4]Newabstract!#REF!</definedName>
    <definedName name="_______Mar16" localSheetId="8">[4]Newabstract!#REF!</definedName>
    <definedName name="_______Mar16" localSheetId="9">[4]Newabstract!#REF!</definedName>
    <definedName name="_______Mar16" localSheetId="10">[4]Newabstract!#REF!</definedName>
    <definedName name="_______Mar16">[4]Newabstract!#REF!</definedName>
    <definedName name="_______Mar17" localSheetId="6">[4]Newabstract!#REF!</definedName>
    <definedName name="_______Mar17" localSheetId="7">[4]Newabstract!#REF!</definedName>
    <definedName name="_______Mar17" localSheetId="8">[4]Newabstract!#REF!</definedName>
    <definedName name="_______Mar17" localSheetId="9">[4]Newabstract!#REF!</definedName>
    <definedName name="_______Mar17" localSheetId="10">[4]Newabstract!#REF!</definedName>
    <definedName name="_______Mar17">[4]Newabstract!#REF!</definedName>
    <definedName name="_______Mar18" localSheetId="6">[4]Newabstract!#REF!</definedName>
    <definedName name="_______Mar18" localSheetId="7">[4]Newabstract!#REF!</definedName>
    <definedName name="_______Mar18" localSheetId="8">[4]Newabstract!#REF!</definedName>
    <definedName name="_______Mar18" localSheetId="9">[4]Newabstract!#REF!</definedName>
    <definedName name="_______Mar18" localSheetId="10">[4]Newabstract!#REF!</definedName>
    <definedName name="_______Mar18">[4]Newabstract!#REF!</definedName>
    <definedName name="_______Mar19" localSheetId="6">[4]Newabstract!#REF!</definedName>
    <definedName name="_______Mar19" localSheetId="7">[4]Newabstract!#REF!</definedName>
    <definedName name="_______Mar19" localSheetId="8">[4]Newabstract!#REF!</definedName>
    <definedName name="_______Mar19" localSheetId="9">[4]Newabstract!#REF!</definedName>
    <definedName name="_______Mar19" localSheetId="10">[4]Newabstract!#REF!</definedName>
    <definedName name="_______Mar19">[4]Newabstract!#REF!</definedName>
    <definedName name="_______Mar20" localSheetId="6">[4]Newabstract!#REF!</definedName>
    <definedName name="_______Mar20" localSheetId="7">[4]Newabstract!#REF!</definedName>
    <definedName name="_______Mar20" localSheetId="8">[4]Newabstract!#REF!</definedName>
    <definedName name="_______Mar20" localSheetId="9">[4]Newabstract!#REF!</definedName>
    <definedName name="_______Mar20" localSheetId="10">[4]Newabstract!#REF!</definedName>
    <definedName name="_______Mar20">[4]Newabstract!#REF!</definedName>
    <definedName name="_______Mar23" localSheetId="6">[4]Newabstract!#REF!</definedName>
    <definedName name="_______Mar23" localSheetId="7">[4]Newabstract!#REF!</definedName>
    <definedName name="_______Mar23" localSheetId="8">[4]Newabstract!#REF!</definedName>
    <definedName name="_______Mar23" localSheetId="9">[4]Newabstract!#REF!</definedName>
    <definedName name="_______Mar23" localSheetId="10">[4]Newabstract!#REF!</definedName>
    <definedName name="_______Mar23">[4]Newabstract!#REF!</definedName>
    <definedName name="_______Mar24" localSheetId="6">[4]Newabstract!#REF!</definedName>
    <definedName name="_______Mar24" localSheetId="7">[4]Newabstract!#REF!</definedName>
    <definedName name="_______Mar24" localSheetId="8">[4]Newabstract!#REF!</definedName>
    <definedName name="_______Mar24" localSheetId="9">[4]Newabstract!#REF!</definedName>
    <definedName name="_______Mar24" localSheetId="10">[4]Newabstract!#REF!</definedName>
    <definedName name="_______Mar24">[4]Newabstract!#REF!</definedName>
    <definedName name="_______Mar25" localSheetId="6">[4]Newabstract!#REF!</definedName>
    <definedName name="_______Mar25" localSheetId="7">[4]Newabstract!#REF!</definedName>
    <definedName name="_______Mar25" localSheetId="8">[4]Newabstract!#REF!</definedName>
    <definedName name="_______Mar25" localSheetId="9">[4]Newabstract!#REF!</definedName>
    <definedName name="_______Mar25" localSheetId="10">[4]Newabstract!#REF!</definedName>
    <definedName name="_______Mar25">[4]Newabstract!#REF!</definedName>
    <definedName name="_______Mar26" localSheetId="6">[4]Newabstract!#REF!</definedName>
    <definedName name="_______Mar26" localSheetId="7">[4]Newabstract!#REF!</definedName>
    <definedName name="_______Mar26" localSheetId="8">[4]Newabstract!#REF!</definedName>
    <definedName name="_______Mar26" localSheetId="9">[4]Newabstract!#REF!</definedName>
    <definedName name="_______Mar26" localSheetId="10">[4]Newabstract!#REF!</definedName>
    <definedName name="_______Mar26">[4]Newabstract!#REF!</definedName>
    <definedName name="_______Mar27" localSheetId="6">[4]Newabstract!#REF!</definedName>
    <definedName name="_______Mar27" localSheetId="7">[4]Newabstract!#REF!</definedName>
    <definedName name="_______Mar27" localSheetId="8">[4]Newabstract!#REF!</definedName>
    <definedName name="_______Mar27" localSheetId="9">[4]Newabstract!#REF!</definedName>
    <definedName name="_______Mar27" localSheetId="10">[4]Newabstract!#REF!</definedName>
    <definedName name="_______Mar27">[4]Newabstract!#REF!</definedName>
    <definedName name="_______Mar28" localSheetId="6">[4]Newabstract!#REF!</definedName>
    <definedName name="_______Mar28" localSheetId="7">[4]Newabstract!#REF!</definedName>
    <definedName name="_______Mar28" localSheetId="8">[4]Newabstract!#REF!</definedName>
    <definedName name="_______Mar28" localSheetId="9">[4]Newabstract!#REF!</definedName>
    <definedName name="_______Mar28" localSheetId="10">[4]Newabstract!#REF!</definedName>
    <definedName name="_______Mar28">[4]Newabstract!#REF!</definedName>
    <definedName name="_______Mar30" localSheetId="6">[4]Newabstract!#REF!</definedName>
    <definedName name="_______Mar30" localSheetId="7">[4]Newabstract!#REF!</definedName>
    <definedName name="_______Mar30" localSheetId="8">[4]Newabstract!#REF!</definedName>
    <definedName name="_______Mar30" localSheetId="9">[4]Newabstract!#REF!</definedName>
    <definedName name="_______Mar30" localSheetId="10">[4]Newabstract!#REF!</definedName>
    <definedName name="_______Mar30">[4]Newabstract!#REF!</definedName>
    <definedName name="_______Mar31" localSheetId="6">[4]Newabstract!#REF!</definedName>
    <definedName name="_______Mar31" localSheetId="7">[4]Newabstract!#REF!</definedName>
    <definedName name="_______Mar31" localSheetId="8">[4]Newabstract!#REF!</definedName>
    <definedName name="_______Mar31" localSheetId="9">[4]Newabstract!#REF!</definedName>
    <definedName name="_______Mar31" localSheetId="10">[4]Newabstract!#REF!</definedName>
    <definedName name="_______Mar31">[4]Newabstract!#REF!</definedName>
    <definedName name="_______May02">'[6]MO EY'!$H$11:$M$45</definedName>
    <definedName name="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new1" localSheetId="6" hidden="1">{"pl_t&amp;d",#N/A,FALSE,"p&amp;l_t&amp;D_01_02 (2)"}</definedName>
    <definedName name="_______new1" localSheetId="7" hidden="1">{"pl_t&amp;d",#N/A,FALSE,"p&amp;l_t&amp;D_01_02 (2)"}</definedName>
    <definedName name="_______new1" localSheetId="8" hidden="1">{"pl_t&amp;d",#N/A,FALSE,"p&amp;l_t&amp;D_01_02 (2)"}</definedName>
    <definedName name="_______new1" localSheetId="9" hidden="1">{"pl_t&amp;d",#N/A,FALSE,"p&amp;l_t&amp;D_01_02 (2)"}</definedName>
    <definedName name="_______new1" localSheetId="10" hidden="1">{"pl_t&amp;d",#N/A,FALSE,"p&amp;l_t&amp;D_01_02 (2)"}</definedName>
    <definedName name="_______new1" hidden="1">{"pl_t&amp;d",#N/A,FALSE,"p&amp;l_t&amp;D_01_02 (2)"}</definedName>
    <definedName name="_______no1" localSheetId="6" hidden="1">{"pl_t&amp;d",#N/A,FALSE,"p&amp;l_t&amp;D_01_02 (2)"}</definedName>
    <definedName name="_______no1" localSheetId="7" hidden="1">{"pl_t&amp;d",#N/A,FALSE,"p&amp;l_t&amp;D_01_02 (2)"}</definedName>
    <definedName name="_______no1" localSheetId="8" hidden="1">{"pl_t&amp;d",#N/A,FALSE,"p&amp;l_t&amp;D_01_02 (2)"}</definedName>
    <definedName name="_______no1" localSheetId="9" hidden="1">{"pl_t&amp;d",#N/A,FALSE,"p&amp;l_t&amp;D_01_02 (2)"}</definedName>
    <definedName name="_______no1" localSheetId="10" hidden="1">{"pl_t&amp;d",#N/A,FALSE,"p&amp;l_t&amp;D_01_02 (2)"}</definedName>
    <definedName name="_______no1" hidden="1">{"pl_t&amp;d",#N/A,FALSE,"p&amp;l_t&amp;D_01_02 (2)"}</definedName>
    <definedName name="_______not1" localSheetId="6" hidden="1">{"pl_t&amp;d",#N/A,FALSE,"p&amp;l_t&amp;D_01_02 (2)"}</definedName>
    <definedName name="_______not1" localSheetId="7" hidden="1">{"pl_t&amp;d",#N/A,FALSE,"p&amp;l_t&amp;D_01_02 (2)"}</definedName>
    <definedName name="_______not1" localSheetId="8" hidden="1">{"pl_t&amp;d",#N/A,FALSE,"p&amp;l_t&amp;D_01_02 (2)"}</definedName>
    <definedName name="_______not1" localSheetId="9" hidden="1">{"pl_t&amp;d",#N/A,FALSE,"p&amp;l_t&amp;D_01_02 (2)"}</definedName>
    <definedName name="_______not1" localSheetId="10" hidden="1">{"pl_t&amp;d",#N/A,FALSE,"p&amp;l_t&amp;D_01_02 (2)"}</definedName>
    <definedName name="_______not1" hidden="1">{"pl_t&amp;d",#N/A,FALSE,"p&amp;l_t&amp;D_01_02 (2)"}</definedName>
    <definedName name="_______Nov01">'[6]MO CY'!$H$11:$M$45</definedName>
    <definedName name="_______Nov02">'[6]MO EY'!$AX$11:$BC$45</definedName>
    <definedName name="_______Oct01">'[6]MO CY'!$A$11:$F$45</definedName>
    <definedName name="_______Oct02">'[6]MO EY'!$AQ$11:$AV$45</definedName>
    <definedName name="_______p1" localSheetId="6" hidden="1">{"pl_t&amp;d",#N/A,FALSE,"p&amp;l_t&amp;D_01_02 (2)"}</definedName>
    <definedName name="_______p1" localSheetId="7" hidden="1">{"pl_t&amp;d",#N/A,FALSE,"p&amp;l_t&amp;D_01_02 (2)"}</definedName>
    <definedName name="_______p1" localSheetId="8" hidden="1">{"pl_t&amp;d",#N/A,FALSE,"p&amp;l_t&amp;D_01_02 (2)"}</definedName>
    <definedName name="_______p1" localSheetId="9" hidden="1">{"pl_t&amp;d",#N/A,FALSE,"p&amp;l_t&amp;D_01_02 (2)"}</definedName>
    <definedName name="_______p1" localSheetId="10" hidden="1">{"pl_t&amp;d",#N/A,FALSE,"p&amp;l_t&amp;D_01_02 (2)"}</definedName>
    <definedName name="_______p1" hidden="1">{"pl_t&amp;d",#N/A,FALSE,"p&amp;l_t&amp;D_01_02 (2)"}</definedName>
    <definedName name="_______p2" localSheetId="6" hidden="1">{"pl_td_01_02",#N/A,FALSE,"p&amp;l_t&amp;D_01_02 (2)"}</definedName>
    <definedName name="_______p2" localSheetId="7" hidden="1">{"pl_td_01_02",#N/A,FALSE,"p&amp;l_t&amp;D_01_02 (2)"}</definedName>
    <definedName name="_______p2" localSheetId="8" hidden="1">{"pl_td_01_02",#N/A,FALSE,"p&amp;l_t&amp;D_01_02 (2)"}</definedName>
    <definedName name="_______p2" localSheetId="9" hidden="1">{"pl_td_01_02",#N/A,FALSE,"p&amp;l_t&amp;D_01_02 (2)"}</definedName>
    <definedName name="_______p2" localSheetId="10" hidden="1">{"pl_td_01_02",#N/A,FALSE,"p&amp;l_t&amp;D_01_02 (2)"}</definedName>
    <definedName name="_______p2" hidden="1">{"pl_td_01_02",#N/A,FALSE,"p&amp;l_t&amp;D_01_02 (2)"}</definedName>
    <definedName name="_______p3" localSheetId="6" hidden="1">{"pl_t&amp;d",#N/A,FALSE,"p&amp;l_t&amp;D_01_02 (2)"}</definedName>
    <definedName name="_______p3" localSheetId="7" hidden="1">{"pl_t&amp;d",#N/A,FALSE,"p&amp;l_t&amp;D_01_02 (2)"}</definedName>
    <definedName name="_______p3" localSheetId="8" hidden="1">{"pl_t&amp;d",#N/A,FALSE,"p&amp;l_t&amp;D_01_02 (2)"}</definedName>
    <definedName name="_______p3" localSheetId="9" hidden="1">{"pl_t&amp;d",#N/A,FALSE,"p&amp;l_t&amp;D_01_02 (2)"}</definedName>
    <definedName name="_______p3" localSheetId="10" hidden="1">{"pl_t&amp;d",#N/A,FALSE,"p&amp;l_t&amp;D_01_02 (2)"}</definedName>
    <definedName name="_______p3" hidden="1">{"pl_t&amp;d",#N/A,FALSE,"p&amp;l_t&amp;D_01_02 (2)"}</definedName>
    <definedName name="_______p4" localSheetId="6" hidden="1">{"pl_t&amp;d",#N/A,FALSE,"p&amp;l_t&amp;D_01_02 (2)"}</definedName>
    <definedName name="_______p4" localSheetId="7" hidden="1">{"pl_t&amp;d",#N/A,FALSE,"p&amp;l_t&amp;D_01_02 (2)"}</definedName>
    <definedName name="_______p4" localSheetId="8" hidden="1">{"pl_t&amp;d",#N/A,FALSE,"p&amp;l_t&amp;D_01_02 (2)"}</definedName>
    <definedName name="_______p4" localSheetId="9" hidden="1">{"pl_t&amp;d",#N/A,FALSE,"p&amp;l_t&amp;D_01_02 (2)"}</definedName>
    <definedName name="_______p4" localSheetId="10" hidden="1">{"pl_t&amp;d",#N/A,FALSE,"p&amp;l_t&amp;D_01_02 (2)"}</definedName>
    <definedName name="_______p4" hidden="1">{"pl_t&amp;d",#N/A,FALSE,"p&amp;l_t&amp;D_01_02 (2)"}</definedName>
    <definedName name="_______q2" localSheetId="6" hidden="1">{"pl_t&amp;d",#N/A,FALSE,"p&amp;l_t&amp;D_01_02 (2)"}</definedName>
    <definedName name="_______q2" localSheetId="7" hidden="1">{"pl_t&amp;d",#N/A,FALSE,"p&amp;l_t&amp;D_01_02 (2)"}</definedName>
    <definedName name="_______q2" localSheetId="8" hidden="1">{"pl_t&amp;d",#N/A,FALSE,"p&amp;l_t&amp;D_01_02 (2)"}</definedName>
    <definedName name="_______q2" localSheetId="9" hidden="1">{"pl_t&amp;d",#N/A,FALSE,"p&amp;l_t&amp;D_01_02 (2)"}</definedName>
    <definedName name="_______q2" localSheetId="10" hidden="1">{"pl_t&amp;d",#N/A,FALSE,"p&amp;l_t&amp;D_01_02 (2)"}</definedName>
    <definedName name="_______q2" hidden="1">{"pl_t&amp;d",#N/A,FALSE,"p&amp;l_t&amp;D_01_02 (2)"}</definedName>
    <definedName name="_______q3" localSheetId="6" hidden="1">{"pl_t&amp;d",#N/A,FALSE,"p&amp;l_t&amp;D_01_02 (2)"}</definedName>
    <definedName name="_______q3" localSheetId="7" hidden="1">{"pl_t&amp;d",#N/A,FALSE,"p&amp;l_t&amp;D_01_02 (2)"}</definedName>
    <definedName name="_______q3" localSheetId="8" hidden="1">{"pl_t&amp;d",#N/A,FALSE,"p&amp;l_t&amp;D_01_02 (2)"}</definedName>
    <definedName name="_______q3" localSheetId="9" hidden="1">{"pl_t&amp;d",#N/A,FALSE,"p&amp;l_t&amp;D_01_02 (2)"}</definedName>
    <definedName name="_______q3" localSheetId="10" hidden="1">{"pl_t&amp;d",#N/A,FALSE,"p&amp;l_t&amp;D_01_02 (2)"}</definedName>
    <definedName name="_______q3" hidden="1">{"pl_t&amp;d",#N/A,FALSE,"p&amp;l_t&amp;D_01_02 (2)"}</definedName>
    <definedName name="_______RAM4" localSheetId="6" hidden="1">{"pl_t&amp;d",#N/A,FALSE,"p&amp;l_t&amp;D_01_02 (2)"}</definedName>
    <definedName name="_______RAM4" localSheetId="7" hidden="1">{"pl_t&amp;d",#N/A,FALSE,"p&amp;l_t&amp;D_01_02 (2)"}</definedName>
    <definedName name="_______RAM4" localSheetId="8" hidden="1">{"pl_t&amp;d",#N/A,FALSE,"p&amp;l_t&amp;D_01_02 (2)"}</definedName>
    <definedName name="_______RAM4" localSheetId="9" hidden="1">{"pl_t&amp;d",#N/A,FALSE,"p&amp;l_t&amp;D_01_02 (2)"}</definedName>
    <definedName name="_______RAM4" localSheetId="10" hidden="1">{"pl_t&amp;d",#N/A,FALSE,"p&amp;l_t&amp;D_01_02 (2)"}</definedName>
    <definedName name="_______RAM4" hidden="1">{"pl_t&amp;d",#N/A,FALSE,"p&amp;l_t&amp;D_01_02 (2)"}</definedName>
    <definedName name="_______rb2" localSheetId="6" hidden="1">{"pl_t&amp;d",#N/A,FALSE,"p&amp;l_t&amp;D_01_02 (2)"}</definedName>
    <definedName name="_______rb2" localSheetId="7" hidden="1">{"pl_t&amp;d",#N/A,FALSE,"p&amp;l_t&amp;D_01_02 (2)"}</definedName>
    <definedName name="_______rb2" localSheetId="8" hidden="1">{"pl_t&amp;d",#N/A,FALSE,"p&amp;l_t&amp;D_01_02 (2)"}</definedName>
    <definedName name="_______rb2" localSheetId="9" hidden="1">{"pl_t&amp;d",#N/A,FALSE,"p&amp;l_t&amp;D_01_02 (2)"}</definedName>
    <definedName name="_______rb2" localSheetId="10" hidden="1">{"pl_t&amp;d",#N/A,FALSE,"p&amp;l_t&amp;D_01_02 (2)"}</definedName>
    <definedName name="_______rb2" hidden="1">{"pl_t&amp;d",#N/A,FALSE,"p&amp;l_t&amp;D_01_02 (2)"}</definedName>
    <definedName name="_______s1" localSheetId="6" hidden="1">{"pl_t&amp;d",#N/A,FALSE,"p&amp;l_t&amp;D_01_02 (2)"}</definedName>
    <definedName name="_______s1" localSheetId="7" hidden="1">{"pl_t&amp;d",#N/A,FALSE,"p&amp;l_t&amp;D_01_02 (2)"}</definedName>
    <definedName name="_______s1" localSheetId="8" hidden="1">{"pl_t&amp;d",#N/A,FALSE,"p&amp;l_t&amp;D_01_02 (2)"}</definedName>
    <definedName name="_______s1" localSheetId="9" hidden="1">{"pl_t&amp;d",#N/A,FALSE,"p&amp;l_t&amp;D_01_02 (2)"}</definedName>
    <definedName name="_______s1" localSheetId="10" hidden="1">{"pl_t&amp;d",#N/A,FALSE,"p&amp;l_t&amp;D_01_02 (2)"}</definedName>
    <definedName name="_______s1" hidden="1">{"pl_t&amp;d",#N/A,FALSE,"p&amp;l_t&amp;D_01_02 (2)"}</definedName>
    <definedName name="_______s2" localSheetId="6" hidden="1">{"pl_t&amp;d",#N/A,FALSE,"p&amp;l_t&amp;D_01_02 (2)"}</definedName>
    <definedName name="_______s2" localSheetId="7" hidden="1">{"pl_t&amp;d",#N/A,FALSE,"p&amp;l_t&amp;D_01_02 (2)"}</definedName>
    <definedName name="_______s2" localSheetId="8" hidden="1">{"pl_t&amp;d",#N/A,FALSE,"p&amp;l_t&amp;D_01_02 (2)"}</definedName>
    <definedName name="_______s2" localSheetId="9" hidden="1">{"pl_t&amp;d",#N/A,FALSE,"p&amp;l_t&amp;D_01_02 (2)"}</definedName>
    <definedName name="_______s2" localSheetId="10" hidden="1">{"pl_t&amp;d",#N/A,FALSE,"p&amp;l_t&amp;D_01_02 (2)"}</definedName>
    <definedName name="_______s2" hidden="1">{"pl_t&amp;d",#N/A,FALSE,"p&amp;l_t&amp;D_01_02 (2)"}</definedName>
    <definedName name="_______Sep02">'[6]MO EY'!$AJ$11:$AO$45</definedName>
    <definedName name="_______SH1">'[7]Executive Summary -Thermal'!$A$4:$H$108</definedName>
    <definedName name="_______SH10">'[7]Executive Summary -Thermal'!$A$4:$G$118</definedName>
    <definedName name="_______SH11">'[7]Executive Summary -Thermal'!$A$4:$H$167</definedName>
    <definedName name="_______SH2">'[7]Executive Summary -Thermal'!$A$4:$H$157</definedName>
    <definedName name="_______SH3">'[7]Executive Summary -Thermal'!$A$4:$H$136</definedName>
    <definedName name="_______SH4">'[7]Executive Summary -Thermal'!$A$4:$H$96</definedName>
    <definedName name="_______SH5">'[7]Executive Summary -Thermal'!$A$4:$H$96</definedName>
    <definedName name="_______SH6">'[7]Executive Summary -Thermal'!$A$4:$H$95</definedName>
    <definedName name="_______SH7">'[7]Executive Summary -Thermal'!$A$4:$H$163</definedName>
    <definedName name="_______SH8">'[7]Executive Summary -Thermal'!$A$4:$H$133</definedName>
    <definedName name="_______SH9">'[7]Executive Summary -Thermal'!$A$4:$H$194</definedName>
    <definedName name="_______SL1" localSheetId="6">[8]Salient1!#REF!</definedName>
    <definedName name="_______SL1" localSheetId="7">[8]Salient1!#REF!</definedName>
    <definedName name="_______SL1" localSheetId="8">[8]Salient1!#REF!</definedName>
    <definedName name="_______SL1" localSheetId="9">[8]Salient1!#REF!</definedName>
    <definedName name="_______SL1" localSheetId="10">[8]Salient1!#REF!</definedName>
    <definedName name="_______SL1">[8]Salient1!#REF!</definedName>
    <definedName name="_______SL2" localSheetId="6">[8]Salient1!#REF!</definedName>
    <definedName name="_______SL2" localSheetId="7">[8]Salient1!#REF!</definedName>
    <definedName name="_______SL2" localSheetId="8">[8]Salient1!#REF!</definedName>
    <definedName name="_______SL2" localSheetId="9">[8]Salient1!#REF!</definedName>
    <definedName name="_______SL2" localSheetId="10">[8]Salient1!#REF!</definedName>
    <definedName name="_______SL2">[8]Salient1!#REF!</definedName>
    <definedName name="_______SL3" localSheetId="6">[8]Salient1!#REF!</definedName>
    <definedName name="_______SL3" localSheetId="7">[8]Salient1!#REF!</definedName>
    <definedName name="_______SL3" localSheetId="8">[8]Salient1!#REF!</definedName>
    <definedName name="_______SL3" localSheetId="9">[8]Salient1!#REF!</definedName>
    <definedName name="_______SL3" localSheetId="10">[8]Salient1!#REF!</definedName>
    <definedName name="_______SL3">[8]Salient1!#REF!</definedName>
    <definedName name="_______ss1" localSheetId="6" hidden="1">{"pl_t&amp;d",#N/A,FALSE,"p&amp;l_t&amp;D_01_02 (2)"}</definedName>
    <definedName name="_______ss1" localSheetId="7" hidden="1">{"pl_t&amp;d",#N/A,FALSE,"p&amp;l_t&amp;D_01_02 (2)"}</definedName>
    <definedName name="_______ss1" localSheetId="8" hidden="1">{"pl_t&amp;d",#N/A,FALSE,"p&amp;l_t&amp;D_01_02 (2)"}</definedName>
    <definedName name="_______ss1" localSheetId="9" hidden="1">{"pl_t&amp;d",#N/A,FALSE,"p&amp;l_t&amp;D_01_02 (2)"}</definedName>
    <definedName name="_______ss1" localSheetId="10" hidden="1">{"pl_t&amp;d",#N/A,FALSE,"p&amp;l_t&amp;D_01_02 (2)"}</definedName>
    <definedName name="_______ss1" hidden="1">{"pl_t&amp;d",#N/A,FALSE,"p&amp;l_t&amp;D_01_02 (2)"}</definedName>
    <definedName name="_______ums1" localSheetId="6" hidden="1">{"pl_t&amp;d",#N/A,FALSE,"p&amp;l_t&amp;D_01_02 (2)"}</definedName>
    <definedName name="_______ums1" localSheetId="7" hidden="1">{"pl_t&amp;d",#N/A,FALSE,"p&amp;l_t&amp;D_01_02 (2)"}</definedName>
    <definedName name="_______ums1" localSheetId="8" hidden="1">{"pl_t&amp;d",#N/A,FALSE,"p&amp;l_t&amp;D_01_02 (2)"}</definedName>
    <definedName name="_______ums1" localSheetId="9" hidden="1">{"pl_t&amp;d",#N/A,FALSE,"p&amp;l_t&amp;D_01_02 (2)"}</definedName>
    <definedName name="_______ums1" localSheetId="10" hidden="1">{"pl_t&amp;d",#N/A,FALSE,"p&amp;l_t&amp;D_01_02 (2)"}</definedName>
    <definedName name="_______ums1" hidden="1">{"pl_t&amp;d",#N/A,FALSE,"p&amp;l_t&amp;D_01_02 (2)"}</definedName>
    <definedName name="_______vas1" localSheetId="6" hidden="1">{"pl_t&amp;d",#N/A,FALSE,"p&amp;l_t&amp;D_01_02 (2)"}</definedName>
    <definedName name="_______vas1" localSheetId="7" hidden="1">{"pl_t&amp;d",#N/A,FALSE,"p&amp;l_t&amp;D_01_02 (2)"}</definedName>
    <definedName name="_______vas1" localSheetId="8" hidden="1">{"pl_t&amp;d",#N/A,FALSE,"p&amp;l_t&amp;D_01_02 (2)"}</definedName>
    <definedName name="_______vas1" localSheetId="9" hidden="1">{"pl_t&amp;d",#N/A,FALSE,"p&amp;l_t&amp;D_01_02 (2)"}</definedName>
    <definedName name="_______vas1" localSheetId="10" hidden="1">{"pl_t&amp;d",#N/A,FALSE,"p&amp;l_t&amp;D_01_02 (2)"}</definedName>
    <definedName name="_______vas1" hidden="1">{"pl_t&amp;d",#N/A,FALSE,"p&amp;l_t&amp;D_01_02 (2)"}</definedName>
    <definedName name="_______vas2" localSheetId="6" hidden="1">{"pl_t&amp;d",#N/A,FALSE,"p&amp;l_t&amp;D_01_02 (2)"}</definedName>
    <definedName name="_______vas2" localSheetId="7" hidden="1">{"pl_t&amp;d",#N/A,FALSE,"p&amp;l_t&amp;D_01_02 (2)"}</definedName>
    <definedName name="_______vas2" localSheetId="8" hidden="1">{"pl_t&amp;d",#N/A,FALSE,"p&amp;l_t&amp;D_01_02 (2)"}</definedName>
    <definedName name="_______vas2" localSheetId="9" hidden="1">{"pl_t&amp;d",#N/A,FALSE,"p&amp;l_t&amp;D_01_02 (2)"}</definedName>
    <definedName name="_______vas2" localSheetId="10" hidden="1">{"pl_t&amp;d",#N/A,FALSE,"p&amp;l_t&amp;D_01_02 (2)"}</definedName>
    <definedName name="_______vas2" hidden="1">{"pl_t&amp;d",#N/A,FALSE,"p&amp;l_t&amp;D_01_02 (2)"}</definedName>
    <definedName name="______A1000000" localSheetId="6">#REF!</definedName>
    <definedName name="______A1000000" localSheetId="7">#REF!</definedName>
    <definedName name="______A1000000" localSheetId="8">#REF!</definedName>
    <definedName name="______A1000000" localSheetId="9">#REF!</definedName>
    <definedName name="______A1000000" localSheetId="10">#REF!</definedName>
    <definedName name="______A1000000">#REF!</definedName>
    <definedName name="______A11" localSheetId="6" hidden="1">{"pl_t&amp;d",#N/A,FALSE,"p&amp;l_t&amp;D_01_02 (2)"}</definedName>
    <definedName name="______A11" localSheetId="7" hidden="1">{"pl_t&amp;d",#N/A,FALSE,"p&amp;l_t&amp;D_01_02 (2)"}</definedName>
    <definedName name="______A11" localSheetId="8" hidden="1">{"pl_t&amp;d",#N/A,FALSE,"p&amp;l_t&amp;D_01_02 (2)"}</definedName>
    <definedName name="______A11" localSheetId="9" hidden="1">{"pl_t&amp;d",#N/A,FALSE,"p&amp;l_t&amp;D_01_02 (2)"}</definedName>
    <definedName name="______A11" localSheetId="10" hidden="1">{"pl_t&amp;d",#N/A,FALSE,"p&amp;l_t&amp;D_01_02 (2)"}</definedName>
    <definedName name="______A11" hidden="1">{"pl_t&amp;d",#N/A,FALSE,"p&amp;l_t&amp;D_01_02 (2)"}</definedName>
    <definedName name="______A2" localSheetId="6" hidden="1">{"pl_t&amp;d",#N/A,FALSE,"p&amp;l_t&amp;D_01_02 (2)"}</definedName>
    <definedName name="______A2" localSheetId="7" hidden="1">{"pl_t&amp;d",#N/A,FALSE,"p&amp;l_t&amp;D_01_02 (2)"}</definedName>
    <definedName name="______A2" localSheetId="8" hidden="1">{"pl_t&amp;d",#N/A,FALSE,"p&amp;l_t&amp;D_01_02 (2)"}</definedName>
    <definedName name="______A2" localSheetId="9" hidden="1">{"pl_t&amp;d",#N/A,FALSE,"p&amp;l_t&amp;D_01_02 (2)"}</definedName>
    <definedName name="______A2" localSheetId="10" hidden="1">{"pl_t&amp;d",#N/A,FALSE,"p&amp;l_t&amp;D_01_02 (2)"}</definedName>
    <definedName name="______A2" hidden="1">{"pl_t&amp;d",#N/A,FALSE,"p&amp;l_t&amp;D_01_02 (2)"}</definedName>
    <definedName name="______a3" localSheetId="6" hidden="1">{"pl_t&amp;d",#N/A,FALSE,"p&amp;l_t&amp;D_01_02 (2)"}</definedName>
    <definedName name="______a3" localSheetId="7" hidden="1">{"pl_t&amp;d",#N/A,FALSE,"p&amp;l_t&amp;D_01_02 (2)"}</definedName>
    <definedName name="______a3" localSheetId="8" hidden="1">{"pl_t&amp;d",#N/A,FALSE,"p&amp;l_t&amp;D_01_02 (2)"}</definedName>
    <definedName name="______a3" localSheetId="9" hidden="1">{"pl_t&amp;d",#N/A,FALSE,"p&amp;l_t&amp;D_01_02 (2)"}</definedName>
    <definedName name="______a3" localSheetId="10" hidden="1">{"pl_t&amp;d",#N/A,FALSE,"p&amp;l_t&amp;D_01_02 (2)"}</definedName>
    <definedName name="______a3" hidden="1">{"pl_t&amp;d",#N/A,FALSE,"p&amp;l_t&amp;D_01_02 (2)"}</definedName>
    <definedName name="______A342542" localSheetId="6">#REF!</definedName>
    <definedName name="______A342542" localSheetId="7">#REF!</definedName>
    <definedName name="______A342542" localSheetId="8">#REF!</definedName>
    <definedName name="______A342542" localSheetId="9">#REF!</definedName>
    <definedName name="______A342542" localSheetId="10">#REF!</definedName>
    <definedName name="______A342542">#REF!</definedName>
    <definedName name="______A920720" localSheetId="6">#REF!</definedName>
    <definedName name="______A920720" localSheetId="7">#REF!</definedName>
    <definedName name="______A920720" localSheetId="8">#REF!</definedName>
    <definedName name="______A920720" localSheetId="9">#REF!</definedName>
    <definedName name="______A920720" localSheetId="10">#REF!</definedName>
    <definedName name="______A920720">#REF!</definedName>
    <definedName name="______aa1" localSheetId="6" hidden="1">{"pl_t&amp;d",#N/A,FALSE,"p&amp;l_t&amp;D_01_02 (2)"}</definedName>
    <definedName name="______aa1" localSheetId="7" hidden="1">{"pl_t&amp;d",#N/A,FALSE,"p&amp;l_t&amp;D_01_02 (2)"}</definedName>
    <definedName name="______aa1" localSheetId="8" hidden="1">{"pl_t&amp;d",#N/A,FALSE,"p&amp;l_t&amp;D_01_02 (2)"}</definedName>
    <definedName name="______aa1" localSheetId="9" hidden="1">{"pl_t&amp;d",#N/A,FALSE,"p&amp;l_t&amp;D_01_02 (2)"}</definedName>
    <definedName name="______aa1" localSheetId="10" hidden="1">{"pl_t&amp;d",#N/A,FALSE,"p&amp;l_t&amp;D_01_02 (2)"}</definedName>
    <definedName name="______aa1" hidden="1">{"pl_t&amp;d",#N/A,FALSE,"p&amp;l_t&amp;D_01_02 (2)"}</definedName>
    <definedName name="______ACD06" localSheetId="6" hidden="1">{"pl_t&amp;d",#N/A,FALSE,"p&amp;l_t&amp;D_01_02 (2)"}</definedName>
    <definedName name="______ACD06" localSheetId="7" hidden="1">{"pl_t&amp;d",#N/A,FALSE,"p&amp;l_t&amp;D_01_02 (2)"}</definedName>
    <definedName name="______ACD06" localSheetId="8" hidden="1">{"pl_t&amp;d",#N/A,FALSE,"p&amp;l_t&amp;D_01_02 (2)"}</definedName>
    <definedName name="______ACD06" localSheetId="9" hidden="1">{"pl_t&amp;d",#N/A,FALSE,"p&amp;l_t&amp;D_01_02 (2)"}</definedName>
    <definedName name="______ACD06" localSheetId="10" hidden="1">{"pl_t&amp;d",#N/A,FALSE,"p&amp;l_t&amp;D_01_02 (2)"}</definedName>
    <definedName name="______ACD06" hidden="1">{"pl_t&amp;d",#N/A,FALSE,"p&amp;l_t&amp;D_01_02 (2)"}</definedName>
    <definedName name="______Apr02" localSheetId="6">[4]Newabstract!#REF!</definedName>
    <definedName name="______Apr02" localSheetId="7">[4]Newabstract!#REF!</definedName>
    <definedName name="______Apr02" localSheetId="8">[4]Newabstract!#REF!</definedName>
    <definedName name="______Apr02" localSheetId="9">[4]Newabstract!#REF!</definedName>
    <definedName name="______Apr02" localSheetId="10">[4]Newabstract!#REF!</definedName>
    <definedName name="______Apr02">[4]Newabstract!#REF!</definedName>
    <definedName name="______Apr03" localSheetId="6">[4]Newabstract!#REF!</definedName>
    <definedName name="______Apr03" localSheetId="7">[4]Newabstract!#REF!</definedName>
    <definedName name="______Apr03" localSheetId="8">[4]Newabstract!#REF!</definedName>
    <definedName name="______Apr03" localSheetId="9">[4]Newabstract!#REF!</definedName>
    <definedName name="______Apr03" localSheetId="10">[4]Newabstract!#REF!</definedName>
    <definedName name="______Apr03">[4]Newabstract!#REF!</definedName>
    <definedName name="______Apr04" localSheetId="6">[4]Newabstract!#REF!</definedName>
    <definedName name="______Apr04" localSheetId="7">[4]Newabstract!#REF!</definedName>
    <definedName name="______Apr04" localSheetId="8">[4]Newabstract!#REF!</definedName>
    <definedName name="______Apr04" localSheetId="9">[4]Newabstract!#REF!</definedName>
    <definedName name="______Apr04" localSheetId="10">[4]Newabstract!#REF!</definedName>
    <definedName name="______Apr04">[4]Newabstract!#REF!</definedName>
    <definedName name="______Apr05" localSheetId="6">[4]Newabstract!#REF!</definedName>
    <definedName name="______Apr05" localSheetId="7">[4]Newabstract!#REF!</definedName>
    <definedName name="______Apr05" localSheetId="8">[4]Newabstract!#REF!</definedName>
    <definedName name="______Apr05" localSheetId="9">[4]Newabstract!#REF!</definedName>
    <definedName name="______Apr05" localSheetId="10">[4]Newabstract!#REF!</definedName>
    <definedName name="______Apr05">[4]Newabstract!#REF!</definedName>
    <definedName name="______Apr06" localSheetId="6">[4]Newabstract!#REF!</definedName>
    <definedName name="______Apr06" localSheetId="7">[4]Newabstract!#REF!</definedName>
    <definedName name="______Apr06" localSheetId="8">[4]Newabstract!#REF!</definedName>
    <definedName name="______Apr06" localSheetId="9">[4]Newabstract!#REF!</definedName>
    <definedName name="______Apr06" localSheetId="10">[4]Newabstract!#REF!</definedName>
    <definedName name="______Apr06">[4]Newabstract!#REF!</definedName>
    <definedName name="______Apr07" localSheetId="6">[4]Newabstract!#REF!</definedName>
    <definedName name="______Apr07" localSheetId="7">[4]Newabstract!#REF!</definedName>
    <definedName name="______Apr07" localSheetId="8">[4]Newabstract!#REF!</definedName>
    <definedName name="______Apr07" localSheetId="9">[4]Newabstract!#REF!</definedName>
    <definedName name="______Apr07" localSheetId="10">[4]Newabstract!#REF!</definedName>
    <definedName name="______Apr07">[4]Newabstract!#REF!</definedName>
    <definedName name="______Apr08" localSheetId="6">[4]Newabstract!#REF!</definedName>
    <definedName name="______Apr08" localSheetId="7">[4]Newabstract!#REF!</definedName>
    <definedName name="______Apr08" localSheetId="8">[4]Newabstract!#REF!</definedName>
    <definedName name="______Apr08" localSheetId="9">[4]Newabstract!#REF!</definedName>
    <definedName name="______Apr08" localSheetId="10">[4]Newabstract!#REF!</definedName>
    <definedName name="______Apr08">[4]Newabstract!#REF!</definedName>
    <definedName name="______Apr09" localSheetId="6">[4]Newabstract!#REF!</definedName>
    <definedName name="______Apr09" localSheetId="7">[4]Newabstract!#REF!</definedName>
    <definedName name="______Apr09" localSheetId="8">[4]Newabstract!#REF!</definedName>
    <definedName name="______Apr09" localSheetId="9">[4]Newabstract!#REF!</definedName>
    <definedName name="______Apr09" localSheetId="10">[4]Newabstract!#REF!</definedName>
    <definedName name="______Apr09">[4]Newabstract!#REF!</definedName>
    <definedName name="______Apr10" localSheetId="6">[4]Newabstract!#REF!</definedName>
    <definedName name="______Apr10" localSheetId="7">[4]Newabstract!#REF!</definedName>
    <definedName name="______Apr10" localSheetId="8">[4]Newabstract!#REF!</definedName>
    <definedName name="______Apr10" localSheetId="9">[4]Newabstract!#REF!</definedName>
    <definedName name="______Apr10" localSheetId="10">[4]Newabstract!#REF!</definedName>
    <definedName name="______Apr10">[4]Newabstract!#REF!</definedName>
    <definedName name="______Apr11" localSheetId="6">[4]Newabstract!#REF!</definedName>
    <definedName name="______Apr11" localSheetId="7">[4]Newabstract!#REF!</definedName>
    <definedName name="______Apr11" localSheetId="8">[4]Newabstract!#REF!</definedName>
    <definedName name="______Apr11" localSheetId="9">[4]Newabstract!#REF!</definedName>
    <definedName name="______Apr11" localSheetId="10">[4]Newabstract!#REF!</definedName>
    <definedName name="______Apr11">[4]Newabstract!#REF!</definedName>
    <definedName name="______Apr13" localSheetId="6">[4]Newabstract!#REF!</definedName>
    <definedName name="______Apr13" localSheetId="7">[4]Newabstract!#REF!</definedName>
    <definedName name="______Apr13" localSheetId="8">[4]Newabstract!#REF!</definedName>
    <definedName name="______Apr13" localSheetId="9">[4]Newabstract!#REF!</definedName>
    <definedName name="______Apr13" localSheetId="10">[4]Newabstract!#REF!</definedName>
    <definedName name="______Apr13">[4]Newabstract!#REF!</definedName>
    <definedName name="______Apr14" localSheetId="6">[4]Newabstract!#REF!</definedName>
    <definedName name="______Apr14" localSheetId="7">[4]Newabstract!#REF!</definedName>
    <definedName name="______Apr14" localSheetId="8">[4]Newabstract!#REF!</definedName>
    <definedName name="______Apr14" localSheetId="9">[4]Newabstract!#REF!</definedName>
    <definedName name="______Apr14" localSheetId="10">[4]Newabstract!#REF!</definedName>
    <definedName name="______Apr14">[4]Newabstract!#REF!</definedName>
    <definedName name="______Apr15" localSheetId="6">[4]Newabstract!#REF!</definedName>
    <definedName name="______Apr15" localSheetId="7">[4]Newabstract!#REF!</definedName>
    <definedName name="______Apr15" localSheetId="8">[4]Newabstract!#REF!</definedName>
    <definedName name="______Apr15" localSheetId="9">[4]Newabstract!#REF!</definedName>
    <definedName name="______Apr15" localSheetId="10">[4]Newabstract!#REF!</definedName>
    <definedName name="______Apr15">[4]Newabstract!#REF!</definedName>
    <definedName name="______Apr16" localSheetId="6">[4]Newabstract!#REF!</definedName>
    <definedName name="______Apr16" localSheetId="7">[4]Newabstract!#REF!</definedName>
    <definedName name="______Apr16" localSheetId="8">[4]Newabstract!#REF!</definedName>
    <definedName name="______Apr16" localSheetId="9">[4]Newabstract!#REF!</definedName>
    <definedName name="______Apr16" localSheetId="10">[4]Newabstract!#REF!</definedName>
    <definedName name="______Apr16">[4]Newabstract!#REF!</definedName>
    <definedName name="______Apr17" localSheetId="6">[4]Newabstract!#REF!</definedName>
    <definedName name="______Apr17" localSheetId="7">[4]Newabstract!#REF!</definedName>
    <definedName name="______Apr17" localSheetId="8">[4]Newabstract!#REF!</definedName>
    <definedName name="______Apr17" localSheetId="9">[4]Newabstract!#REF!</definedName>
    <definedName name="______Apr17" localSheetId="10">[4]Newabstract!#REF!</definedName>
    <definedName name="______Apr17">[4]Newabstract!#REF!</definedName>
    <definedName name="______Apr20" localSheetId="6">[4]Newabstract!#REF!</definedName>
    <definedName name="______Apr20" localSheetId="7">[4]Newabstract!#REF!</definedName>
    <definedName name="______Apr20" localSheetId="8">[4]Newabstract!#REF!</definedName>
    <definedName name="______Apr20" localSheetId="9">[4]Newabstract!#REF!</definedName>
    <definedName name="______Apr20" localSheetId="10">[4]Newabstract!#REF!</definedName>
    <definedName name="______Apr20">[4]Newabstract!#REF!</definedName>
    <definedName name="______Apr21" localSheetId="6">[4]Newabstract!#REF!</definedName>
    <definedName name="______Apr21" localSheetId="7">[4]Newabstract!#REF!</definedName>
    <definedName name="______Apr21" localSheetId="8">[4]Newabstract!#REF!</definedName>
    <definedName name="______Apr21" localSheetId="9">[4]Newabstract!#REF!</definedName>
    <definedName name="______Apr21" localSheetId="10">[4]Newabstract!#REF!</definedName>
    <definedName name="______Apr21">[4]Newabstract!#REF!</definedName>
    <definedName name="______Apr22" localSheetId="6">[4]Newabstract!#REF!</definedName>
    <definedName name="______Apr22" localSheetId="7">[4]Newabstract!#REF!</definedName>
    <definedName name="______Apr22" localSheetId="8">[4]Newabstract!#REF!</definedName>
    <definedName name="______Apr22" localSheetId="9">[4]Newabstract!#REF!</definedName>
    <definedName name="______Apr22" localSheetId="10">[4]Newabstract!#REF!</definedName>
    <definedName name="______Apr22">[4]Newabstract!#REF!</definedName>
    <definedName name="______Apr23" localSheetId="6">[4]Newabstract!#REF!</definedName>
    <definedName name="______Apr23" localSheetId="7">[4]Newabstract!#REF!</definedName>
    <definedName name="______Apr23" localSheetId="8">[4]Newabstract!#REF!</definedName>
    <definedName name="______Apr23" localSheetId="9">[4]Newabstract!#REF!</definedName>
    <definedName name="______Apr23" localSheetId="10">[4]Newabstract!#REF!</definedName>
    <definedName name="______Apr23">[4]Newabstract!#REF!</definedName>
    <definedName name="______Apr24" localSheetId="6">[4]Newabstract!#REF!</definedName>
    <definedName name="______Apr24" localSheetId="7">[4]Newabstract!#REF!</definedName>
    <definedName name="______Apr24" localSheetId="8">[4]Newabstract!#REF!</definedName>
    <definedName name="______Apr24" localSheetId="9">[4]Newabstract!#REF!</definedName>
    <definedName name="______Apr24" localSheetId="10">[4]Newabstract!#REF!</definedName>
    <definedName name="______Apr24">[4]Newabstract!#REF!</definedName>
    <definedName name="______Apr27" localSheetId="6">[4]Newabstract!#REF!</definedName>
    <definedName name="______Apr27" localSheetId="7">[4]Newabstract!#REF!</definedName>
    <definedName name="______Apr27" localSheetId="8">[4]Newabstract!#REF!</definedName>
    <definedName name="______Apr27" localSheetId="9">[4]Newabstract!#REF!</definedName>
    <definedName name="______Apr27" localSheetId="10">[4]Newabstract!#REF!</definedName>
    <definedName name="______Apr27">[4]Newabstract!#REF!</definedName>
    <definedName name="______Apr28" localSheetId="6">[4]Newabstract!#REF!</definedName>
    <definedName name="______Apr28" localSheetId="7">[4]Newabstract!#REF!</definedName>
    <definedName name="______Apr28" localSheetId="8">[4]Newabstract!#REF!</definedName>
    <definedName name="______Apr28" localSheetId="9">[4]Newabstract!#REF!</definedName>
    <definedName name="______Apr28" localSheetId="10">[4]Newabstract!#REF!</definedName>
    <definedName name="______Apr28">[4]Newabstract!#REF!</definedName>
    <definedName name="______Apr29" localSheetId="6">[4]Newabstract!#REF!</definedName>
    <definedName name="______Apr29" localSheetId="7">[4]Newabstract!#REF!</definedName>
    <definedName name="______Apr29" localSheetId="8">[4]Newabstract!#REF!</definedName>
    <definedName name="______Apr29" localSheetId="9">[4]Newabstract!#REF!</definedName>
    <definedName name="______Apr29" localSheetId="10">[4]Newabstract!#REF!</definedName>
    <definedName name="______Apr29">[4]Newabstract!#REF!</definedName>
    <definedName name="______Apr30" localSheetId="6">[4]Newabstract!#REF!</definedName>
    <definedName name="______Apr30" localSheetId="7">[4]Newabstract!#REF!</definedName>
    <definedName name="______Apr30" localSheetId="8">[4]Newabstract!#REF!</definedName>
    <definedName name="______Apr30" localSheetId="9">[4]Newabstract!#REF!</definedName>
    <definedName name="______Apr30" localSheetId="10">[4]Newabstract!#REF!</definedName>
    <definedName name="______Apr30">[4]Newabstract!#REF!</definedName>
    <definedName name="______Aug02">'[6]MO EY'!$AC$11:$AH$45</definedName>
    <definedName name="______AUG06" localSheetId="6" hidden="1">{"pl_t&amp;d",#N/A,FALSE,"p&amp;l_t&amp;D_01_02 (2)"}</definedName>
    <definedName name="______AUG06" localSheetId="7" hidden="1">{"pl_t&amp;d",#N/A,FALSE,"p&amp;l_t&amp;D_01_02 (2)"}</definedName>
    <definedName name="______AUG06" localSheetId="8" hidden="1">{"pl_t&amp;d",#N/A,FALSE,"p&amp;l_t&amp;D_01_02 (2)"}</definedName>
    <definedName name="______AUG06" localSheetId="9" hidden="1">{"pl_t&amp;d",#N/A,FALSE,"p&amp;l_t&amp;D_01_02 (2)"}</definedName>
    <definedName name="______AUG06" localSheetId="10" hidden="1">{"pl_t&amp;d",#N/A,FALSE,"p&amp;l_t&amp;D_01_02 (2)"}</definedName>
    <definedName name="______AUG06" hidden="1">{"pl_t&amp;d",#N/A,FALSE,"p&amp;l_t&amp;D_01_02 (2)"}</definedName>
    <definedName name="______B1" localSheetId="6" hidden="1">{"pl_t&amp;d",#N/A,FALSE,"p&amp;l_t&amp;D_01_02 (2)"}</definedName>
    <definedName name="______B1" localSheetId="7" hidden="1">{"pl_t&amp;d",#N/A,FALSE,"p&amp;l_t&amp;D_01_02 (2)"}</definedName>
    <definedName name="______B1" localSheetId="8" hidden="1">{"pl_t&amp;d",#N/A,FALSE,"p&amp;l_t&amp;D_01_02 (2)"}</definedName>
    <definedName name="______B1" localSheetId="9" hidden="1">{"pl_t&amp;d",#N/A,FALSE,"p&amp;l_t&amp;D_01_02 (2)"}</definedName>
    <definedName name="______B1" localSheetId="10" hidden="1">{"pl_t&amp;d",#N/A,FALSE,"p&amp;l_t&amp;D_01_02 (2)"}</definedName>
    <definedName name="______B1" hidden="1">{"pl_t&amp;d",#N/A,FALSE,"p&amp;l_t&amp;D_01_02 (2)"}</definedName>
    <definedName name="______BSD1" localSheetId="6">#REF!</definedName>
    <definedName name="______BSD1" localSheetId="7">#REF!</definedName>
    <definedName name="______BSD1" localSheetId="8">#REF!</definedName>
    <definedName name="______BSD1" localSheetId="9">#REF!</definedName>
    <definedName name="______BSD1" localSheetId="10">#REF!</definedName>
    <definedName name="______BSD1">#REF!</definedName>
    <definedName name="______BSD2" localSheetId="6">#REF!</definedName>
    <definedName name="______BSD2" localSheetId="7">#REF!</definedName>
    <definedName name="______BSD2" localSheetId="8">#REF!</definedName>
    <definedName name="______BSD2" localSheetId="9">#REF!</definedName>
    <definedName name="______BSD2" localSheetId="10">#REF!</definedName>
    <definedName name="______BSD2">#REF!</definedName>
    <definedName name="______CAT04" localSheetId="6" hidden="1">{"pl_t&amp;d",#N/A,FALSE,"p&amp;l_t&amp;D_01_02 (2)"}</definedName>
    <definedName name="______CAT04" localSheetId="7" hidden="1">{"pl_t&amp;d",#N/A,FALSE,"p&amp;l_t&amp;D_01_02 (2)"}</definedName>
    <definedName name="______CAT04" localSheetId="8" hidden="1">{"pl_t&amp;d",#N/A,FALSE,"p&amp;l_t&amp;D_01_02 (2)"}</definedName>
    <definedName name="______CAT04" localSheetId="9" hidden="1">{"pl_t&amp;d",#N/A,FALSE,"p&amp;l_t&amp;D_01_02 (2)"}</definedName>
    <definedName name="______CAT04" localSheetId="10" hidden="1">{"pl_t&amp;d",#N/A,FALSE,"p&amp;l_t&amp;D_01_02 (2)"}</definedName>
    <definedName name="______CAT04" hidden="1">{"pl_t&amp;d",#N/A,FALSE,"p&amp;l_t&amp;D_01_02 (2)"}</definedName>
    <definedName name="______CZ1">[10]data!$F$721</definedName>
    <definedName name="______DAT12" localSheetId="6">[11]Sheet1!#REF!</definedName>
    <definedName name="______DAT12" localSheetId="7">[11]Sheet1!#REF!</definedName>
    <definedName name="______DAT12" localSheetId="8">[11]Sheet1!#REF!</definedName>
    <definedName name="______DAT12" localSheetId="9">[11]Sheet1!#REF!</definedName>
    <definedName name="______DAT12" localSheetId="10">[11]Sheet1!#REF!</definedName>
    <definedName name="______DAT12">[11]Sheet1!#REF!</definedName>
    <definedName name="______DAT13" localSheetId="6">[11]Sheet1!#REF!</definedName>
    <definedName name="______DAT13" localSheetId="7">[11]Sheet1!#REF!</definedName>
    <definedName name="______DAT13" localSheetId="8">[11]Sheet1!#REF!</definedName>
    <definedName name="______DAT13" localSheetId="9">[11]Sheet1!#REF!</definedName>
    <definedName name="______DAT13" localSheetId="10">[11]Sheet1!#REF!</definedName>
    <definedName name="______DAT13">[11]Sheet1!#REF!</definedName>
    <definedName name="______DAT15" localSheetId="6">[11]Sheet1!#REF!</definedName>
    <definedName name="______DAT15" localSheetId="7">[11]Sheet1!#REF!</definedName>
    <definedName name="______DAT15" localSheetId="8">[11]Sheet1!#REF!</definedName>
    <definedName name="______DAT15" localSheetId="9">[11]Sheet1!#REF!</definedName>
    <definedName name="______DAT15" localSheetId="10">[11]Sheet1!#REF!</definedName>
    <definedName name="______DAT15">[11]Sheet1!#REF!</definedName>
    <definedName name="______DAT16" localSheetId="6">[11]Sheet1!#REF!</definedName>
    <definedName name="______DAT16" localSheetId="7">[11]Sheet1!#REF!</definedName>
    <definedName name="______DAT16" localSheetId="8">[11]Sheet1!#REF!</definedName>
    <definedName name="______DAT16" localSheetId="9">[11]Sheet1!#REF!</definedName>
    <definedName name="______DAT16" localSheetId="10">[11]Sheet1!#REF!</definedName>
    <definedName name="______DAT16">[11]Sheet1!#REF!</definedName>
    <definedName name="______DAT17" localSheetId="6">[11]Sheet1!#REF!</definedName>
    <definedName name="______DAT17" localSheetId="7">[11]Sheet1!#REF!</definedName>
    <definedName name="______DAT17" localSheetId="8">[11]Sheet1!#REF!</definedName>
    <definedName name="______DAT17" localSheetId="9">[11]Sheet1!#REF!</definedName>
    <definedName name="______DAT17" localSheetId="10">[11]Sheet1!#REF!</definedName>
    <definedName name="______DAT17">[11]Sheet1!#REF!</definedName>
    <definedName name="______DAT18" localSheetId="6">[11]Sheet1!#REF!</definedName>
    <definedName name="______DAT18" localSheetId="7">[11]Sheet1!#REF!</definedName>
    <definedName name="______DAT18" localSheetId="8">[11]Sheet1!#REF!</definedName>
    <definedName name="______DAT18" localSheetId="9">[11]Sheet1!#REF!</definedName>
    <definedName name="______DAT18" localSheetId="10">[11]Sheet1!#REF!</definedName>
    <definedName name="______DAT18">[11]Sheet1!#REF!</definedName>
    <definedName name="______DAT19" localSheetId="6">[11]Sheet1!#REF!</definedName>
    <definedName name="______DAT19" localSheetId="7">[11]Sheet1!#REF!</definedName>
    <definedName name="______DAT19" localSheetId="8">[11]Sheet1!#REF!</definedName>
    <definedName name="______DAT19" localSheetId="9">[11]Sheet1!#REF!</definedName>
    <definedName name="______DAT19" localSheetId="10">[11]Sheet1!#REF!</definedName>
    <definedName name="______DAT19">[11]Sheet1!#REF!</definedName>
    <definedName name="______dd1" localSheetId="6" hidden="1">{"pl_t&amp;d",#N/A,FALSE,"p&amp;l_t&amp;D_01_02 (2)"}</definedName>
    <definedName name="______dd1" localSheetId="7" hidden="1">{"pl_t&amp;d",#N/A,FALSE,"p&amp;l_t&amp;D_01_02 (2)"}</definedName>
    <definedName name="______dd1" localSheetId="8" hidden="1">{"pl_t&amp;d",#N/A,FALSE,"p&amp;l_t&amp;D_01_02 (2)"}</definedName>
    <definedName name="______dd1" localSheetId="9" hidden="1">{"pl_t&amp;d",#N/A,FALSE,"p&amp;l_t&amp;D_01_02 (2)"}</definedName>
    <definedName name="______dd1" localSheetId="10" hidden="1">{"pl_t&amp;d",#N/A,FALSE,"p&amp;l_t&amp;D_01_02 (2)"}</definedName>
    <definedName name="______dd1" hidden="1">{"pl_t&amp;d",#N/A,FALSE,"p&amp;l_t&amp;D_01_02 (2)"}</definedName>
    <definedName name="______Dec01">'[6]MO CY'!$O$11:$T$45</definedName>
    <definedName name="______Dec02">'[6]MO EY'!$BE$11:$BJ$45</definedName>
    <definedName name="______dem2" localSheetId="6" hidden="1">{"pl_t&amp;d",#N/A,FALSE,"p&amp;l_t&amp;D_01_02 (2)"}</definedName>
    <definedName name="______dem2" localSheetId="7" hidden="1">{"pl_t&amp;d",#N/A,FALSE,"p&amp;l_t&amp;D_01_02 (2)"}</definedName>
    <definedName name="______dem2" localSheetId="8" hidden="1">{"pl_t&amp;d",#N/A,FALSE,"p&amp;l_t&amp;D_01_02 (2)"}</definedName>
    <definedName name="______dem2" localSheetId="9" hidden="1">{"pl_t&amp;d",#N/A,FALSE,"p&amp;l_t&amp;D_01_02 (2)"}</definedName>
    <definedName name="______dem2" localSheetId="10" hidden="1">{"pl_t&amp;d",#N/A,FALSE,"p&amp;l_t&amp;D_01_02 (2)"}</definedName>
    <definedName name="______dem2" hidden="1">{"pl_t&amp;d",#N/A,FALSE,"p&amp;l_t&amp;D_01_02 (2)"}</definedName>
    <definedName name="______dem3" localSheetId="6" hidden="1">{"pl_t&amp;d",#N/A,FALSE,"p&amp;l_t&amp;D_01_02 (2)"}</definedName>
    <definedName name="______dem3" localSheetId="7" hidden="1">{"pl_t&amp;d",#N/A,FALSE,"p&amp;l_t&amp;D_01_02 (2)"}</definedName>
    <definedName name="______dem3" localSheetId="8" hidden="1">{"pl_t&amp;d",#N/A,FALSE,"p&amp;l_t&amp;D_01_02 (2)"}</definedName>
    <definedName name="______dem3" localSheetId="9" hidden="1">{"pl_t&amp;d",#N/A,FALSE,"p&amp;l_t&amp;D_01_02 (2)"}</definedName>
    <definedName name="______dem3" localSheetId="10" hidden="1">{"pl_t&amp;d",#N/A,FALSE,"p&amp;l_t&amp;D_01_02 (2)"}</definedName>
    <definedName name="______dem3" hidden="1">{"pl_t&amp;d",#N/A,FALSE,"p&amp;l_t&amp;D_01_02 (2)"}</definedName>
    <definedName name="______den8" localSheetId="6" hidden="1">{"pl_t&amp;d",#N/A,FALSE,"p&amp;l_t&amp;D_01_02 (2)"}</definedName>
    <definedName name="______den8" localSheetId="7" hidden="1">{"pl_t&amp;d",#N/A,FALSE,"p&amp;l_t&amp;D_01_02 (2)"}</definedName>
    <definedName name="______den8" localSheetId="8" hidden="1">{"pl_t&amp;d",#N/A,FALSE,"p&amp;l_t&amp;D_01_02 (2)"}</definedName>
    <definedName name="______den8" localSheetId="9" hidden="1">{"pl_t&amp;d",#N/A,FALSE,"p&amp;l_t&amp;D_01_02 (2)"}</definedName>
    <definedName name="______den8" localSheetId="10" hidden="1">{"pl_t&amp;d",#N/A,FALSE,"p&amp;l_t&amp;D_01_02 (2)"}</definedName>
    <definedName name="______den8" hidden="1">{"pl_t&amp;d",#N/A,FALSE,"p&amp;l_t&amp;D_01_02 (2)"}</definedName>
    <definedName name="______DTR1" localSheetId="6" hidden="1">{"pl_t&amp;d",#N/A,FALSE,"p&amp;l_t&amp;D_01_02 (2)"}</definedName>
    <definedName name="______DTR1" localSheetId="7" hidden="1">{"pl_t&amp;d",#N/A,FALSE,"p&amp;l_t&amp;D_01_02 (2)"}</definedName>
    <definedName name="______DTR1" localSheetId="8" hidden="1">{"pl_t&amp;d",#N/A,FALSE,"p&amp;l_t&amp;D_01_02 (2)"}</definedName>
    <definedName name="______DTR1" localSheetId="9" hidden="1">{"pl_t&amp;d",#N/A,FALSE,"p&amp;l_t&amp;D_01_02 (2)"}</definedName>
    <definedName name="______DTR1" localSheetId="10" hidden="1">{"pl_t&amp;d",#N/A,FALSE,"p&amp;l_t&amp;D_01_02 (2)"}</definedName>
    <definedName name="______DTR1" hidden="1">{"pl_t&amp;d",#N/A,FALSE,"p&amp;l_t&amp;D_01_02 (2)"}</definedName>
    <definedName name="______DTR3" localSheetId="6" hidden="1">{"pl_t&amp;d",#N/A,FALSE,"p&amp;l_t&amp;D_01_02 (2)"}</definedName>
    <definedName name="______DTR3" localSheetId="7" hidden="1">{"pl_t&amp;d",#N/A,FALSE,"p&amp;l_t&amp;D_01_02 (2)"}</definedName>
    <definedName name="______DTR3" localSheetId="8" hidden="1">{"pl_t&amp;d",#N/A,FALSE,"p&amp;l_t&amp;D_01_02 (2)"}</definedName>
    <definedName name="______DTR3" localSheetId="9" hidden="1">{"pl_t&amp;d",#N/A,FALSE,"p&amp;l_t&amp;D_01_02 (2)"}</definedName>
    <definedName name="______DTR3" localSheetId="10" hidden="1">{"pl_t&amp;d",#N/A,FALSE,"p&amp;l_t&amp;D_01_02 (2)"}</definedName>
    <definedName name="______DTR3" hidden="1">{"pl_t&amp;d",#N/A,FALSE,"p&amp;l_t&amp;D_01_02 (2)"}</definedName>
    <definedName name="______E5" localSheetId="6" hidden="1">{"pl_t&amp;d",#N/A,FALSE,"p&amp;l_t&amp;D_01_02 (2)"}</definedName>
    <definedName name="______E5" localSheetId="7" hidden="1">{"pl_t&amp;d",#N/A,FALSE,"p&amp;l_t&amp;D_01_02 (2)"}</definedName>
    <definedName name="______E5" localSheetId="8" hidden="1">{"pl_t&amp;d",#N/A,FALSE,"p&amp;l_t&amp;D_01_02 (2)"}</definedName>
    <definedName name="______E5" localSheetId="9" hidden="1">{"pl_t&amp;d",#N/A,FALSE,"p&amp;l_t&amp;D_01_02 (2)"}</definedName>
    <definedName name="______E5" localSheetId="10" hidden="1">{"pl_t&amp;d",#N/A,FALSE,"p&amp;l_t&amp;D_01_02 (2)"}</definedName>
    <definedName name="______E5" hidden="1">{"pl_t&amp;d",#N/A,FALSE,"p&amp;l_t&amp;D_01_02 (2)"}</definedName>
    <definedName name="______Feb02">'[6]MO CY'!$AC$11:$AH$45</definedName>
    <definedName name="______Feb03">'[6]MO EY'!$BS$11:$BX$45</definedName>
    <definedName name="______fin2" localSheetId="6" hidden="1">{"pl_t&amp;d",#N/A,FALSE,"p&amp;l_t&amp;D_01_02 (2)"}</definedName>
    <definedName name="______fin2" localSheetId="7" hidden="1">{"pl_t&amp;d",#N/A,FALSE,"p&amp;l_t&amp;D_01_02 (2)"}</definedName>
    <definedName name="______fin2" localSheetId="8" hidden="1">{"pl_t&amp;d",#N/A,FALSE,"p&amp;l_t&amp;D_01_02 (2)"}</definedName>
    <definedName name="______fin2" localSheetId="9" hidden="1">{"pl_t&amp;d",#N/A,FALSE,"p&amp;l_t&amp;D_01_02 (2)"}</definedName>
    <definedName name="______fin2" localSheetId="10" hidden="1">{"pl_t&amp;d",#N/A,FALSE,"p&amp;l_t&amp;D_01_02 (2)"}</definedName>
    <definedName name="______fin2" hidden="1">{"pl_t&amp;d",#N/A,FALSE,"p&amp;l_t&amp;D_01_02 (2)"}</definedName>
    <definedName name="______for5" localSheetId="6" hidden="1">{"pl_t&amp;d",#N/A,FALSE,"p&amp;l_t&amp;D_01_02 (2)"}</definedName>
    <definedName name="______for5" localSheetId="7" hidden="1">{"pl_t&amp;d",#N/A,FALSE,"p&amp;l_t&amp;D_01_02 (2)"}</definedName>
    <definedName name="______for5" localSheetId="8" hidden="1">{"pl_t&amp;d",#N/A,FALSE,"p&amp;l_t&amp;D_01_02 (2)"}</definedName>
    <definedName name="______for5" localSheetId="9" hidden="1">{"pl_t&amp;d",#N/A,FALSE,"p&amp;l_t&amp;D_01_02 (2)"}</definedName>
    <definedName name="______for5" localSheetId="10" hidden="1">{"pl_t&amp;d",#N/A,FALSE,"p&amp;l_t&amp;D_01_02 (2)"}</definedName>
    <definedName name="______for5" hidden="1">{"pl_t&amp;d",#N/A,FALSE,"p&amp;l_t&amp;D_01_02 (2)"}</definedName>
    <definedName name="______G1" localSheetId="6">#REF!</definedName>
    <definedName name="______G1" localSheetId="7">#REF!</definedName>
    <definedName name="______G1" localSheetId="8">#REF!</definedName>
    <definedName name="______G1" localSheetId="9">#REF!</definedName>
    <definedName name="______G1" localSheetId="10">#REF!</definedName>
    <definedName name="______G1">#REF!</definedName>
    <definedName name="______IED1" localSheetId="6">#REF!</definedName>
    <definedName name="______IED1" localSheetId="7">#REF!</definedName>
    <definedName name="______IED1" localSheetId="8">#REF!</definedName>
    <definedName name="______IED1" localSheetId="9">#REF!</definedName>
    <definedName name="______IED1" localSheetId="10">#REF!</definedName>
    <definedName name="______IED1">#REF!</definedName>
    <definedName name="______IED2" localSheetId="6">#REF!</definedName>
    <definedName name="______IED2" localSheetId="7">#REF!</definedName>
    <definedName name="______IED2" localSheetId="8">#REF!</definedName>
    <definedName name="______IED2" localSheetId="9">#REF!</definedName>
    <definedName name="______IED2" localSheetId="10">#REF!</definedName>
    <definedName name="______IED2">#REF!</definedName>
    <definedName name="______j3" localSheetId="6" hidden="1">{"pl_t&amp;d",#N/A,FALSE,"p&amp;l_t&amp;D_01_02 (2)"}</definedName>
    <definedName name="______j3" localSheetId="7" hidden="1">{"pl_t&amp;d",#N/A,FALSE,"p&amp;l_t&amp;D_01_02 (2)"}</definedName>
    <definedName name="______j3" localSheetId="8" hidden="1">{"pl_t&amp;d",#N/A,FALSE,"p&amp;l_t&amp;D_01_02 (2)"}</definedName>
    <definedName name="______j3" localSheetId="9" hidden="1">{"pl_t&amp;d",#N/A,FALSE,"p&amp;l_t&amp;D_01_02 (2)"}</definedName>
    <definedName name="______j3" localSheetId="10" hidden="1">{"pl_t&amp;d",#N/A,FALSE,"p&amp;l_t&amp;D_01_02 (2)"}</definedName>
    <definedName name="______j3" hidden="1">{"pl_t&amp;d",#N/A,FALSE,"p&amp;l_t&amp;D_01_02 (2)"}</definedName>
    <definedName name="______j4" localSheetId="6" hidden="1">{"pl_t&amp;d",#N/A,FALSE,"p&amp;l_t&amp;D_01_02 (2)"}</definedName>
    <definedName name="______j4" localSheetId="7" hidden="1">{"pl_t&amp;d",#N/A,FALSE,"p&amp;l_t&amp;D_01_02 (2)"}</definedName>
    <definedName name="______j4" localSheetId="8" hidden="1">{"pl_t&amp;d",#N/A,FALSE,"p&amp;l_t&amp;D_01_02 (2)"}</definedName>
    <definedName name="______j4" localSheetId="9" hidden="1">{"pl_t&amp;d",#N/A,FALSE,"p&amp;l_t&amp;D_01_02 (2)"}</definedName>
    <definedName name="______j4" localSheetId="10" hidden="1">{"pl_t&amp;d",#N/A,FALSE,"p&amp;l_t&amp;D_01_02 (2)"}</definedName>
    <definedName name="______j4" hidden="1">{"pl_t&amp;d",#N/A,FALSE,"p&amp;l_t&amp;D_01_02 (2)"}</definedName>
    <definedName name="______j5" localSheetId="6" hidden="1">{"pl_t&amp;d",#N/A,FALSE,"p&amp;l_t&amp;D_01_02 (2)"}</definedName>
    <definedName name="______j5" localSheetId="7" hidden="1">{"pl_t&amp;d",#N/A,FALSE,"p&amp;l_t&amp;D_01_02 (2)"}</definedName>
    <definedName name="______j5" localSheetId="8" hidden="1">{"pl_t&amp;d",#N/A,FALSE,"p&amp;l_t&amp;D_01_02 (2)"}</definedName>
    <definedName name="______j5" localSheetId="9" hidden="1">{"pl_t&amp;d",#N/A,FALSE,"p&amp;l_t&amp;D_01_02 (2)"}</definedName>
    <definedName name="______j5" localSheetId="10" hidden="1">{"pl_t&amp;d",#N/A,FALSE,"p&amp;l_t&amp;D_01_02 (2)"}</definedName>
    <definedName name="______j5" hidden="1">{"pl_t&amp;d",#N/A,FALSE,"p&amp;l_t&amp;D_01_02 (2)"}</definedName>
    <definedName name="______Jan02">'[6]MO CY'!$V$11:$AA$45</definedName>
    <definedName name="______Jan03">'[6]MO EY'!$BL$11:$BQ$45</definedName>
    <definedName name="_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Jul02">'[6]MO EY'!$V$11:$AA$45</definedName>
    <definedName name="______Jun02">'[6]MO EY'!$O$11:$T$45</definedName>
    <definedName name="______k1" localSheetId="6" hidden="1">{"pl_t&amp;d",#N/A,FALSE,"p&amp;l_t&amp;D_01_02 (2)"}</definedName>
    <definedName name="______k1" localSheetId="7" hidden="1">{"pl_t&amp;d",#N/A,FALSE,"p&amp;l_t&amp;D_01_02 (2)"}</definedName>
    <definedName name="______k1" localSheetId="8" hidden="1">{"pl_t&amp;d",#N/A,FALSE,"p&amp;l_t&amp;D_01_02 (2)"}</definedName>
    <definedName name="______k1" localSheetId="9" hidden="1">{"pl_t&amp;d",#N/A,FALSE,"p&amp;l_t&amp;D_01_02 (2)"}</definedName>
    <definedName name="______k1" localSheetId="10" hidden="1">{"pl_t&amp;d",#N/A,FALSE,"p&amp;l_t&amp;D_01_02 (2)"}</definedName>
    <definedName name="______k1" hidden="1">{"pl_t&amp;d",#N/A,FALSE,"p&amp;l_t&amp;D_01_02 (2)"}</definedName>
    <definedName name="______LD3">[1]DLC!$HV$57:$IO$8181</definedName>
    <definedName name="______LD4">[1]DLC!$AH$32:$BE$8180</definedName>
    <definedName name="______LD5">[1]DLC!$GR$53:$HK$8180</definedName>
    <definedName name="______LD6">[1]DLC!$GR$69:$HL$8180</definedName>
    <definedName name="______Mar02">'[6]MO CY'!$AJ$11:$AO$45</definedName>
    <definedName name="______Mar03">'[6]MO EY'!$BZ$11:$CE$45</definedName>
    <definedName name="______Mar06" localSheetId="6">[4]Newabstract!#REF!</definedName>
    <definedName name="______Mar06" localSheetId="7">[4]Newabstract!#REF!</definedName>
    <definedName name="______Mar06" localSheetId="8">[4]Newabstract!#REF!</definedName>
    <definedName name="______Mar06" localSheetId="9">[4]Newabstract!#REF!</definedName>
    <definedName name="______Mar06" localSheetId="10">[4]Newabstract!#REF!</definedName>
    <definedName name="______Mar06">[4]Newabstract!#REF!</definedName>
    <definedName name="______Mar09" localSheetId="6">[4]Newabstract!#REF!</definedName>
    <definedName name="______Mar09" localSheetId="7">[4]Newabstract!#REF!</definedName>
    <definedName name="______Mar09" localSheetId="8">[4]Newabstract!#REF!</definedName>
    <definedName name="______Mar09" localSheetId="9">[4]Newabstract!#REF!</definedName>
    <definedName name="______Mar09" localSheetId="10">[4]Newabstract!#REF!</definedName>
    <definedName name="______Mar09">[4]Newabstract!#REF!</definedName>
    <definedName name="______Mar10" localSheetId="6">[4]Newabstract!#REF!</definedName>
    <definedName name="______Mar10" localSheetId="7">[4]Newabstract!#REF!</definedName>
    <definedName name="______Mar10" localSheetId="8">[4]Newabstract!#REF!</definedName>
    <definedName name="______Mar10" localSheetId="9">[4]Newabstract!#REF!</definedName>
    <definedName name="______Mar10" localSheetId="10">[4]Newabstract!#REF!</definedName>
    <definedName name="______Mar10">[4]Newabstract!#REF!</definedName>
    <definedName name="______Mar11" localSheetId="6">[4]Newabstract!#REF!</definedName>
    <definedName name="______Mar11" localSheetId="7">[4]Newabstract!#REF!</definedName>
    <definedName name="______Mar11" localSheetId="8">[4]Newabstract!#REF!</definedName>
    <definedName name="______Mar11" localSheetId="9">[4]Newabstract!#REF!</definedName>
    <definedName name="______Mar11" localSheetId="10">[4]Newabstract!#REF!</definedName>
    <definedName name="______Mar11">[4]Newabstract!#REF!</definedName>
    <definedName name="______Mar12" localSheetId="6">[4]Newabstract!#REF!</definedName>
    <definedName name="______Mar12" localSheetId="7">[4]Newabstract!#REF!</definedName>
    <definedName name="______Mar12" localSheetId="8">[4]Newabstract!#REF!</definedName>
    <definedName name="______Mar12" localSheetId="9">[4]Newabstract!#REF!</definedName>
    <definedName name="______Mar12" localSheetId="10">[4]Newabstract!#REF!</definedName>
    <definedName name="______Mar12">[4]Newabstract!#REF!</definedName>
    <definedName name="______Mar13" localSheetId="6">[4]Newabstract!#REF!</definedName>
    <definedName name="______Mar13" localSheetId="7">[4]Newabstract!#REF!</definedName>
    <definedName name="______Mar13" localSheetId="8">[4]Newabstract!#REF!</definedName>
    <definedName name="______Mar13" localSheetId="9">[4]Newabstract!#REF!</definedName>
    <definedName name="______Mar13" localSheetId="10">[4]Newabstract!#REF!</definedName>
    <definedName name="______Mar13">[4]Newabstract!#REF!</definedName>
    <definedName name="______Mar16" localSheetId="6">[4]Newabstract!#REF!</definedName>
    <definedName name="______Mar16" localSheetId="7">[4]Newabstract!#REF!</definedName>
    <definedName name="______Mar16" localSheetId="8">[4]Newabstract!#REF!</definedName>
    <definedName name="______Mar16" localSheetId="9">[4]Newabstract!#REF!</definedName>
    <definedName name="______Mar16" localSheetId="10">[4]Newabstract!#REF!</definedName>
    <definedName name="______Mar16">[4]Newabstract!#REF!</definedName>
    <definedName name="______Mar17" localSheetId="6">[4]Newabstract!#REF!</definedName>
    <definedName name="______Mar17" localSheetId="7">[4]Newabstract!#REF!</definedName>
    <definedName name="______Mar17" localSheetId="8">[4]Newabstract!#REF!</definedName>
    <definedName name="______Mar17" localSheetId="9">[4]Newabstract!#REF!</definedName>
    <definedName name="______Mar17" localSheetId="10">[4]Newabstract!#REF!</definedName>
    <definedName name="______Mar17">[4]Newabstract!#REF!</definedName>
    <definedName name="______Mar18" localSheetId="6">[4]Newabstract!#REF!</definedName>
    <definedName name="______Mar18" localSheetId="7">[4]Newabstract!#REF!</definedName>
    <definedName name="______Mar18" localSheetId="8">[4]Newabstract!#REF!</definedName>
    <definedName name="______Mar18" localSheetId="9">[4]Newabstract!#REF!</definedName>
    <definedName name="______Mar18" localSheetId="10">[4]Newabstract!#REF!</definedName>
    <definedName name="______Mar18">[4]Newabstract!#REF!</definedName>
    <definedName name="______Mar19" localSheetId="6">[4]Newabstract!#REF!</definedName>
    <definedName name="______Mar19" localSheetId="7">[4]Newabstract!#REF!</definedName>
    <definedName name="______Mar19" localSheetId="8">[4]Newabstract!#REF!</definedName>
    <definedName name="______Mar19" localSheetId="9">[4]Newabstract!#REF!</definedName>
    <definedName name="______Mar19" localSheetId="10">[4]Newabstract!#REF!</definedName>
    <definedName name="______Mar19">[4]Newabstract!#REF!</definedName>
    <definedName name="______Mar20" localSheetId="6">[4]Newabstract!#REF!</definedName>
    <definedName name="______Mar20" localSheetId="7">[4]Newabstract!#REF!</definedName>
    <definedName name="______Mar20" localSheetId="8">[4]Newabstract!#REF!</definedName>
    <definedName name="______Mar20" localSheetId="9">[4]Newabstract!#REF!</definedName>
    <definedName name="______Mar20" localSheetId="10">[4]Newabstract!#REF!</definedName>
    <definedName name="______Mar20">[4]Newabstract!#REF!</definedName>
    <definedName name="______Mar23" localSheetId="6">[4]Newabstract!#REF!</definedName>
    <definedName name="______Mar23" localSheetId="7">[4]Newabstract!#REF!</definedName>
    <definedName name="______Mar23" localSheetId="8">[4]Newabstract!#REF!</definedName>
    <definedName name="______Mar23" localSheetId="9">[4]Newabstract!#REF!</definedName>
    <definedName name="______Mar23" localSheetId="10">[4]Newabstract!#REF!</definedName>
    <definedName name="______Mar23">[4]Newabstract!#REF!</definedName>
    <definedName name="______Mar24" localSheetId="6">[4]Newabstract!#REF!</definedName>
    <definedName name="______Mar24" localSheetId="7">[4]Newabstract!#REF!</definedName>
    <definedName name="______Mar24" localSheetId="8">[4]Newabstract!#REF!</definedName>
    <definedName name="______Mar24" localSheetId="9">[4]Newabstract!#REF!</definedName>
    <definedName name="______Mar24" localSheetId="10">[4]Newabstract!#REF!</definedName>
    <definedName name="______Mar24">[4]Newabstract!#REF!</definedName>
    <definedName name="______Mar25" localSheetId="6">[4]Newabstract!#REF!</definedName>
    <definedName name="______Mar25" localSheetId="7">[4]Newabstract!#REF!</definedName>
    <definedName name="______Mar25" localSheetId="8">[4]Newabstract!#REF!</definedName>
    <definedName name="______Mar25" localSheetId="9">[4]Newabstract!#REF!</definedName>
    <definedName name="______Mar25" localSheetId="10">[4]Newabstract!#REF!</definedName>
    <definedName name="______Mar25">[4]Newabstract!#REF!</definedName>
    <definedName name="______Mar26" localSheetId="6">[4]Newabstract!#REF!</definedName>
    <definedName name="______Mar26" localSheetId="7">[4]Newabstract!#REF!</definedName>
    <definedName name="______Mar26" localSheetId="8">[4]Newabstract!#REF!</definedName>
    <definedName name="______Mar26" localSheetId="9">[4]Newabstract!#REF!</definedName>
    <definedName name="______Mar26" localSheetId="10">[4]Newabstract!#REF!</definedName>
    <definedName name="______Mar26">[4]Newabstract!#REF!</definedName>
    <definedName name="______Mar27" localSheetId="6">[4]Newabstract!#REF!</definedName>
    <definedName name="______Mar27" localSheetId="7">[4]Newabstract!#REF!</definedName>
    <definedName name="______Mar27" localSheetId="8">[4]Newabstract!#REF!</definedName>
    <definedName name="______Mar27" localSheetId="9">[4]Newabstract!#REF!</definedName>
    <definedName name="______Mar27" localSheetId="10">[4]Newabstract!#REF!</definedName>
    <definedName name="______Mar27">[4]Newabstract!#REF!</definedName>
    <definedName name="______Mar28" localSheetId="6">[4]Newabstract!#REF!</definedName>
    <definedName name="______Mar28" localSheetId="7">[4]Newabstract!#REF!</definedName>
    <definedName name="______Mar28" localSheetId="8">[4]Newabstract!#REF!</definedName>
    <definedName name="______Mar28" localSheetId="9">[4]Newabstract!#REF!</definedName>
    <definedName name="______Mar28" localSheetId="10">[4]Newabstract!#REF!</definedName>
    <definedName name="______Mar28">[4]Newabstract!#REF!</definedName>
    <definedName name="______Mar30" localSheetId="6">[4]Newabstract!#REF!</definedName>
    <definedName name="______Mar30" localSheetId="7">[4]Newabstract!#REF!</definedName>
    <definedName name="______Mar30" localSheetId="8">[4]Newabstract!#REF!</definedName>
    <definedName name="______Mar30" localSheetId="9">[4]Newabstract!#REF!</definedName>
    <definedName name="______Mar30" localSheetId="10">[4]Newabstract!#REF!</definedName>
    <definedName name="______Mar30">[4]Newabstract!#REF!</definedName>
    <definedName name="______Mar31" localSheetId="6">[4]Newabstract!#REF!</definedName>
    <definedName name="______Mar31" localSheetId="7">[4]Newabstract!#REF!</definedName>
    <definedName name="______Mar31" localSheetId="8">[4]Newabstract!#REF!</definedName>
    <definedName name="______Mar31" localSheetId="9">[4]Newabstract!#REF!</definedName>
    <definedName name="______Mar31" localSheetId="10">[4]Newabstract!#REF!</definedName>
    <definedName name="______Mar31">[4]Newabstract!#REF!</definedName>
    <definedName name="______May02">'[6]MO EY'!$H$11:$M$45</definedName>
    <definedName name="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new1" localSheetId="6" hidden="1">{"pl_t&amp;d",#N/A,FALSE,"p&amp;l_t&amp;D_01_02 (2)"}</definedName>
    <definedName name="______new1" localSheetId="7" hidden="1">{"pl_t&amp;d",#N/A,FALSE,"p&amp;l_t&amp;D_01_02 (2)"}</definedName>
    <definedName name="______new1" localSheetId="8" hidden="1">{"pl_t&amp;d",#N/A,FALSE,"p&amp;l_t&amp;D_01_02 (2)"}</definedName>
    <definedName name="______new1" localSheetId="9" hidden="1">{"pl_t&amp;d",#N/A,FALSE,"p&amp;l_t&amp;D_01_02 (2)"}</definedName>
    <definedName name="______new1" localSheetId="10" hidden="1">{"pl_t&amp;d",#N/A,FALSE,"p&amp;l_t&amp;D_01_02 (2)"}</definedName>
    <definedName name="______new1" hidden="1">{"pl_t&amp;d",#N/A,FALSE,"p&amp;l_t&amp;D_01_02 (2)"}</definedName>
    <definedName name="______no1" localSheetId="6" hidden="1">{"pl_t&amp;d",#N/A,FALSE,"p&amp;l_t&amp;D_01_02 (2)"}</definedName>
    <definedName name="______no1" localSheetId="7" hidden="1">{"pl_t&amp;d",#N/A,FALSE,"p&amp;l_t&amp;D_01_02 (2)"}</definedName>
    <definedName name="______no1" localSheetId="8" hidden="1">{"pl_t&amp;d",#N/A,FALSE,"p&amp;l_t&amp;D_01_02 (2)"}</definedName>
    <definedName name="______no1" localSheetId="9" hidden="1">{"pl_t&amp;d",#N/A,FALSE,"p&amp;l_t&amp;D_01_02 (2)"}</definedName>
    <definedName name="______no1" localSheetId="10" hidden="1">{"pl_t&amp;d",#N/A,FALSE,"p&amp;l_t&amp;D_01_02 (2)"}</definedName>
    <definedName name="______no1" hidden="1">{"pl_t&amp;d",#N/A,FALSE,"p&amp;l_t&amp;D_01_02 (2)"}</definedName>
    <definedName name="______not1" localSheetId="6" hidden="1">{"pl_t&amp;d",#N/A,FALSE,"p&amp;l_t&amp;D_01_02 (2)"}</definedName>
    <definedName name="______not1" localSheetId="7" hidden="1">{"pl_t&amp;d",#N/A,FALSE,"p&amp;l_t&amp;D_01_02 (2)"}</definedName>
    <definedName name="______not1" localSheetId="8" hidden="1">{"pl_t&amp;d",#N/A,FALSE,"p&amp;l_t&amp;D_01_02 (2)"}</definedName>
    <definedName name="______not1" localSheetId="9" hidden="1">{"pl_t&amp;d",#N/A,FALSE,"p&amp;l_t&amp;D_01_02 (2)"}</definedName>
    <definedName name="______not1" localSheetId="10" hidden="1">{"pl_t&amp;d",#N/A,FALSE,"p&amp;l_t&amp;D_01_02 (2)"}</definedName>
    <definedName name="______not1" hidden="1">{"pl_t&amp;d",#N/A,FALSE,"p&amp;l_t&amp;D_01_02 (2)"}</definedName>
    <definedName name="______Nov01">'[6]MO CY'!$H$11:$M$45</definedName>
    <definedName name="______Nov02">'[6]MO EY'!$AX$11:$BC$45</definedName>
    <definedName name="______Oct01">'[6]MO CY'!$A$11:$F$45</definedName>
    <definedName name="______Oct02">'[6]MO EY'!$AQ$11:$AV$45</definedName>
    <definedName name="______p1" localSheetId="6" hidden="1">{"pl_t&amp;d",#N/A,FALSE,"p&amp;l_t&amp;D_01_02 (2)"}</definedName>
    <definedName name="______p1" localSheetId="7" hidden="1">{"pl_t&amp;d",#N/A,FALSE,"p&amp;l_t&amp;D_01_02 (2)"}</definedName>
    <definedName name="______p1" localSheetId="8" hidden="1">{"pl_t&amp;d",#N/A,FALSE,"p&amp;l_t&amp;D_01_02 (2)"}</definedName>
    <definedName name="______p1" localSheetId="9" hidden="1">{"pl_t&amp;d",#N/A,FALSE,"p&amp;l_t&amp;D_01_02 (2)"}</definedName>
    <definedName name="______p1" localSheetId="10" hidden="1">{"pl_t&amp;d",#N/A,FALSE,"p&amp;l_t&amp;D_01_02 (2)"}</definedName>
    <definedName name="______p1" hidden="1">{"pl_t&amp;d",#N/A,FALSE,"p&amp;l_t&amp;D_01_02 (2)"}</definedName>
    <definedName name="______p2" localSheetId="6" hidden="1">{"pl_td_01_02",#N/A,FALSE,"p&amp;l_t&amp;D_01_02 (2)"}</definedName>
    <definedName name="______p2" localSheetId="7" hidden="1">{"pl_td_01_02",#N/A,FALSE,"p&amp;l_t&amp;D_01_02 (2)"}</definedName>
    <definedName name="______p2" localSheetId="8" hidden="1">{"pl_td_01_02",#N/A,FALSE,"p&amp;l_t&amp;D_01_02 (2)"}</definedName>
    <definedName name="______p2" localSheetId="9" hidden="1">{"pl_td_01_02",#N/A,FALSE,"p&amp;l_t&amp;D_01_02 (2)"}</definedName>
    <definedName name="______p2" localSheetId="10" hidden="1">{"pl_td_01_02",#N/A,FALSE,"p&amp;l_t&amp;D_01_02 (2)"}</definedName>
    <definedName name="______p2" hidden="1">{"pl_td_01_02",#N/A,FALSE,"p&amp;l_t&amp;D_01_02 (2)"}</definedName>
    <definedName name="______p3" localSheetId="6" hidden="1">{"pl_t&amp;d",#N/A,FALSE,"p&amp;l_t&amp;D_01_02 (2)"}</definedName>
    <definedName name="______p3" localSheetId="7" hidden="1">{"pl_t&amp;d",#N/A,FALSE,"p&amp;l_t&amp;D_01_02 (2)"}</definedName>
    <definedName name="______p3" localSheetId="8" hidden="1">{"pl_t&amp;d",#N/A,FALSE,"p&amp;l_t&amp;D_01_02 (2)"}</definedName>
    <definedName name="______p3" localSheetId="9" hidden="1">{"pl_t&amp;d",#N/A,FALSE,"p&amp;l_t&amp;D_01_02 (2)"}</definedName>
    <definedName name="______p3" localSheetId="10" hidden="1">{"pl_t&amp;d",#N/A,FALSE,"p&amp;l_t&amp;D_01_02 (2)"}</definedName>
    <definedName name="______p3" hidden="1">{"pl_t&amp;d",#N/A,FALSE,"p&amp;l_t&amp;D_01_02 (2)"}</definedName>
    <definedName name="______p4" localSheetId="6" hidden="1">{"pl_t&amp;d",#N/A,FALSE,"p&amp;l_t&amp;D_01_02 (2)"}</definedName>
    <definedName name="______p4" localSheetId="7" hidden="1">{"pl_t&amp;d",#N/A,FALSE,"p&amp;l_t&amp;D_01_02 (2)"}</definedName>
    <definedName name="______p4" localSheetId="8" hidden="1">{"pl_t&amp;d",#N/A,FALSE,"p&amp;l_t&amp;D_01_02 (2)"}</definedName>
    <definedName name="______p4" localSheetId="9" hidden="1">{"pl_t&amp;d",#N/A,FALSE,"p&amp;l_t&amp;D_01_02 (2)"}</definedName>
    <definedName name="______p4" localSheetId="10" hidden="1">{"pl_t&amp;d",#N/A,FALSE,"p&amp;l_t&amp;D_01_02 (2)"}</definedName>
    <definedName name="______p4" hidden="1">{"pl_t&amp;d",#N/A,FALSE,"p&amp;l_t&amp;D_01_02 (2)"}</definedName>
    <definedName name="______q2" localSheetId="6" hidden="1">{"pl_t&amp;d",#N/A,FALSE,"p&amp;l_t&amp;D_01_02 (2)"}</definedName>
    <definedName name="______q2" localSheetId="7" hidden="1">{"pl_t&amp;d",#N/A,FALSE,"p&amp;l_t&amp;D_01_02 (2)"}</definedName>
    <definedName name="______q2" localSheetId="8" hidden="1">{"pl_t&amp;d",#N/A,FALSE,"p&amp;l_t&amp;D_01_02 (2)"}</definedName>
    <definedName name="______q2" localSheetId="9" hidden="1">{"pl_t&amp;d",#N/A,FALSE,"p&amp;l_t&amp;D_01_02 (2)"}</definedName>
    <definedName name="______q2" localSheetId="10" hidden="1">{"pl_t&amp;d",#N/A,FALSE,"p&amp;l_t&amp;D_01_02 (2)"}</definedName>
    <definedName name="______q2" hidden="1">{"pl_t&amp;d",#N/A,FALSE,"p&amp;l_t&amp;D_01_02 (2)"}</definedName>
    <definedName name="______q3" localSheetId="6" hidden="1">{"pl_t&amp;d",#N/A,FALSE,"p&amp;l_t&amp;D_01_02 (2)"}</definedName>
    <definedName name="______q3" localSheetId="7" hidden="1">{"pl_t&amp;d",#N/A,FALSE,"p&amp;l_t&amp;D_01_02 (2)"}</definedName>
    <definedName name="______q3" localSheetId="8" hidden="1">{"pl_t&amp;d",#N/A,FALSE,"p&amp;l_t&amp;D_01_02 (2)"}</definedName>
    <definedName name="______q3" localSheetId="9" hidden="1">{"pl_t&amp;d",#N/A,FALSE,"p&amp;l_t&amp;D_01_02 (2)"}</definedName>
    <definedName name="______q3" localSheetId="10" hidden="1">{"pl_t&amp;d",#N/A,FALSE,"p&amp;l_t&amp;D_01_02 (2)"}</definedName>
    <definedName name="______q3" hidden="1">{"pl_t&amp;d",#N/A,FALSE,"p&amp;l_t&amp;D_01_02 (2)"}</definedName>
    <definedName name="______RAM4" localSheetId="6" hidden="1">{"pl_t&amp;d",#N/A,FALSE,"p&amp;l_t&amp;D_01_02 (2)"}</definedName>
    <definedName name="______RAM4" localSheetId="7" hidden="1">{"pl_t&amp;d",#N/A,FALSE,"p&amp;l_t&amp;D_01_02 (2)"}</definedName>
    <definedName name="______RAM4" localSheetId="8" hidden="1">{"pl_t&amp;d",#N/A,FALSE,"p&amp;l_t&amp;D_01_02 (2)"}</definedName>
    <definedName name="______RAM4" localSheetId="9" hidden="1">{"pl_t&amp;d",#N/A,FALSE,"p&amp;l_t&amp;D_01_02 (2)"}</definedName>
    <definedName name="______RAM4" localSheetId="10" hidden="1">{"pl_t&amp;d",#N/A,FALSE,"p&amp;l_t&amp;D_01_02 (2)"}</definedName>
    <definedName name="______RAM4" hidden="1">{"pl_t&amp;d",#N/A,FALSE,"p&amp;l_t&amp;D_01_02 (2)"}</definedName>
    <definedName name="______rb2" localSheetId="6" hidden="1">{"pl_t&amp;d",#N/A,FALSE,"p&amp;l_t&amp;D_01_02 (2)"}</definedName>
    <definedName name="______rb2" localSheetId="7" hidden="1">{"pl_t&amp;d",#N/A,FALSE,"p&amp;l_t&amp;D_01_02 (2)"}</definedName>
    <definedName name="______rb2" localSheetId="8" hidden="1">{"pl_t&amp;d",#N/A,FALSE,"p&amp;l_t&amp;D_01_02 (2)"}</definedName>
    <definedName name="______rb2" localSheetId="9" hidden="1">{"pl_t&amp;d",#N/A,FALSE,"p&amp;l_t&amp;D_01_02 (2)"}</definedName>
    <definedName name="______rb2" localSheetId="10" hidden="1">{"pl_t&amp;d",#N/A,FALSE,"p&amp;l_t&amp;D_01_02 (2)"}</definedName>
    <definedName name="______rb2" hidden="1">{"pl_t&amp;d",#N/A,FALSE,"p&amp;l_t&amp;D_01_02 (2)"}</definedName>
    <definedName name="______s1" localSheetId="6" hidden="1">{"pl_t&amp;d",#N/A,FALSE,"p&amp;l_t&amp;D_01_02 (2)"}</definedName>
    <definedName name="______s1" localSheetId="7" hidden="1">{"pl_t&amp;d",#N/A,FALSE,"p&amp;l_t&amp;D_01_02 (2)"}</definedName>
    <definedName name="______s1" localSheetId="8" hidden="1">{"pl_t&amp;d",#N/A,FALSE,"p&amp;l_t&amp;D_01_02 (2)"}</definedName>
    <definedName name="______s1" localSheetId="9" hidden="1">{"pl_t&amp;d",#N/A,FALSE,"p&amp;l_t&amp;D_01_02 (2)"}</definedName>
    <definedName name="______s1" localSheetId="10" hidden="1">{"pl_t&amp;d",#N/A,FALSE,"p&amp;l_t&amp;D_01_02 (2)"}</definedName>
    <definedName name="______s1" hidden="1">{"pl_t&amp;d",#N/A,FALSE,"p&amp;l_t&amp;D_01_02 (2)"}</definedName>
    <definedName name="______s2" localSheetId="6" hidden="1">{"pl_t&amp;d",#N/A,FALSE,"p&amp;l_t&amp;D_01_02 (2)"}</definedName>
    <definedName name="______s2" localSheetId="7" hidden="1">{"pl_t&amp;d",#N/A,FALSE,"p&amp;l_t&amp;D_01_02 (2)"}</definedName>
    <definedName name="______s2" localSheetId="8" hidden="1">{"pl_t&amp;d",#N/A,FALSE,"p&amp;l_t&amp;D_01_02 (2)"}</definedName>
    <definedName name="______s2" localSheetId="9" hidden="1">{"pl_t&amp;d",#N/A,FALSE,"p&amp;l_t&amp;D_01_02 (2)"}</definedName>
    <definedName name="______s2" localSheetId="10" hidden="1">{"pl_t&amp;d",#N/A,FALSE,"p&amp;l_t&amp;D_01_02 (2)"}</definedName>
    <definedName name="______s2" hidden="1">{"pl_t&amp;d",#N/A,FALSE,"p&amp;l_t&amp;D_01_02 (2)"}</definedName>
    <definedName name="______Sep02">'[6]MO EY'!$AJ$11:$AO$45</definedName>
    <definedName name="______SH10">'[7]Executive Summary -Thermal'!$A$4:$G$118</definedName>
    <definedName name="______SH11">'[7]Executive Summary -Thermal'!$A$4:$H$167</definedName>
    <definedName name="______SH2">'[7]Executive Summary -Thermal'!$A$4:$H$157</definedName>
    <definedName name="______SH3">'[7]Executive Summary -Thermal'!$A$4:$H$136</definedName>
    <definedName name="______SH4">'[7]Executive Summary -Thermal'!$A$4:$H$96</definedName>
    <definedName name="______SH5">'[7]Executive Summary -Thermal'!$A$4:$H$96</definedName>
    <definedName name="______SH6">'[7]Executive Summary -Thermal'!$A$4:$H$95</definedName>
    <definedName name="______SH7">'[7]Executive Summary -Thermal'!$A$4:$H$163</definedName>
    <definedName name="______SH8">'[7]Executive Summary -Thermal'!$A$4:$H$133</definedName>
    <definedName name="______SH9">'[7]Executive Summary -Thermal'!$A$4:$H$194</definedName>
    <definedName name="______SL1" localSheetId="6">[8]Salient1!#REF!</definedName>
    <definedName name="______SL1" localSheetId="7">[8]Salient1!#REF!</definedName>
    <definedName name="______SL1" localSheetId="8">[8]Salient1!#REF!</definedName>
    <definedName name="______SL1" localSheetId="9">[8]Salient1!#REF!</definedName>
    <definedName name="______SL1" localSheetId="10">[8]Salient1!#REF!</definedName>
    <definedName name="______SL1">[8]Salient1!#REF!</definedName>
    <definedName name="______SL2" localSheetId="6">[8]Salient1!#REF!</definedName>
    <definedName name="______SL2" localSheetId="7">[8]Salient1!#REF!</definedName>
    <definedName name="______SL2" localSheetId="8">[8]Salient1!#REF!</definedName>
    <definedName name="______SL2" localSheetId="9">[8]Salient1!#REF!</definedName>
    <definedName name="______SL2" localSheetId="10">[8]Salient1!#REF!</definedName>
    <definedName name="______SL2">[8]Salient1!#REF!</definedName>
    <definedName name="______SL3" localSheetId="6">[8]Salient1!#REF!</definedName>
    <definedName name="______SL3" localSheetId="7">[8]Salient1!#REF!</definedName>
    <definedName name="______SL3" localSheetId="8">[8]Salient1!#REF!</definedName>
    <definedName name="______SL3" localSheetId="9">[8]Salient1!#REF!</definedName>
    <definedName name="______SL3" localSheetId="10">[8]Salient1!#REF!</definedName>
    <definedName name="______SL3">[8]Salient1!#REF!</definedName>
    <definedName name="______ss1" localSheetId="6" hidden="1">{"pl_t&amp;d",#N/A,FALSE,"p&amp;l_t&amp;D_01_02 (2)"}</definedName>
    <definedName name="______ss1" localSheetId="7" hidden="1">{"pl_t&amp;d",#N/A,FALSE,"p&amp;l_t&amp;D_01_02 (2)"}</definedName>
    <definedName name="______ss1" localSheetId="8" hidden="1">{"pl_t&amp;d",#N/A,FALSE,"p&amp;l_t&amp;D_01_02 (2)"}</definedName>
    <definedName name="______ss1" localSheetId="9" hidden="1">{"pl_t&amp;d",#N/A,FALSE,"p&amp;l_t&amp;D_01_02 (2)"}</definedName>
    <definedName name="______ss1" localSheetId="10" hidden="1">{"pl_t&amp;d",#N/A,FALSE,"p&amp;l_t&amp;D_01_02 (2)"}</definedName>
    <definedName name="______ss1" hidden="1">{"pl_t&amp;d",#N/A,FALSE,"p&amp;l_t&amp;D_01_02 (2)"}</definedName>
    <definedName name="______udc12" localSheetId="6" hidden="1">{"pl_t&amp;d",#N/A,FALSE,"p&amp;l_t&amp;D_01_02 (2)"}</definedName>
    <definedName name="______udc12" localSheetId="7" hidden="1">{"pl_t&amp;d",#N/A,FALSE,"p&amp;l_t&amp;D_01_02 (2)"}</definedName>
    <definedName name="______udc12" localSheetId="8" hidden="1">{"pl_t&amp;d",#N/A,FALSE,"p&amp;l_t&amp;D_01_02 (2)"}</definedName>
    <definedName name="______udc12" localSheetId="9" hidden="1">{"pl_t&amp;d",#N/A,FALSE,"p&amp;l_t&amp;D_01_02 (2)"}</definedName>
    <definedName name="______udc12" localSheetId="10" hidden="1">{"pl_t&amp;d",#N/A,FALSE,"p&amp;l_t&amp;D_01_02 (2)"}</definedName>
    <definedName name="______udc12" hidden="1">{"pl_t&amp;d",#N/A,FALSE,"p&amp;l_t&amp;D_01_02 (2)"}</definedName>
    <definedName name="______ums1" localSheetId="6" hidden="1">{"pl_t&amp;d",#N/A,FALSE,"p&amp;l_t&amp;D_01_02 (2)"}</definedName>
    <definedName name="______ums1" localSheetId="7" hidden="1">{"pl_t&amp;d",#N/A,FALSE,"p&amp;l_t&amp;D_01_02 (2)"}</definedName>
    <definedName name="______ums1" localSheetId="8" hidden="1">{"pl_t&amp;d",#N/A,FALSE,"p&amp;l_t&amp;D_01_02 (2)"}</definedName>
    <definedName name="______ums1" localSheetId="9" hidden="1">{"pl_t&amp;d",#N/A,FALSE,"p&amp;l_t&amp;D_01_02 (2)"}</definedName>
    <definedName name="______ums1" localSheetId="10" hidden="1">{"pl_t&amp;d",#N/A,FALSE,"p&amp;l_t&amp;D_01_02 (2)"}</definedName>
    <definedName name="______ums1" hidden="1">{"pl_t&amp;d",#N/A,FALSE,"p&amp;l_t&amp;D_01_02 (2)"}</definedName>
    <definedName name="______vas1" localSheetId="6" hidden="1">{"pl_t&amp;d",#N/A,FALSE,"p&amp;l_t&amp;D_01_02 (2)"}</definedName>
    <definedName name="______vas1" localSheetId="7" hidden="1">{"pl_t&amp;d",#N/A,FALSE,"p&amp;l_t&amp;D_01_02 (2)"}</definedName>
    <definedName name="______vas1" localSheetId="8" hidden="1">{"pl_t&amp;d",#N/A,FALSE,"p&amp;l_t&amp;D_01_02 (2)"}</definedName>
    <definedName name="______vas1" localSheetId="9" hidden="1">{"pl_t&amp;d",#N/A,FALSE,"p&amp;l_t&amp;D_01_02 (2)"}</definedName>
    <definedName name="______vas1" localSheetId="10" hidden="1">{"pl_t&amp;d",#N/A,FALSE,"p&amp;l_t&amp;D_01_02 (2)"}</definedName>
    <definedName name="______vas1" hidden="1">{"pl_t&amp;d",#N/A,FALSE,"p&amp;l_t&amp;D_01_02 (2)"}</definedName>
    <definedName name="______vas2" localSheetId="6" hidden="1">{"pl_t&amp;d",#N/A,FALSE,"p&amp;l_t&amp;D_01_02 (2)"}</definedName>
    <definedName name="______vas2" localSheetId="7" hidden="1">{"pl_t&amp;d",#N/A,FALSE,"p&amp;l_t&amp;D_01_02 (2)"}</definedName>
    <definedName name="______vas2" localSheetId="8" hidden="1">{"pl_t&amp;d",#N/A,FALSE,"p&amp;l_t&amp;D_01_02 (2)"}</definedName>
    <definedName name="______vas2" localSheetId="9" hidden="1">{"pl_t&amp;d",#N/A,FALSE,"p&amp;l_t&amp;D_01_02 (2)"}</definedName>
    <definedName name="______vas2" localSheetId="10" hidden="1">{"pl_t&amp;d",#N/A,FALSE,"p&amp;l_t&amp;D_01_02 (2)"}</definedName>
    <definedName name="______vas2" hidden="1">{"pl_t&amp;d",#N/A,FALSE,"p&amp;l_t&amp;D_01_02 (2)"}</definedName>
    <definedName name="_____A1000000" localSheetId="6">#REF!</definedName>
    <definedName name="_____A1000000" localSheetId="7">#REF!</definedName>
    <definedName name="_____A1000000" localSheetId="8">#REF!</definedName>
    <definedName name="_____A1000000" localSheetId="9">#REF!</definedName>
    <definedName name="_____A1000000" localSheetId="10">#REF!</definedName>
    <definedName name="_____A1000000">#REF!</definedName>
    <definedName name="_____A11" localSheetId="6" hidden="1">{"pl_t&amp;d",#N/A,FALSE,"p&amp;l_t&amp;D_01_02 (2)"}</definedName>
    <definedName name="_____A11" localSheetId="7" hidden="1">{"pl_t&amp;d",#N/A,FALSE,"p&amp;l_t&amp;D_01_02 (2)"}</definedName>
    <definedName name="_____A11" localSheetId="8" hidden="1">{"pl_t&amp;d",#N/A,FALSE,"p&amp;l_t&amp;D_01_02 (2)"}</definedName>
    <definedName name="_____A11" localSheetId="9" hidden="1">{"pl_t&amp;d",#N/A,FALSE,"p&amp;l_t&amp;D_01_02 (2)"}</definedName>
    <definedName name="_____A11" localSheetId="10" hidden="1">{"pl_t&amp;d",#N/A,FALSE,"p&amp;l_t&amp;D_01_02 (2)"}</definedName>
    <definedName name="_____A11" hidden="1">{"pl_t&amp;d",#N/A,FALSE,"p&amp;l_t&amp;D_01_02 (2)"}</definedName>
    <definedName name="_____A2" localSheetId="6" hidden="1">{"pl_t&amp;d",#N/A,FALSE,"p&amp;l_t&amp;D_01_02 (2)"}</definedName>
    <definedName name="_____A2" localSheetId="7" hidden="1">{"pl_t&amp;d",#N/A,FALSE,"p&amp;l_t&amp;D_01_02 (2)"}</definedName>
    <definedName name="_____A2" localSheetId="8" hidden="1">{"pl_t&amp;d",#N/A,FALSE,"p&amp;l_t&amp;D_01_02 (2)"}</definedName>
    <definedName name="_____A2" localSheetId="9" hidden="1">{"pl_t&amp;d",#N/A,FALSE,"p&amp;l_t&amp;D_01_02 (2)"}</definedName>
    <definedName name="_____A2" localSheetId="10" hidden="1">{"pl_t&amp;d",#N/A,FALSE,"p&amp;l_t&amp;D_01_02 (2)"}</definedName>
    <definedName name="_____A2" hidden="1">{"pl_t&amp;d",#N/A,FALSE,"p&amp;l_t&amp;D_01_02 (2)"}</definedName>
    <definedName name="_____a3" localSheetId="6" hidden="1">{"pl_t&amp;d",#N/A,FALSE,"p&amp;l_t&amp;D_01_02 (2)"}</definedName>
    <definedName name="_____a3" localSheetId="7" hidden="1">{"pl_t&amp;d",#N/A,FALSE,"p&amp;l_t&amp;D_01_02 (2)"}</definedName>
    <definedName name="_____a3" localSheetId="8" hidden="1">{"pl_t&amp;d",#N/A,FALSE,"p&amp;l_t&amp;D_01_02 (2)"}</definedName>
    <definedName name="_____a3" localSheetId="9" hidden="1">{"pl_t&amp;d",#N/A,FALSE,"p&amp;l_t&amp;D_01_02 (2)"}</definedName>
    <definedName name="_____a3" localSheetId="10" hidden="1">{"pl_t&amp;d",#N/A,FALSE,"p&amp;l_t&amp;D_01_02 (2)"}</definedName>
    <definedName name="_____a3" hidden="1">{"pl_t&amp;d",#N/A,FALSE,"p&amp;l_t&amp;D_01_02 (2)"}</definedName>
    <definedName name="_____A342542" localSheetId="6">#REF!</definedName>
    <definedName name="_____A342542" localSheetId="7">#REF!</definedName>
    <definedName name="_____A342542" localSheetId="8">#REF!</definedName>
    <definedName name="_____A342542" localSheetId="9">#REF!</definedName>
    <definedName name="_____A342542" localSheetId="10">#REF!</definedName>
    <definedName name="_____A342542">#REF!</definedName>
    <definedName name="_____A920720" localSheetId="6">#REF!</definedName>
    <definedName name="_____A920720" localSheetId="7">#REF!</definedName>
    <definedName name="_____A920720" localSheetId="8">#REF!</definedName>
    <definedName name="_____A920720" localSheetId="9">#REF!</definedName>
    <definedName name="_____A920720" localSheetId="10">#REF!</definedName>
    <definedName name="_____A920720">#REF!</definedName>
    <definedName name="_____aa1" localSheetId="6" hidden="1">{"pl_t&amp;d",#N/A,FALSE,"p&amp;l_t&amp;D_01_02 (2)"}</definedName>
    <definedName name="_____aa1" localSheetId="7" hidden="1">{"pl_t&amp;d",#N/A,FALSE,"p&amp;l_t&amp;D_01_02 (2)"}</definedName>
    <definedName name="_____aa1" localSheetId="8" hidden="1">{"pl_t&amp;d",#N/A,FALSE,"p&amp;l_t&amp;D_01_02 (2)"}</definedName>
    <definedName name="_____aa1" localSheetId="9" hidden="1">{"pl_t&amp;d",#N/A,FALSE,"p&amp;l_t&amp;D_01_02 (2)"}</definedName>
    <definedName name="_____aa1" localSheetId="10" hidden="1">{"pl_t&amp;d",#N/A,FALSE,"p&amp;l_t&amp;D_01_02 (2)"}</definedName>
    <definedName name="_____aa1" hidden="1">{"pl_t&amp;d",#N/A,FALSE,"p&amp;l_t&amp;D_01_02 (2)"}</definedName>
    <definedName name="_____ACD06" localSheetId="6" hidden="1">{"pl_t&amp;d",#N/A,FALSE,"p&amp;l_t&amp;D_01_02 (2)"}</definedName>
    <definedName name="_____ACD06" localSheetId="7" hidden="1">{"pl_t&amp;d",#N/A,FALSE,"p&amp;l_t&amp;D_01_02 (2)"}</definedName>
    <definedName name="_____ACD06" localSheetId="8" hidden="1">{"pl_t&amp;d",#N/A,FALSE,"p&amp;l_t&amp;D_01_02 (2)"}</definedName>
    <definedName name="_____ACD06" localSheetId="9" hidden="1">{"pl_t&amp;d",#N/A,FALSE,"p&amp;l_t&amp;D_01_02 (2)"}</definedName>
    <definedName name="_____ACD06" localSheetId="10" hidden="1">{"pl_t&amp;d",#N/A,FALSE,"p&amp;l_t&amp;D_01_02 (2)"}</definedName>
    <definedName name="_____ACD06" hidden="1">{"pl_t&amp;d",#N/A,FALSE,"p&amp;l_t&amp;D_01_02 (2)"}</definedName>
    <definedName name="_____Apr02" localSheetId="6">[4]Newabstract!#REF!</definedName>
    <definedName name="_____Apr02" localSheetId="7">[4]Newabstract!#REF!</definedName>
    <definedName name="_____Apr02" localSheetId="8">[4]Newabstract!#REF!</definedName>
    <definedName name="_____Apr02" localSheetId="9">[4]Newabstract!#REF!</definedName>
    <definedName name="_____Apr02" localSheetId="10">[4]Newabstract!#REF!</definedName>
    <definedName name="_____Apr02">[4]Newabstract!#REF!</definedName>
    <definedName name="_____Apr03" localSheetId="6">[4]Newabstract!#REF!</definedName>
    <definedName name="_____Apr03" localSheetId="7">[4]Newabstract!#REF!</definedName>
    <definedName name="_____Apr03" localSheetId="8">[4]Newabstract!#REF!</definedName>
    <definedName name="_____Apr03" localSheetId="9">[4]Newabstract!#REF!</definedName>
    <definedName name="_____Apr03" localSheetId="10">[4]Newabstract!#REF!</definedName>
    <definedName name="_____Apr03">[4]Newabstract!#REF!</definedName>
    <definedName name="_____Apr04" localSheetId="6">[4]Newabstract!#REF!</definedName>
    <definedName name="_____Apr04" localSheetId="7">[4]Newabstract!#REF!</definedName>
    <definedName name="_____Apr04" localSheetId="8">[4]Newabstract!#REF!</definedName>
    <definedName name="_____Apr04" localSheetId="9">[4]Newabstract!#REF!</definedName>
    <definedName name="_____Apr04" localSheetId="10">[4]Newabstract!#REF!</definedName>
    <definedName name="_____Apr04">[4]Newabstract!#REF!</definedName>
    <definedName name="_____Apr05" localSheetId="6">[4]Newabstract!#REF!</definedName>
    <definedName name="_____Apr05" localSheetId="7">[4]Newabstract!#REF!</definedName>
    <definedName name="_____Apr05" localSheetId="8">[4]Newabstract!#REF!</definedName>
    <definedName name="_____Apr05" localSheetId="9">[4]Newabstract!#REF!</definedName>
    <definedName name="_____Apr05" localSheetId="10">[4]Newabstract!#REF!</definedName>
    <definedName name="_____Apr05">[4]Newabstract!#REF!</definedName>
    <definedName name="_____Apr06" localSheetId="6">[4]Newabstract!#REF!</definedName>
    <definedName name="_____Apr06" localSheetId="7">[4]Newabstract!#REF!</definedName>
    <definedName name="_____Apr06" localSheetId="8">[4]Newabstract!#REF!</definedName>
    <definedName name="_____Apr06" localSheetId="9">[4]Newabstract!#REF!</definedName>
    <definedName name="_____Apr06" localSheetId="10">[4]Newabstract!#REF!</definedName>
    <definedName name="_____Apr06">[4]Newabstract!#REF!</definedName>
    <definedName name="_____Apr07" localSheetId="6">[4]Newabstract!#REF!</definedName>
    <definedName name="_____Apr07" localSheetId="7">[4]Newabstract!#REF!</definedName>
    <definedName name="_____Apr07" localSheetId="8">[4]Newabstract!#REF!</definedName>
    <definedName name="_____Apr07" localSheetId="9">[4]Newabstract!#REF!</definedName>
    <definedName name="_____Apr07" localSheetId="10">[4]Newabstract!#REF!</definedName>
    <definedName name="_____Apr07">[4]Newabstract!#REF!</definedName>
    <definedName name="_____Apr08" localSheetId="6">[4]Newabstract!#REF!</definedName>
    <definedName name="_____Apr08" localSheetId="7">[4]Newabstract!#REF!</definedName>
    <definedName name="_____Apr08" localSheetId="8">[4]Newabstract!#REF!</definedName>
    <definedName name="_____Apr08" localSheetId="9">[4]Newabstract!#REF!</definedName>
    <definedName name="_____Apr08" localSheetId="10">[4]Newabstract!#REF!</definedName>
    <definedName name="_____Apr08">[4]Newabstract!#REF!</definedName>
    <definedName name="_____Apr09" localSheetId="6">[4]Newabstract!#REF!</definedName>
    <definedName name="_____Apr09" localSheetId="7">[4]Newabstract!#REF!</definedName>
    <definedName name="_____Apr09" localSheetId="8">[4]Newabstract!#REF!</definedName>
    <definedName name="_____Apr09" localSheetId="9">[4]Newabstract!#REF!</definedName>
    <definedName name="_____Apr09" localSheetId="10">[4]Newabstract!#REF!</definedName>
    <definedName name="_____Apr09">[4]Newabstract!#REF!</definedName>
    <definedName name="_____Apr10" localSheetId="6">[4]Newabstract!#REF!</definedName>
    <definedName name="_____Apr10" localSheetId="7">[4]Newabstract!#REF!</definedName>
    <definedName name="_____Apr10" localSheetId="8">[4]Newabstract!#REF!</definedName>
    <definedName name="_____Apr10" localSheetId="9">[4]Newabstract!#REF!</definedName>
    <definedName name="_____Apr10" localSheetId="10">[4]Newabstract!#REF!</definedName>
    <definedName name="_____Apr10">[4]Newabstract!#REF!</definedName>
    <definedName name="_____Apr11" localSheetId="6">[4]Newabstract!#REF!</definedName>
    <definedName name="_____Apr11" localSheetId="7">[4]Newabstract!#REF!</definedName>
    <definedName name="_____Apr11" localSheetId="8">[4]Newabstract!#REF!</definedName>
    <definedName name="_____Apr11" localSheetId="9">[4]Newabstract!#REF!</definedName>
    <definedName name="_____Apr11" localSheetId="10">[4]Newabstract!#REF!</definedName>
    <definedName name="_____Apr11">[4]Newabstract!#REF!</definedName>
    <definedName name="_____Apr13" localSheetId="6">[4]Newabstract!#REF!</definedName>
    <definedName name="_____Apr13" localSheetId="7">[4]Newabstract!#REF!</definedName>
    <definedName name="_____Apr13" localSheetId="8">[4]Newabstract!#REF!</definedName>
    <definedName name="_____Apr13" localSheetId="9">[4]Newabstract!#REF!</definedName>
    <definedName name="_____Apr13" localSheetId="10">[4]Newabstract!#REF!</definedName>
    <definedName name="_____Apr13">[4]Newabstract!#REF!</definedName>
    <definedName name="_____Apr14" localSheetId="6">[4]Newabstract!#REF!</definedName>
    <definedName name="_____Apr14" localSheetId="7">[4]Newabstract!#REF!</definedName>
    <definedName name="_____Apr14" localSheetId="8">[4]Newabstract!#REF!</definedName>
    <definedName name="_____Apr14" localSheetId="9">[4]Newabstract!#REF!</definedName>
    <definedName name="_____Apr14" localSheetId="10">[4]Newabstract!#REF!</definedName>
    <definedName name="_____Apr14">[4]Newabstract!#REF!</definedName>
    <definedName name="_____Apr15" localSheetId="6">[4]Newabstract!#REF!</definedName>
    <definedName name="_____Apr15" localSheetId="7">[4]Newabstract!#REF!</definedName>
    <definedName name="_____Apr15" localSheetId="8">[4]Newabstract!#REF!</definedName>
    <definedName name="_____Apr15" localSheetId="9">[4]Newabstract!#REF!</definedName>
    <definedName name="_____Apr15" localSheetId="10">[4]Newabstract!#REF!</definedName>
    <definedName name="_____Apr15">[4]Newabstract!#REF!</definedName>
    <definedName name="_____Apr16" localSheetId="6">[4]Newabstract!#REF!</definedName>
    <definedName name="_____Apr16" localSheetId="7">[4]Newabstract!#REF!</definedName>
    <definedName name="_____Apr16" localSheetId="8">[4]Newabstract!#REF!</definedName>
    <definedName name="_____Apr16" localSheetId="9">[4]Newabstract!#REF!</definedName>
    <definedName name="_____Apr16" localSheetId="10">[4]Newabstract!#REF!</definedName>
    <definedName name="_____Apr16">[4]Newabstract!#REF!</definedName>
    <definedName name="_____Apr17" localSheetId="6">[4]Newabstract!#REF!</definedName>
    <definedName name="_____Apr17" localSheetId="7">[4]Newabstract!#REF!</definedName>
    <definedName name="_____Apr17" localSheetId="8">[4]Newabstract!#REF!</definedName>
    <definedName name="_____Apr17" localSheetId="9">[4]Newabstract!#REF!</definedName>
    <definedName name="_____Apr17" localSheetId="10">[4]Newabstract!#REF!</definedName>
    <definedName name="_____Apr17">[4]Newabstract!#REF!</definedName>
    <definedName name="_____Apr20" localSheetId="6">[4]Newabstract!#REF!</definedName>
    <definedName name="_____Apr20" localSheetId="7">[4]Newabstract!#REF!</definedName>
    <definedName name="_____Apr20" localSheetId="8">[4]Newabstract!#REF!</definedName>
    <definedName name="_____Apr20" localSheetId="9">[4]Newabstract!#REF!</definedName>
    <definedName name="_____Apr20" localSheetId="10">[4]Newabstract!#REF!</definedName>
    <definedName name="_____Apr20">[4]Newabstract!#REF!</definedName>
    <definedName name="_____Apr21" localSheetId="6">[4]Newabstract!#REF!</definedName>
    <definedName name="_____Apr21" localSheetId="7">[4]Newabstract!#REF!</definedName>
    <definedName name="_____Apr21" localSheetId="8">[4]Newabstract!#REF!</definedName>
    <definedName name="_____Apr21" localSheetId="9">[4]Newabstract!#REF!</definedName>
    <definedName name="_____Apr21" localSheetId="10">[4]Newabstract!#REF!</definedName>
    <definedName name="_____Apr21">[4]Newabstract!#REF!</definedName>
    <definedName name="_____Apr22" localSheetId="6">[4]Newabstract!#REF!</definedName>
    <definedName name="_____Apr22" localSheetId="7">[4]Newabstract!#REF!</definedName>
    <definedName name="_____Apr22" localSheetId="8">[4]Newabstract!#REF!</definedName>
    <definedName name="_____Apr22" localSheetId="9">[4]Newabstract!#REF!</definedName>
    <definedName name="_____Apr22" localSheetId="10">[4]Newabstract!#REF!</definedName>
    <definedName name="_____Apr22">[4]Newabstract!#REF!</definedName>
    <definedName name="_____Apr23" localSheetId="6">[4]Newabstract!#REF!</definedName>
    <definedName name="_____Apr23" localSheetId="7">[4]Newabstract!#REF!</definedName>
    <definedName name="_____Apr23" localSheetId="8">[4]Newabstract!#REF!</definedName>
    <definedName name="_____Apr23" localSheetId="9">[4]Newabstract!#REF!</definedName>
    <definedName name="_____Apr23" localSheetId="10">[4]Newabstract!#REF!</definedName>
    <definedName name="_____Apr23">[4]Newabstract!#REF!</definedName>
    <definedName name="_____Apr24" localSheetId="6">[4]Newabstract!#REF!</definedName>
    <definedName name="_____Apr24" localSheetId="7">[4]Newabstract!#REF!</definedName>
    <definedName name="_____Apr24" localSheetId="8">[4]Newabstract!#REF!</definedName>
    <definedName name="_____Apr24" localSheetId="9">[4]Newabstract!#REF!</definedName>
    <definedName name="_____Apr24" localSheetId="10">[4]Newabstract!#REF!</definedName>
    <definedName name="_____Apr24">[4]Newabstract!#REF!</definedName>
    <definedName name="_____Apr27" localSheetId="6">[4]Newabstract!#REF!</definedName>
    <definedName name="_____Apr27" localSheetId="7">[4]Newabstract!#REF!</definedName>
    <definedName name="_____Apr27" localSheetId="8">[4]Newabstract!#REF!</definedName>
    <definedName name="_____Apr27" localSheetId="9">[4]Newabstract!#REF!</definedName>
    <definedName name="_____Apr27" localSheetId="10">[4]Newabstract!#REF!</definedName>
    <definedName name="_____Apr27">[4]Newabstract!#REF!</definedName>
    <definedName name="_____Apr28" localSheetId="6">[4]Newabstract!#REF!</definedName>
    <definedName name="_____Apr28" localSheetId="7">[4]Newabstract!#REF!</definedName>
    <definedName name="_____Apr28" localSheetId="8">[4]Newabstract!#REF!</definedName>
    <definedName name="_____Apr28" localSheetId="9">[4]Newabstract!#REF!</definedName>
    <definedName name="_____Apr28" localSheetId="10">[4]Newabstract!#REF!</definedName>
    <definedName name="_____Apr28">[4]Newabstract!#REF!</definedName>
    <definedName name="_____Apr29" localSheetId="6">[4]Newabstract!#REF!</definedName>
    <definedName name="_____Apr29" localSheetId="7">[4]Newabstract!#REF!</definedName>
    <definedName name="_____Apr29" localSheetId="8">[4]Newabstract!#REF!</definedName>
    <definedName name="_____Apr29" localSheetId="9">[4]Newabstract!#REF!</definedName>
    <definedName name="_____Apr29" localSheetId="10">[4]Newabstract!#REF!</definedName>
    <definedName name="_____Apr29">[4]Newabstract!#REF!</definedName>
    <definedName name="_____Apr30" localSheetId="6">[4]Newabstract!#REF!</definedName>
    <definedName name="_____Apr30" localSheetId="7">[4]Newabstract!#REF!</definedName>
    <definedName name="_____Apr30" localSheetId="8">[4]Newabstract!#REF!</definedName>
    <definedName name="_____Apr30" localSheetId="9">[4]Newabstract!#REF!</definedName>
    <definedName name="_____Apr30" localSheetId="10">[4]Newabstract!#REF!</definedName>
    <definedName name="_____Apr30">[4]Newabstract!#REF!</definedName>
    <definedName name="_____Aug02">'[6]MO EY'!$AC$11:$AH$45</definedName>
    <definedName name="_____AUG06" localSheetId="6" hidden="1">{"pl_t&amp;d",#N/A,FALSE,"p&amp;l_t&amp;D_01_02 (2)"}</definedName>
    <definedName name="_____AUG06" localSheetId="7" hidden="1">{"pl_t&amp;d",#N/A,FALSE,"p&amp;l_t&amp;D_01_02 (2)"}</definedName>
    <definedName name="_____AUG06" localSheetId="8" hidden="1">{"pl_t&amp;d",#N/A,FALSE,"p&amp;l_t&amp;D_01_02 (2)"}</definedName>
    <definedName name="_____AUG06" localSheetId="9" hidden="1">{"pl_t&amp;d",#N/A,FALSE,"p&amp;l_t&amp;D_01_02 (2)"}</definedName>
    <definedName name="_____AUG06" localSheetId="10" hidden="1">{"pl_t&amp;d",#N/A,FALSE,"p&amp;l_t&amp;D_01_02 (2)"}</definedName>
    <definedName name="_____AUG06" hidden="1">{"pl_t&amp;d",#N/A,FALSE,"p&amp;l_t&amp;D_01_02 (2)"}</definedName>
    <definedName name="_____B1" localSheetId="6" hidden="1">{"pl_t&amp;d",#N/A,FALSE,"p&amp;l_t&amp;D_01_02 (2)"}</definedName>
    <definedName name="_____B1" localSheetId="7" hidden="1">{"pl_t&amp;d",#N/A,FALSE,"p&amp;l_t&amp;D_01_02 (2)"}</definedName>
    <definedName name="_____B1" localSheetId="8" hidden="1">{"pl_t&amp;d",#N/A,FALSE,"p&amp;l_t&amp;D_01_02 (2)"}</definedName>
    <definedName name="_____B1" localSheetId="9" hidden="1">{"pl_t&amp;d",#N/A,FALSE,"p&amp;l_t&amp;D_01_02 (2)"}</definedName>
    <definedName name="_____B1" localSheetId="10" hidden="1">{"pl_t&amp;d",#N/A,FALSE,"p&amp;l_t&amp;D_01_02 (2)"}</definedName>
    <definedName name="_____B1" hidden="1">{"pl_t&amp;d",#N/A,FALSE,"p&amp;l_t&amp;D_01_02 (2)"}</definedName>
    <definedName name="_____BSD1" localSheetId="6">#REF!</definedName>
    <definedName name="_____BSD1" localSheetId="7">#REF!</definedName>
    <definedName name="_____BSD1" localSheetId="8">#REF!</definedName>
    <definedName name="_____BSD1" localSheetId="9">#REF!</definedName>
    <definedName name="_____BSD1" localSheetId="10">#REF!</definedName>
    <definedName name="_____BSD1">#REF!</definedName>
    <definedName name="_____BSD2" localSheetId="6">#REF!</definedName>
    <definedName name="_____BSD2" localSheetId="7">#REF!</definedName>
    <definedName name="_____BSD2" localSheetId="8">#REF!</definedName>
    <definedName name="_____BSD2" localSheetId="9">#REF!</definedName>
    <definedName name="_____BSD2" localSheetId="10">#REF!</definedName>
    <definedName name="_____BSD2">#REF!</definedName>
    <definedName name="_____CAT04" localSheetId="6" hidden="1">{"pl_t&amp;d",#N/A,FALSE,"p&amp;l_t&amp;D_01_02 (2)"}</definedName>
    <definedName name="_____CAT04" localSheetId="7" hidden="1">{"pl_t&amp;d",#N/A,FALSE,"p&amp;l_t&amp;D_01_02 (2)"}</definedName>
    <definedName name="_____CAT04" localSheetId="8" hidden="1">{"pl_t&amp;d",#N/A,FALSE,"p&amp;l_t&amp;D_01_02 (2)"}</definedName>
    <definedName name="_____CAT04" localSheetId="9" hidden="1">{"pl_t&amp;d",#N/A,FALSE,"p&amp;l_t&amp;D_01_02 (2)"}</definedName>
    <definedName name="_____CAT04" localSheetId="10" hidden="1">{"pl_t&amp;d",#N/A,FALSE,"p&amp;l_t&amp;D_01_02 (2)"}</definedName>
    <definedName name="_____CAT04" hidden="1">{"pl_t&amp;d",#N/A,FALSE,"p&amp;l_t&amp;D_01_02 (2)"}</definedName>
    <definedName name="_____CZ1">[10]data!$F$721</definedName>
    <definedName name="_____DAT12" localSheetId="6">[5]Sheet1!#REF!</definedName>
    <definedName name="_____DAT12" localSheetId="7">[5]Sheet1!#REF!</definedName>
    <definedName name="_____DAT12" localSheetId="8">[5]Sheet1!#REF!</definedName>
    <definedName name="_____DAT12" localSheetId="9">[5]Sheet1!#REF!</definedName>
    <definedName name="_____DAT12" localSheetId="10">[5]Sheet1!#REF!</definedName>
    <definedName name="_____DAT12">[5]Sheet1!#REF!</definedName>
    <definedName name="_____DAT13" localSheetId="6">[5]Sheet1!#REF!</definedName>
    <definedName name="_____DAT13" localSheetId="7">[5]Sheet1!#REF!</definedName>
    <definedName name="_____DAT13" localSheetId="8">[5]Sheet1!#REF!</definedName>
    <definedName name="_____DAT13" localSheetId="9">[5]Sheet1!#REF!</definedName>
    <definedName name="_____DAT13" localSheetId="10">[5]Sheet1!#REF!</definedName>
    <definedName name="_____DAT13">[5]Sheet1!#REF!</definedName>
    <definedName name="_____DAT15" localSheetId="6">[5]Sheet1!#REF!</definedName>
    <definedName name="_____DAT15" localSheetId="7">[5]Sheet1!#REF!</definedName>
    <definedName name="_____DAT15" localSheetId="8">[5]Sheet1!#REF!</definedName>
    <definedName name="_____DAT15" localSheetId="9">[5]Sheet1!#REF!</definedName>
    <definedName name="_____DAT15" localSheetId="10">[5]Sheet1!#REF!</definedName>
    <definedName name="_____DAT15">[5]Sheet1!#REF!</definedName>
    <definedName name="_____DAT16" localSheetId="6">[5]Sheet1!#REF!</definedName>
    <definedName name="_____DAT16" localSheetId="7">[5]Sheet1!#REF!</definedName>
    <definedName name="_____DAT16" localSheetId="8">[5]Sheet1!#REF!</definedName>
    <definedName name="_____DAT16" localSheetId="9">[5]Sheet1!#REF!</definedName>
    <definedName name="_____DAT16" localSheetId="10">[5]Sheet1!#REF!</definedName>
    <definedName name="_____DAT16">[5]Sheet1!#REF!</definedName>
    <definedName name="_____DAT17" localSheetId="6">[5]Sheet1!#REF!</definedName>
    <definedName name="_____DAT17" localSheetId="7">[5]Sheet1!#REF!</definedName>
    <definedName name="_____DAT17" localSheetId="8">[5]Sheet1!#REF!</definedName>
    <definedName name="_____DAT17" localSheetId="9">[5]Sheet1!#REF!</definedName>
    <definedName name="_____DAT17" localSheetId="10">[5]Sheet1!#REF!</definedName>
    <definedName name="_____DAT17">[5]Sheet1!#REF!</definedName>
    <definedName name="_____DAT18" localSheetId="6">[5]Sheet1!#REF!</definedName>
    <definedName name="_____DAT18" localSheetId="7">[5]Sheet1!#REF!</definedName>
    <definedName name="_____DAT18" localSheetId="8">[5]Sheet1!#REF!</definedName>
    <definedName name="_____DAT18" localSheetId="9">[5]Sheet1!#REF!</definedName>
    <definedName name="_____DAT18" localSheetId="10">[5]Sheet1!#REF!</definedName>
    <definedName name="_____DAT18">[5]Sheet1!#REF!</definedName>
    <definedName name="_____DAT19" localSheetId="6">[5]Sheet1!#REF!</definedName>
    <definedName name="_____DAT19" localSheetId="7">[5]Sheet1!#REF!</definedName>
    <definedName name="_____DAT19" localSheetId="8">[5]Sheet1!#REF!</definedName>
    <definedName name="_____DAT19" localSheetId="9">[5]Sheet1!#REF!</definedName>
    <definedName name="_____DAT19" localSheetId="10">[5]Sheet1!#REF!</definedName>
    <definedName name="_____DAT19">[5]Sheet1!#REF!</definedName>
    <definedName name="_____dd1" localSheetId="6" hidden="1">{"pl_t&amp;d",#N/A,FALSE,"p&amp;l_t&amp;D_01_02 (2)"}</definedName>
    <definedName name="_____dd1" localSheetId="7" hidden="1">{"pl_t&amp;d",#N/A,FALSE,"p&amp;l_t&amp;D_01_02 (2)"}</definedName>
    <definedName name="_____dd1" localSheetId="8" hidden="1">{"pl_t&amp;d",#N/A,FALSE,"p&amp;l_t&amp;D_01_02 (2)"}</definedName>
    <definedName name="_____dd1" localSheetId="9" hidden="1">{"pl_t&amp;d",#N/A,FALSE,"p&amp;l_t&amp;D_01_02 (2)"}</definedName>
    <definedName name="_____dd1" localSheetId="10" hidden="1">{"pl_t&amp;d",#N/A,FALSE,"p&amp;l_t&amp;D_01_02 (2)"}</definedName>
    <definedName name="_____dd1" hidden="1">{"pl_t&amp;d",#N/A,FALSE,"p&amp;l_t&amp;D_01_02 (2)"}</definedName>
    <definedName name="_____Dec01">'[6]MO CY'!$O$11:$T$45</definedName>
    <definedName name="_____Dec02">'[6]MO EY'!$BE$11:$BJ$45</definedName>
    <definedName name="_____dem2" localSheetId="6" hidden="1">{"pl_t&amp;d",#N/A,FALSE,"p&amp;l_t&amp;D_01_02 (2)"}</definedName>
    <definedName name="_____dem2" localSheetId="7" hidden="1">{"pl_t&amp;d",#N/A,FALSE,"p&amp;l_t&amp;D_01_02 (2)"}</definedName>
    <definedName name="_____dem2" localSheetId="8" hidden="1">{"pl_t&amp;d",#N/A,FALSE,"p&amp;l_t&amp;D_01_02 (2)"}</definedName>
    <definedName name="_____dem2" localSheetId="9" hidden="1">{"pl_t&amp;d",#N/A,FALSE,"p&amp;l_t&amp;D_01_02 (2)"}</definedName>
    <definedName name="_____dem2" localSheetId="10" hidden="1">{"pl_t&amp;d",#N/A,FALSE,"p&amp;l_t&amp;D_01_02 (2)"}</definedName>
    <definedName name="_____dem2" hidden="1">{"pl_t&amp;d",#N/A,FALSE,"p&amp;l_t&amp;D_01_02 (2)"}</definedName>
    <definedName name="_____dem3" localSheetId="6" hidden="1">{"pl_t&amp;d",#N/A,FALSE,"p&amp;l_t&amp;D_01_02 (2)"}</definedName>
    <definedName name="_____dem3" localSheetId="7" hidden="1">{"pl_t&amp;d",#N/A,FALSE,"p&amp;l_t&amp;D_01_02 (2)"}</definedName>
    <definedName name="_____dem3" localSheetId="8" hidden="1">{"pl_t&amp;d",#N/A,FALSE,"p&amp;l_t&amp;D_01_02 (2)"}</definedName>
    <definedName name="_____dem3" localSheetId="9" hidden="1">{"pl_t&amp;d",#N/A,FALSE,"p&amp;l_t&amp;D_01_02 (2)"}</definedName>
    <definedName name="_____dem3" localSheetId="10" hidden="1">{"pl_t&amp;d",#N/A,FALSE,"p&amp;l_t&amp;D_01_02 (2)"}</definedName>
    <definedName name="_____dem3" hidden="1">{"pl_t&amp;d",#N/A,FALSE,"p&amp;l_t&amp;D_01_02 (2)"}</definedName>
    <definedName name="_____den8" localSheetId="6" hidden="1">{"pl_t&amp;d",#N/A,FALSE,"p&amp;l_t&amp;D_01_02 (2)"}</definedName>
    <definedName name="_____den8" localSheetId="7" hidden="1">{"pl_t&amp;d",#N/A,FALSE,"p&amp;l_t&amp;D_01_02 (2)"}</definedName>
    <definedName name="_____den8" localSheetId="8" hidden="1">{"pl_t&amp;d",#N/A,FALSE,"p&amp;l_t&amp;D_01_02 (2)"}</definedName>
    <definedName name="_____den8" localSheetId="9" hidden="1">{"pl_t&amp;d",#N/A,FALSE,"p&amp;l_t&amp;D_01_02 (2)"}</definedName>
    <definedName name="_____den8" localSheetId="10" hidden="1">{"pl_t&amp;d",#N/A,FALSE,"p&amp;l_t&amp;D_01_02 (2)"}</definedName>
    <definedName name="_____den8" hidden="1">{"pl_t&amp;d",#N/A,FALSE,"p&amp;l_t&amp;D_01_02 (2)"}</definedName>
    <definedName name="_____DTR1" localSheetId="6" hidden="1">{"pl_t&amp;d",#N/A,FALSE,"p&amp;l_t&amp;D_01_02 (2)"}</definedName>
    <definedName name="_____DTR1" localSheetId="7" hidden="1">{"pl_t&amp;d",#N/A,FALSE,"p&amp;l_t&amp;D_01_02 (2)"}</definedName>
    <definedName name="_____DTR1" localSheetId="8" hidden="1">{"pl_t&amp;d",#N/A,FALSE,"p&amp;l_t&amp;D_01_02 (2)"}</definedName>
    <definedName name="_____DTR1" localSheetId="9" hidden="1">{"pl_t&amp;d",#N/A,FALSE,"p&amp;l_t&amp;D_01_02 (2)"}</definedName>
    <definedName name="_____DTR1" localSheetId="10" hidden="1">{"pl_t&amp;d",#N/A,FALSE,"p&amp;l_t&amp;D_01_02 (2)"}</definedName>
    <definedName name="_____DTR1" hidden="1">{"pl_t&amp;d",#N/A,FALSE,"p&amp;l_t&amp;D_01_02 (2)"}</definedName>
    <definedName name="_____DTR3" localSheetId="6" hidden="1">{"pl_t&amp;d",#N/A,FALSE,"p&amp;l_t&amp;D_01_02 (2)"}</definedName>
    <definedName name="_____DTR3" localSheetId="7" hidden="1">{"pl_t&amp;d",#N/A,FALSE,"p&amp;l_t&amp;D_01_02 (2)"}</definedName>
    <definedName name="_____DTR3" localSheetId="8" hidden="1">{"pl_t&amp;d",#N/A,FALSE,"p&amp;l_t&amp;D_01_02 (2)"}</definedName>
    <definedName name="_____DTR3" localSheetId="9" hidden="1">{"pl_t&amp;d",#N/A,FALSE,"p&amp;l_t&amp;D_01_02 (2)"}</definedName>
    <definedName name="_____DTR3" localSheetId="10" hidden="1">{"pl_t&amp;d",#N/A,FALSE,"p&amp;l_t&amp;D_01_02 (2)"}</definedName>
    <definedName name="_____DTR3" hidden="1">{"pl_t&amp;d",#N/A,FALSE,"p&amp;l_t&amp;D_01_02 (2)"}</definedName>
    <definedName name="_____E5" localSheetId="6" hidden="1">{"pl_t&amp;d",#N/A,FALSE,"p&amp;l_t&amp;D_01_02 (2)"}</definedName>
    <definedName name="_____E5" localSheetId="7" hidden="1">{"pl_t&amp;d",#N/A,FALSE,"p&amp;l_t&amp;D_01_02 (2)"}</definedName>
    <definedName name="_____E5" localSheetId="8" hidden="1">{"pl_t&amp;d",#N/A,FALSE,"p&amp;l_t&amp;D_01_02 (2)"}</definedName>
    <definedName name="_____E5" localSheetId="9" hidden="1">{"pl_t&amp;d",#N/A,FALSE,"p&amp;l_t&amp;D_01_02 (2)"}</definedName>
    <definedName name="_____E5" localSheetId="10" hidden="1">{"pl_t&amp;d",#N/A,FALSE,"p&amp;l_t&amp;D_01_02 (2)"}</definedName>
    <definedName name="_____E5" hidden="1">{"pl_t&amp;d",#N/A,FALSE,"p&amp;l_t&amp;D_01_02 (2)"}</definedName>
    <definedName name="_____Feb02">'[6]MO CY'!$AC$11:$AH$45</definedName>
    <definedName name="_____Feb03">'[6]MO EY'!$BS$11:$BX$45</definedName>
    <definedName name="_____fin2" localSheetId="6" hidden="1">{"pl_t&amp;d",#N/A,FALSE,"p&amp;l_t&amp;D_01_02 (2)"}</definedName>
    <definedName name="_____fin2" localSheetId="7" hidden="1">{"pl_t&amp;d",#N/A,FALSE,"p&amp;l_t&amp;D_01_02 (2)"}</definedName>
    <definedName name="_____fin2" localSheetId="8" hidden="1">{"pl_t&amp;d",#N/A,FALSE,"p&amp;l_t&amp;D_01_02 (2)"}</definedName>
    <definedName name="_____fin2" localSheetId="9" hidden="1">{"pl_t&amp;d",#N/A,FALSE,"p&amp;l_t&amp;D_01_02 (2)"}</definedName>
    <definedName name="_____fin2" localSheetId="10" hidden="1">{"pl_t&amp;d",#N/A,FALSE,"p&amp;l_t&amp;D_01_02 (2)"}</definedName>
    <definedName name="_____fin2" hidden="1">{"pl_t&amp;d",#N/A,FALSE,"p&amp;l_t&amp;D_01_02 (2)"}</definedName>
    <definedName name="_____for5" localSheetId="6" hidden="1">{"pl_t&amp;d",#N/A,FALSE,"p&amp;l_t&amp;D_01_02 (2)"}</definedName>
    <definedName name="_____for5" localSheetId="7" hidden="1">{"pl_t&amp;d",#N/A,FALSE,"p&amp;l_t&amp;D_01_02 (2)"}</definedName>
    <definedName name="_____for5" localSheetId="8" hidden="1">{"pl_t&amp;d",#N/A,FALSE,"p&amp;l_t&amp;D_01_02 (2)"}</definedName>
    <definedName name="_____for5" localSheetId="9" hidden="1">{"pl_t&amp;d",#N/A,FALSE,"p&amp;l_t&amp;D_01_02 (2)"}</definedName>
    <definedName name="_____for5" localSheetId="10" hidden="1">{"pl_t&amp;d",#N/A,FALSE,"p&amp;l_t&amp;D_01_02 (2)"}</definedName>
    <definedName name="_____for5" hidden="1">{"pl_t&amp;d",#N/A,FALSE,"p&amp;l_t&amp;D_01_02 (2)"}</definedName>
    <definedName name="_____G1" localSheetId="6">#REF!</definedName>
    <definedName name="_____G1" localSheetId="7">#REF!</definedName>
    <definedName name="_____G1" localSheetId="8">#REF!</definedName>
    <definedName name="_____G1" localSheetId="9">#REF!</definedName>
    <definedName name="_____G1" localSheetId="10">#REF!</definedName>
    <definedName name="_____G1">#REF!</definedName>
    <definedName name="_____IED1" localSheetId="6">#REF!</definedName>
    <definedName name="_____IED1" localSheetId="7">#REF!</definedName>
    <definedName name="_____IED1" localSheetId="8">#REF!</definedName>
    <definedName name="_____IED1" localSheetId="9">#REF!</definedName>
    <definedName name="_____IED1" localSheetId="10">#REF!</definedName>
    <definedName name="_____IED1">#REF!</definedName>
    <definedName name="_____IED2" localSheetId="6">#REF!</definedName>
    <definedName name="_____IED2" localSheetId="7">#REF!</definedName>
    <definedName name="_____IED2" localSheetId="8">#REF!</definedName>
    <definedName name="_____IED2" localSheetId="9">#REF!</definedName>
    <definedName name="_____IED2" localSheetId="10">#REF!</definedName>
    <definedName name="_____IED2">#REF!</definedName>
    <definedName name="_____j3" localSheetId="6" hidden="1">{"pl_t&amp;d",#N/A,FALSE,"p&amp;l_t&amp;D_01_02 (2)"}</definedName>
    <definedName name="_____j3" localSheetId="7" hidden="1">{"pl_t&amp;d",#N/A,FALSE,"p&amp;l_t&amp;D_01_02 (2)"}</definedName>
    <definedName name="_____j3" localSheetId="8" hidden="1">{"pl_t&amp;d",#N/A,FALSE,"p&amp;l_t&amp;D_01_02 (2)"}</definedName>
    <definedName name="_____j3" localSheetId="9" hidden="1">{"pl_t&amp;d",#N/A,FALSE,"p&amp;l_t&amp;D_01_02 (2)"}</definedName>
    <definedName name="_____j3" localSheetId="10" hidden="1">{"pl_t&amp;d",#N/A,FALSE,"p&amp;l_t&amp;D_01_02 (2)"}</definedName>
    <definedName name="_____j3" hidden="1">{"pl_t&amp;d",#N/A,FALSE,"p&amp;l_t&amp;D_01_02 (2)"}</definedName>
    <definedName name="_____j4" localSheetId="6" hidden="1">{"pl_t&amp;d",#N/A,FALSE,"p&amp;l_t&amp;D_01_02 (2)"}</definedName>
    <definedName name="_____j4" localSheetId="7" hidden="1">{"pl_t&amp;d",#N/A,FALSE,"p&amp;l_t&amp;D_01_02 (2)"}</definedName>
    <definedName name="_____j4" localSheetId="8" hidden="1">{"pl_t&amp;d",#N/A,FALSE,"p&amp;l_t&amp;D_01_02 (2)"}</definedName>
    <definedName name="_____j4" localSheetId="9" hidden="1">{"pl_t&amp;d",#N/A,FALSE,"p&amp;l_t&amp;D_01_02 (2)"}</definedName>
    <definedName name="_____j4" localSheetId="10" hidden="1">{"pl_t&amp;d",#N/A,FALSE,"p&amp;l_t&amp;D_01_02 (2)"}</definedName>
    <definedName name="_____j4" hidden="1">{"pl_t&amp;d",#N/A,FALSE,"p&amp;l_t&amp;D_01_02 (2)"}</definedName>
    <definedName name="_____j5" localSheetId="6" hidden="1">{"pl_t&amp;d",#N/A,FALSE,"p&amp;l_t&amp;D_01_02 (2)"}</definedName>
    <definedName name="_____j5" localSheetId="7" hidden="1">{"pl_t&amp;d",#N/A,FALSE,"p&amp;l_t&amp;D_01_02 (2)"}</definedName>
    <definedName name="_____j5" localSheetId="8" hidden="1">{"pl_t&amp;d",#N/A,FALSE,"p&amp;l_t&amp;D_01_02 (2)"}</definedName>
    <definedName name="_____j5" localSheetId="9" hidden="1">{"pl_t&amp;d",#N/A,FALSE,"p&amp;l_t&amp;D_01_02 (2)"}</definedName>
    <definedName name="_____j5" localSheetId="10" hidden="1">{"pl_t&amp;d",#N/A,FALSE,"p&amp;l_t&amp;D_01_02 (2)"}</definedName>
    <definedName name="_____j5" hidden="1">{"pl_t&amp;d",#N/A,FALSE,"p&amp;l_t&amp;D_01_02 (2)"}</definedName>
    <definedName name="_____Jan02">'[6]MO CY'!$V$11:$AA$45</definedName>
    <definedName name="_____Jan03">'[6]MO EY'!$BL$11:$BQ$45</definedName>
    <definedName name="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ul02">'[6]MO EY'!$V$11:$AA$45</definedName>
    <definedName name="_____Jun02">'[6]MO EY'!$O$11:$T$45</definedName>
    <definedName name="_____k1" localSheetId="6" hidden="1">{"pl_t&amp;d",#N/A,FALSE,"p&amp;l_t&amp;D_01_02 (2)"}</definedName>
    <definedName name="_____k1" localSheetId="7" hidden="1">{"pl_t&amp;d",#N/A,FALSE,"p&amp;l_t&amp;D_01_02 (2)"}</definedName>
    <definedName name="_____k1" localSheetId="8" hidden="1">{"pl_t&amp;d",#N/A,FALSE,"p&amp;l_t&amp;D_01_02 (2)"}</definedName>
    <definedName name="_____k1" localSheetId="9" hidden="1">{"pl_t&amp;d",#N/A,FALSE,"p&amp;l_t&amp;D_01_02 (2)"}</definedName>
    <definedName name="_____k1" localSheetId="10" hidden="1">{"pl_t&amp;d",#N/A,FALSE,"p&amp;l_t&amp;D_01_02 (2)"}</definedName>
    <definedName name="_____k1" hidden="1">{"pl_t&amp;d",#N/A,FALSE,"p&amp;l_t&amp;D_01_02 (2)"}</definedName>
    <definedName name="_____LD2">[1]DLC!$GR$56:$HT$8181</definedName>
    <definedName name="_____LD3">[1]DLC!$HV$57:$IO$8181</definedName>
    <definedName name="_____LD4">[1]DLC!$AH$32:$BE$8180</definedName>
    <definedName name="_____LD5">[1]DLC!$GR$53:$HK$8180</definedName>
    <definedName name="_____LD6">[1]DLC!$GR$69:$HL$8180</definedName>
    <definedName name="_____Mar02">'[6]MO CY'!$AJ$11:$AO$45</definedName>
    <definedName name="_____Mar03">'[6]MO EY'!$BZ$11:$CE$45</definedName>
    <definedName name="_____Mar06" localSheetId="6">[4]Newabstract!#REF!</definedName>
    <definedName name="_____Mar06" localSheetId="7">[4]Newabstract!#REF!</definedName>
    <definedName name="_____Mar06" localSheetId="8">[4]Newabstract!#REF!</definedName>
    <definedName name="_____Mar06" localSheetId="9">[4]Newabstract!#REF!</definedName>
    <definedName name="_____Mar06" localSheetId="10">[4]Newabstract!#REF!</definedName>
    <definedName name="_____Mar06">[4]Newabstract!#REF!</definedName>
    <definedName name="_____Mar09" localSheetId="6">[4]Newabstract!#REF!</definedName>
    <definedName name="_____Mar09" localSheetId="7">[4]Newabstract!#REF!</definedName>
    <definedName name="_____Mar09" localSheetId="8">[4]Newabstract!#REF!</definedName>
    <definedName name="_____Mar09" localSheetId="9">[4]Newabstract!#REF!</definedName>
    <definedName name="_____Mar09" localSheetId="10">[4]Newabstract!#REF!</definedName>
    <definedName name="_____Mar09">[4]Newabstract!#REF!</definedName>
    <definedName name="_____Mar10" localSheetId="6">[4]Newabstract!#REF!</definedName>
    <definedName name="_____Mar10" localSheetId="7">[4]Newabstract!#REF!</definedName>
    <definedName name="_____Mar10" localSheetId="8">[4]Newabstract!#REF!</definedName>
    <definedName name="_____Mar10" localSheetId="9">[4]Newabstract!#REF!</definedName>
    <definedName name="_____Mar10" localSheetId="10">[4]Newabstract!#REF!</definedName>
    <definedName name="_____Mar10">[4]Newabstract!#REF!</definedName>
    <definedName name="_____Mar11" localSheetId="6">[4]Newabstract!#REF!</definedName>
    <definedName name="_____Mar11" localSheetId="7">[4]Newabstract!#REF!</definedName>
    <definedName name="_____Mar11" localSheetId="8">[4]Newabstract!#REF!</definedName>
    <definedName name="_____Mar11" localSheetId="9">[4]Newabstract!#REF!</definedName>
    <definedName name="_____Mar11" localSheetId="10">[4]Newabstract!#REF!</definedName>
    <definedName name="_____Mar11">[4]Newabstract!#REF!</definedName>
    <definedName name="_____Mar12" localSheetId="6">[4]Newabstract!#REF!</definedName>
    <definedName name="_____Mar12" localSheetId="7">[4]Newabstract!#REF!</definedName>
    <definedName name="_____Mar12" localSheetId="8">[4]Newabstract!#REF!</definedName>
    <definedName name="_____Mar12" localSheetId="9">[4]Newabstract!#REF!</definedName>
    <definedName name="_____Mar12" localSheetId="10">[4]Newabstract!#REF!</definedName>
    <definedName name="_____Mar12">[4]Newabstract!#REF!</definedName>
    <definedName name="_____Mar13" localSheetId="6">[4]Newabstract!#REF!</definedName>
    <definedName name="_____Mar13" localSheetId="7">[4]Newabstract!#REF!</definedName>
    <definedName name="_____Mar13" localSheetId="8">[4]Newabstract!#REF!</definedName>
    <definedName name="_____Mar13" localSheetId="9">[4]Newabstract!#REF!</definedName>
    <definedName name="_____Mar13" localSheetId="10">[4]Newabstract!#REF!</definedName>
    <definedName name="_____Mar13">[4]Newabstract!#REF!</definedName>
    <definedName name="_____Mar16" localSheetId="6">[4]Newabstract!#REF!</definedName>
    <definedName name="_____Mar16" localSheetId="7">[4]Newabstract!#REF!</definedName>
    <definedName name="_____Mar16" localSheetId="8">[4]Newabstract!#REF!</definedName>
    <definedName name="_____Mar16" localSheetId="9">[4]Newabstract!#REF!</definedName>
    <definedName name="_____Mar16" localSheetId="10">[4]Newabstract!#REF!</definedName>
    <definedName name="_____Mar16">[4]Newabstract!#REF!</definedName>
    <definedName name="_____Mar17" localSheetId="6">[4]Newabstract!#REF!</definedName>
    <definedName name="_____Mar17" localSheetId="7">[4]Newabstract!#REF!</definedName>
    <definedName name="_____Mar17" localSheetId="8">[4]Newabstract!#REF!</definedName>
    <definedName name="_____Mar17" localSheetId="9">[4]Newabstract!#REF!</definedName>
    <definedName name="_____Mar17" localSheetId="10">[4]Newabstract!#REF!</definedName>
    <definedName name="_____Mar17">[4]Newabstract!#REF!</definedName>
    <definedName name="_____Mar18" localSheetId="6">[4]Newabstract!#REF!</definedName>
    <definedName name="_____Mar18" localSheetId="7">[4]Newabstract!#REF!</definedName>
    <definedName name="_____Mar18" localSheetId="8">[4]Newabstract!#REF!</definedName>
    <definedName name="_____Mar18" localSheetId="9">[4]Newabstract!#REF!</definedName>
    <definedName name="_____Mar18" localSheetId="10">[4]Newabstract!#REF!</definedName>
    <definedName name="_____Mar18">[4]Newabstract!#REF!</definedName>
    <definedName name="_____Mar19" localSheetId="6">[4]Newabstract!#REF!</definedName>
    <definedName name="_____Mar19" localSheetId="7">[4]Newabstract!#REF!</definedName>
    <definedName name="_____Mar19" localSheetId="8">[4]Newabstract!#REF!</definedName>
    <definedName name="_____Mar19" localSheetId="9">[4]Newabstract!#REF!</definedName>
    <definedName name="_____Mar19" localSheetId="10">[4]Newabstract!#REF!</definedName>
    <definedName name="_____Mar19">[4]Newabstract!#REF!</definedName>
    <definedName name="_____Mar20" localSheetId="6">[4]Newabstract!#REF!</definedName>
    <definedName name="_____Mar20" localSheetId="7">[4]Newabstract!#REF!</definedName>
    <definedName name="_____Mar20" localSheetId="8">[4]Newabstract!#REF!</definedName>
    <definedName name="_____Mar20" localSheetId="9">[4]Newabstract!#REF!</definedName>
    <definedName name="_____Mar20" localSheetId="10">[4]Newabstract!#REF!</definedName>
    <definedName name="_____Mar20">[4]Newabstract!#REF!</definedName>
    <definedName name="_____Mar23" localSheetId="6">[4]Newabstract!#REF!</definedName>
    <definedName name="_____Mar23" localSheetId="7">[4]Newabstract!#REF!</definedName>
    <definedName name="_____Mar23" localSheetId="8">[4]Newabstract!#REF!</definedName>
    <definedName name="_____Mar23" localSheetId="9">[4]Newabstract!#REF!</definedName>
    <definedName name="_____Mar23" localSheetId="10">[4]Newabstract!#REF!</definedName>
    <definedName name="_____Mar23">[4]Newabstract!#REF!</definedName>
    <definedName name="_____Mar24" localSheetId="6">[4]Newabstract!#REF!</definedName>
    <definedName name="_____Mar24" localSheetId="7">[4]Newabstract!#REF!</definedName>
    <definedName name="_____Mar24" localSheetId="8">[4]Newabstract!#REF!</definedName>
    <definedName name="_____Mar24" localSheetId="9">[4]Newabstract!#REF!</definedName>
    <definedName name="_____Mar24" localSheetId="10">[4]Newabstract!#REF!</definedName>
    <definedName name="_____Mar24">[4]Newabstract!#REF!</definedName>
    <definedName name="_____Mar25" localSheetId="6">[4]Newabstract!#REF!</definedName>
    <definedName name="_____Mar25" localSheetId="7">[4]Newabstract!#REF!</definedName>
    <definedName name="_____Mar25" localSheetId="8">[4]Newabstract!#REF!</definedName>
    <definedName name="_____Mar25" localSheetId="9">[4]Newabstract!#REF!</definedName>
    <definedName name="_____Mar25" localSheetId="10">[4]Newabstract!#REF!</definedName>
    <definedName name="_____Mar25">[4]Newabstract!#REF!</definedName>
    <definedName name="_____Mar26" localSheetId="6">[4]Newabstract!#REF!</definedName>
    <definedName name="_____Mar26" localSheetId="7">[4]Newabstract!#REF!</definedName>
    <definedName name="_____Mar26" localSheetId="8">[4]Newabstract!#REF!</definedName>
    <definedName name="_____Mar26" localSheetId="9">[4]Newabstract!#REF!</definedName>
    <definedName name="_____Mar26" localSheetId="10">[4]Newabstract!#REF!</definedName>
    <definedName name="_____Mar26">[4]Newabstract!#REF!</definedName>
    <definedName name="_____Mar27" localSheetId="6">[4]Newabstract!#REF!</definedName>
    <definedName name="_____Mar27" localSheetId="7">[4]Newabstract!#REF!</definedName>
    <definedName name="_____Mar27" localSheetId="8">[4]Newabstract!#REF!</definedName>
    <definedName name="_____Mar27" localSheetId="9">[4]Newabstract!#REF!</definedName>
    <definedName name="_____Mar27" localSheetId="10">[4]Newabstract!#REF!</definedName>
    <definedName name="_____Mar27">[4]Newabstract!#REF!</definedName>
    <definedName name="_____Mar28" localSheetId="6">[4]Newabstract!#REF!</definedName>
    <definedName name="_____Mar28" localSheetId="7">[4]Newabstract!#REF!</definedName>
    <definedName name="_____Mar28" localSheetId="8">[4]Newabstract!#REF!</definedName>
    <definedName name="_____Mar28" localSheetId="9">[4]Newabstract!#REF!</definedName>
    <definedName name="_____Mar28" localSheetId="10">[4]Newabstract!#REF!</definedName>
    <definedName name="_____Mar28">[4]Newabstract!#REF!</definedName>
    <definedName name="_____Mar30" localSheetId="6">[4]Newabstract!#REF!</definedName>
    <definedName name="_____Mar30" localSheetId="7">[4]Newabstract!#REF!</definedName>
    <definedName name="_____Mar30" localSheetId="8">[4]Newabstract!#REF!</definedName>
    <definedName name="_____Mar30" localSheetId="9">[4]Newabstract!#REF!</definedName>
    <definedName name="_____Mar30" localSheetId="10">[4]Newabstract!#REF!</definedName>
    <definedName name="_____Mar30">[4]Newabstract!#REF!</definedName>
    <definedName name="_____Mar31" localSheetId="6">[4]Newabstract!#REF!</definedName>
    <definedName name="_____Mar31" localSheetId="7">[4]Newabstract!#REF!</definedName>
    <definedName name="_____Mar31" localSheetId="8">[4]Newabstract!#REF!</definedName>
    <definedName name="_____Mar31" localSheetId="9">[4]Newabstract!#REF!</definedName>
    <definedName name="_____Mar31" localSheetId="10">[4]Newabstract!#REF!</definedName>
    <definedName name="_____Mar31">[4]Newabstract!#REF!</definedName>
    <definedName name="_____May02">'[6]MO EY'!$H$11:$M$45</definedName>
    <definedName name="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new1" localSheetId="6" hidden="1">{"pl_t&amp;d",#N/A,FALSE,"p&amp;l_t&amp;D_01_02 (2)"}</definedName>
    <definedName name="_____new1" localSheetId="7" hidden="1">{"pl_t&amp;d",#N/A,FALSE,"p&amp;l_t&amp;D_01_02 (2)"}</definedName>
    <definedName name="_____new1" localSheetId="8" hidden="1">{"pl_t&amp;d",#N/A,FALSE,"p&amp;l_t&amp;D_01_02 (2)"}</definedName>
    <definedName name="_____new1" localSheetId="9" hidden="1">{"pl_t&amp;d",#N/A,FALSE,"p&amp;l_t&amp;D_01_02 (2)"}</definedName>
    <definedName name="_____new1" localSheetId="10" hidden="1">{"pl_t&amp;d",#N/A,FALSE,"p&amp;l_t&amp;D_01_02 (2)"}</definedName>
    <definedName name="_____new1" hidden="1">{"pl_t&amp;d",#N/A,FALSE,"p&amp;l_t&amp;D_01_02 (2)"}</definedName>
    <definedName name="_____no1" localSheetId="6" hidden="1">{"pl_t&amp;d",#N/A,FALSE,"p&amp;l_t&amp;D_01_02 (2)"}</definedName>
    <definedName name="_____no1" localSheetId="7" hidden="1">{"pl_t&amp;d",#N/A,FALSE,"p&amp;l_t&amp;D_01_02 (2)"}</definedName>
    <definedName name="_____no1" localSheetId="8" hidden="1">{"pl_t&amp;d",#N/A,FALSE,"p&amp;l_t&amp;D_01_02 (2)"}</definedName>
    <definedName name="_____no1" localSheetId="9" hidden="1">{"pl_t&amp;d",#N/A,FALSE,"p&amp;l_t&amp;D_01_02 (2)"}</definedName>
    <definedName name="_____no1" localSheetId="10" hidden="1">{"pl_t&amp;d",#N/A,FALSE,"p&amp;l_t&amp;D_01_02 (2)"}</definedName>
    <definedName name="_____no1" hidden="1">{"pl_t&amp;d",#N/A,FALSE,"p&amp;l_t&amp;D_01_02 (2)"}</definedName>
    <definedName name="_____not1" localSheetId="6" hidden="1">{"pl_t&amp;d",#N/A,FALSE,"p&amp;l_t&amp;D_01_02 (2)"}</definedName>
    <definedName name="_____not1" localSheetId="7" hidden="1">{"pl_t&amp;d",#N/A,FALSE,"p&amp;l_t&amp;D_01_02 (2)"}</definedName>
    <definedName name="_____not1" localSheetId="8" hidden="1">{"pl_t&amp;d",#N/A,FALSE,"p&amp;l_t&amp;D_01_02 (2)"}</definedName>
    <definedName name="_____not1" localSheetId="9" hidden="1">{"pl_t&amp;d",#N/A,FALSE,"p&amp;l_t&amp;D_01_02 (2)"}</definedName>
    <definedName name="_____not1" localSheetId="10" hidden="1">{"pl_t&amp;d",#N/A,FALSE,"p&amp;l_t&amp;D_01_02 (2)"}</definedName>
    <definedName name="_____not1" hidden="1">{"pl_t&amp;d",#N/A,FALSE,"p&amp;l_t&amp;D_01_02 (2)"}</definedName>
    <definedName name="_____Nov01">'[6]MO CY'!$H$11:$M$45</definedName>
    <definedName name="_____Nov02">'[6]MO EY'!$AX$11:$BC$45</definedName>
    <definedName name="_____Oct01">'[6]MO CY'!$A$11:$F$45</definedName>
    <definedName name="_____Oct02">'[6]MO EY'!$AQ$11:$AV$45</definedName>
    <definedName name="_____p1" localSheetId="6" hidden="1">{"pl_t&amp;d",#N/A,FALSE,"p&amp;l_t&amp;D_01_02 (2)"}</definedName>
    <definedName name="_____p1" localSheetId="7" hidden="1">{"pl_t&amp;d",#N/A,FALSE,"p&amp;l_t&amp;D_01_02 (2)"}</definedName>
    <definedName name="_____p1" localSheetId="8" hidden="1">{"pl_t&amp;d",#N/A,FALSE,"p&amp;l_t&amp;D_01_02 (2)"}</definedName>
    <definedName name="_____p1" localSheetId="9" hidden="1">{"pl_t&amp;d",#N/A,FALSE,"p&amp;l_t&amp;D_01_02 (2)"}</definedName>
    <definedName name="_____p1" localSheetId="10" hidden="1">{"pl_t&amp;d",#N/A,FALSE,"p&amp;l_t&amp;D_01_02 (2)"}</definedName>
    <definedName name="_____p1" hidden="1">{"pl_t&amp;d",#N/A,FALSE,"p&amp;l_t&amp;D_01_02 (2)"}</definedName>
    <definedName name="_____p2" localSheetId="6" hidden="1">{"pl_td_01_02",#N/A,FALSE,"p&amp;l_t&amp;D_01_02 (2)"}</definedName>
    <definedName name="_____p2" localSheetId="7" hidden="1">{"pl_td_01_02",#N/A,FALSE,"p&amp;l_t&amp;D_01_02 (2)"}</definedName>
    <definedName name="_____p2" localSheetId="8" hidden="1">{"pl_td_01_02",#N/A,FALSE,"p&amp;l_t&amp;D_01_02 (2)"}</definedName>
    <definedName name="_____p2" localSheetId="9" hidden="1">{"pl_td_01_02",#N/A,FALSE,"p&amp;l_t&amp;D_01_02 (2)"}</definedName>
    <definedName name="_____p2" localSheetId="10" hidden="1">{"pl_td_01_02",#N/A,FALSE,"p&amp;l_t&amp;D_01_02 (2)"}</definedName>
    <definedName name="_____p2" hidden="1">{"pl_td_01_02",#N/A,FALSE,"p&amp;l_t&amp;D_01_02 (2)"}</definedName>
    <definedName name="_____p3" localSheetId="6" hidden="1">{"pl_t&amp;d",#N/A,FALSE,"p&amp;l_t&amp;D_01_02 (2)"}</definedName>
    <definedName name="_____p3" localSheetId="7" hidden="1">{"pl_t&amp;d",#N/A,FALSE,"p&amp;l_t&amp;D_01_02 (2)"}</definedName>
    <definedName name="_____p3" localSheetId="8" hidden="1">{"pl_t&amp;d",#N/A,FALSE,"p&amp;l_t&amp;D_01_02 (2)"}</definedName>
    <definedName name="_____p3" localSheetId="9" hidden="1">{"pl_t&amp;d",#N/A,FALSE,"p&amp;l_t&amp;D_01_02 (2)"}</definedName>
    <definedName name="_____p3" localSheetId="10" hidden="1">{"pl_t&amp;d",#N/A,FALSE,"p&amp;l_t&amp;D_01_02 (2)"}</definedName>
    <definedName name="_____p3" hidden="1">{"pl_t&amp;d",#N/A,FALSE,"p&amp;l_t&amp;D_01_02 (2)"}</definedName>
    <definedName name="_____p4" localSheetId="6" hidden="1">{"pl_t&amp;d",#N/A,FALSE,"p&amp;l_t&amp;D_01_02 (2)"}</definedName>
    <definedName name="_____p4" localSheetId="7" hidden="1">{"pl_t&amp;d",#N/A,FALSE,"p&amp;l_t&amp;D_01_02 (2)"}</definedName>
    <definedName name="_____p4" localSheetId="8" hidden="1">{"pl_t&amp;d",#N/A,FALSE,"p&amp;l_t&amp;D_01_02 (2)"}</definedName>
    <definedName name="_____p4" localSheetId="9" hidden="1">{"pl_t&amp;d",#N/A,FALSE,"p&amp;l_t&amp;D_01_02 (2)"}</definedName>
    <definedName name="_____p4" localSheetId="10" hidden="1">{"pl_t&amp;d",#N/A,FALSE,"p&amp;l_t&amp;D_01_02 (2)"}</definedName>
    <definedName name="_____p4" hidden="1">{"pl_t&amp;d",#N/A,FALSE,"p&amp;l_t&amp;D_01_02 (2)"}</definedName>
    <definedName name="_____q2" localSheetId="6" hidden="1">{"pl_t&amp;d",#N/A,FALSE,"p&amp;l_t&amp;D_01_02 (2)"}</definedName>
    <definedName name="_____q2" localSheetId="7" hidden="1">{"pl_t&amp;d",#N/A,FALSE,"p&amp;l_t&amp;D_01_02 (2)"}</definedName>
    <definedName name="_____q2" localSheetId="8" hidden="1">{"pl_t&amp;d",#N/A,FALSE,"p&amp;l_t&amp;D_01_02 (2)"}</definedName>
    <definedName name="_____q2" localSheetId="9" hidden="1">{"pl_t&amp;d",#N/A,FALSE,"p&amp;l_t&amp;D_01_02 (2)"}</definedName>
    <definedName name="_____q2" localSheetId="10" hidden="1">{"pl_t&amp;d",#N/A,FALSE,"p&amp;l_t&amp;D_01_02 (2)"}</definedName>
    <definedName name="_____q2" hidden="1">{"pl_t&amp;d",#N/A,FALSE,"p&amp;l_t&amp;D_01_02 (2)"}</definedName>
    <definedName name="_____q3" localSheetId="6" hidden="1">{"pl_t&amp;d",#N/A,FALSE,"p&amp;l_t&amp;D_01_02 (2)"}</definedName>
    <definedName name="_____q3" localSheetId="7" hidden="1">{"pl_t&amp;d",#N/A,FALSE,"p&amp;l_t&amp;D_01_02 (2)"}</definedName>
    <definedName name="_____q3" localSheetId="8" hidden="1">{"pl_t&amp;d",#N/A,FALSE,"p&amp;l_t&amp;D_01_02 (2)"}</definedName>
    <definedName name="_____q3" localSheetId="9" hidden="1">{"pl_t&amp;d",#N/A,FALSE,"p&amp;l_t&amp;D_01_02 (2)"}</definedName>
    <definedName name="_____q3" localSheetId="10" hidden="1">{"pl_t&amp;d",#N/A,FALSE,"p&amp;l_t&amp;D_01_02 (2)"}</definedName>
    <definedName name="_____q3" hidden="1">{"pl_t&amp;d",#N/A,FALSE,"p&amp;l_t&amp;D_01_02 (2)"}</definedName>
    <definedName name="_____RAM4" localSheetId="6" hidden="1">{"pl_t&amp;d",#N/A,FALSE,"p&amp;l_t&amp;D_01_02 (2)"}</definedName>
    <definedName name="_____RAM4" localSheetId="7" hidden="1">{"pl_t&amp;d",#N/A,FALSE,"p&amp;l_t&amp;D_01_02 (2)"}</definedName>
    <definedName name="_____RAM4" localSheetId="8" hidden="1">{"pl_t&amp;d",#N/A,FALSE,"p&amp;l_t&amp;D_01_02 (2)"}</definedName>
    <definedName name="_____RAM4" localSheetId="9" hidden="1">{"pl_t&amp;d",#N/A,FALSE,"p&amp;l_t&amp;D_01_02 (2)"}</definedName>
    <definedName name="_____RAM4" localSheetId="10" hidden="1">{"pl_t&amp;d",#N/A,FALSE,"p&amp;l_t&amp;D_01_02 (2)"}</definedName>
    <definedName name="_____RAM4" hidden="1">{"pl_t&amp;d",#N/A,FALSE,"p&amp;l_t&amp;D_01_02 (2)"}</definedName>
    <definedName name="_____rb2" localSheetId="6" hidden="1">{"pl_t&amp;d",#N/A,FALSE,"p&amp;l_t&amp;D_01_02 (2)"}</definedName>
    <definedName name="_____rb2" localSheetId="7" hidden="1">{"pl_t&amp;d",#N/A,FALSE,"p&amp;l_t&amp;D_01_02 (2)"}</definedName>
    <definedName name="_____rb2" localSheetId="8" hidden="1">{"pl_t&amp;d",#N/A,FALSE,"p&amp;l_t&amp;D_01_02 (2)"}</definedName>
    <definedName name="_____rb2" localSheetId="9" hidden="1">{"pl_t&amp;d",#N/A,FALSE,"p&amp;l_t&amp;D_01_02 (2)"}</definedName>
    <definedName name="_____rb2" localSheetId="10" hidden="1">{"pl_t&amp;d",#N/A,FALSE,"p&amp;l_t&amp;D_01_02 (2)"}</definedName>
    <definedName name="_____rb2" hidden="1">{"pl_t&amp;d",#N/A,FALSE,"p&amp;l_t&amp;D_01_02 (2)"}</definedName>
    <definedName name="_____s1" localSheetId="6" hidden="1">{"pl_t&amp;d",#N/A,FALSE,"p&amp;l_t&amp;D_01_02 (2)"}</definedName>
    <definedName name="_____s1" localSheetId="7" hidden="1">{"pl_t&amp;d",#N/A,FALSE,"p&amp;l_t&amp;D_01_02 (2)"}</definedName>
    <definedName name="_____s1" localSheetId="8" hidden="1">{"pl_t&amp;d",#N/A,FALSE,"p&amp;l_t&amp;D_01_02 (2)"}</definedName>
    <definedName name="_____s1" localSheetId="9" hidden="1">{"pl_t&amp;d",#N/A,FALSE,"p&amp;l_t&amp;D_01_02 (2)"}</definedName>
    <definedName name="_____s1" localSheetId="10" hidden="1">{"pl_t&amp;d",#N/A,FALSE,"p&amp;l_t&amp;D_01_02 (2)"}</definedName>
    <definedName name="_____s1" hidden="1">{"pl_t&amp;d",#N/A,FALSE,"p&amp;l_t&amp;D_01_02 (2)"}</definedName>
    <definedName name="_____s2" localSheetId="6" hidden="1">{"pl_t&amp;d",#N/A,FALSE,"p&amp;l_t&amp;D_01_02 (2)"}</definedName>
    <definedName name="_____s2" localSheetId="7" hidden="1">{"pl_t&amp;d",#N/A,FALSE,"p&amp;l_t&amp;D_01_02 (2)"}</definedName>
    <definedName name="_____s2" localSheetId="8" hidden="1">{"pl_t&amp;d",#N/A,FALSE,"p&amp;l_t&amp;D_01_02 (2)"}</definedName>
    <definedName name="_____s2" localSheetId="9" hidden="1">{"pl_t&amp;d",#N/A,FALSE,"p&amp;l_t&amp;D_01_02 (2)"}</definedName>
    <definedName name="_____s2" localSheetId="10" hidden="1">{"pl_t&amp;d",#N/A,FALSE,"p&amp;l_t&amp;D_01_02 (2)"}</definedName>
    <definedName name="_____s2" hidden="1">{"pl_t&amp;d",#N/A,FALSE,"p&amp;l_t&amp;D_01_02 (2)"}</definedName>
    <definedName name="_____Sep02">'[6]MO EY'!$AJ$11:$AO$45</definedName>
    <definedName name="_____SH11">'[7]Executive Summary -Thermal'!$A$4:$H$167</definedName>
    <definedName name="_____SH2">'[7]Executive Summary -Thermal'!$A$4:$H$157</definedName>
    <definedName name="_____SH3">'[7]Executive Summary -Thermal'!$A$4:$H$136</definedName>
    <definedName name="_____SH4">'[7]Executive Summary -Thermal'!$A$4:$H$96</definedName>
    <definedName name="_____SH5">'[7]Executive Summary -Thermal'!$A$4:$H$96</definedName>
    <definedName name="_____SH6">'[7]Executive Summary -Thermal'!$A$4:$H$95</definedName>
    <definedName name="_____SH7">'[7]Executive Summary -Thermal'!$A$4:$H$163</definedName>
    <definedName name="_____SH8">'[7]Executive Summary -Thermal'!$A$4:$H$133</definedName>
    <definedName name="_____SH9">'[7]Executive Summary -Thermal'!$A$4:$H$194</definedName>
    <definedName name="_____SL1" localSheetId="6">[8]Salient1!#REF!</definedName>
    <definedName name="_____SL1" localSheetId="7">[8]Salient1!#REF!</definedName>
    <definedName name="_____SL1" localSheetId="8">[8]Salient1!#REF!</definedName>
    <definedName name="_____SL1" localSheetId="9">[8]Salient1!#REF!</definedName>
    <definedName name="_____SL1" localSheetId="10">[8]Salient1!#REF!</definedName>
    <definedName name="_____SL1">[8]Salient1!#REF!</definedName>
    <definedName name="_____SL2" localSheetId="6">[8]Salient1!#REF!</definedName>
    <definedName name="_____SL2" localSheetId="7">[8]Salient1!#REF!</definedName>
    <definedName name="_____SL2" localSheetId="8">[8]Salient1!#REF!</definedName>
    <definedName name="_____SL2" localSheetId="9">[8]Salient1!#REF!</definedName>
    <definedName name="_____SL2" localSheetId="10">[8]Salient1!#REF!</definedName>
    <definedName name="_____SL2">[8]Salient1!#REF!</definedName>
    <definedName name="_____SL3" localSheetId="6">[8]Salient1!#REF!</definedName>
    <definedName name="_____SL3" localSheetId="7">[8]Salient1!#REF!</definedName>
    <definedName name="_____SL3" localSheetId="8">[8]Salient1!#REF!</definedName>
    <definedName name="_____SL3" localSheetId="9">[8]Salient1!#REF!</definedName>
    <definedName name="_____SL3" localSheetId="10">[8]Salient1!#REF!</definedName>
    <definedName name="_____SL3">[8]Salient1!#REF!</definedName>
    <definedName name="_____ss1" localSheetId="6" hidden="1">{"pl_t&amp;d",#N/A,FALSE,"p&amp;l_t&amp;D_01_02 (2)"}</definedName>
    <definedName name="_____ss1" localSheetId="7" hidden="1">{"pl_t&amp;d",#N/A,FALSE,"p&amp;l_t&amp;D_01_02 (2)"}</definedName>
    <definedName name="_____ss1" localSheetId="8" hidden="1">{"pl_t&amp;d",#N/A,FALSE,"p&amp;l_t&amp;D_01_02 (2)"}</definedName>
    <definedName name="_____ss1" localSheetId="9" hidden="1">{"pl_t&amp;d",#N/A,FALSE,"p&amp;l_t&amp;D_01_02 (2)"}</definedName>
    <definedName name="_____ss1" localSheetId="10" hidden="1">{"pl_t&amp;d",#N/A,FALSE,"p&amp;l_t&amp;D_01_02 (2)"}</definedName>
    <definedName name="_____ss1" hidden="1">{"pl_t&amp;d",#N/A,FALSE,"p&amp;l_t&amp;D_01_02 (2)"}</definedName>
    <definedName name="_____udc12" localSheetId="6" hidden="1">{"pl_t&amp;d",#N/A,FALSE,"p&amp;l_t&amp;D_01_02 (2)"}</definedName>
    <definedName name="_____udc12" localSheetId="7" hidden="1">{"pl_t&amp;d",#N/A,FALSE,"p&amp;l_t&amp;D_01_02 (2)"}</definedName>
    <definedName name="_____udc12" localSheetId="8" hidden="1">{"pl_t&amp;d",#N/A,FALSE,"p&amp;l_t&amp;D_01_02 (2)"}</definedName>
    <definedName name="_____udc12" localSheetId="9" hidden="1">{"pl_t&amp;d",#N/A,FALSE,"p&amp;l_t&amp;D_01_02 (2)"}</definedName>
    <definedName name="_____udc12" localSheetId="10" hidden="1">{"pl_t&amp;d",#N/A,FALSE,"p&amp;l_t&amp;D_01_02 (2)"}</definedName>
    <definedName name="_____udc12" hidden="1">{"pl_t&amp;d",#N/A,FALSE,"p&amp;l_t&amp;D_01_02 (2)"}</definedName>
    <definedName name="_____ums1" localSheetId="6" hidden="1">{"pl_t&amp;d",#N/A,FALSE,"p&amp;l_t&amp;D_01_02 (2)"}</definedName>
    <definedName name="_____ums1" localSheetId="7" hidden="1">{"pl_t&amp;d",#N/A,FALSE,"p&amp;l_t&amp;D_01_02 (2)"}</definedName>
    <definedName name="_____ums1" localSheetId="8" hidden="1">{"pl_t&amp;d",#N/A,FALSE,"p&amp;l_t&amp;D_01_02 (2)"}</definedName>
    <definedName name="_____ums1" localSheetId="9" hidden="1">{"pl_t&amp;d",#N/A,FALSE,"p&amp;l_t&amp;D_01_02 (2)"}</definedName>
    <definedName name="_____ums1" localSheetId="10" hidden="1">{"pl_t&amp;d",#N/A,FALSE,"p&amp;l_t&amp;D_01_02 (2)"}</definedName>
    <definedName name="_____ums1" hidden="1">{"pl_t&amp;d",#N/A,FALSE,"p&amp;l_t&amp;D_01_02 (2)"}</definedName>
    <definedName name="_____vas1" localSheetId="6" hidden="1">{"pl_t&amp;d",#N/A,FALSE,"p&amp;l_t&amp;D_01_02 (2)"}</definedName>
    <definedName name="_____vas1" localSheetId="7" hidden="1">{"pl_t&amp;d",#N/A,FALSE,"p&amp;l_t&amp;D_01_02 (2)"}</definedName>
    <definedName name="_____vas1" localSheetId="8" hidden="1">{"pl_t&amp;d",#N/A,FALSE,"p&amp;l_t&amp;D_01_02 (2)"}</definedName>
    <definedName name="_____vas1" localSheetId="9" hidden="1">{"pl_t&amp;d",#N/A,FALSE,"p&amp;l_t&amp;D_01_02 (2)"}</definedName>
    <definedName name="_____vas1" localSheetId="10" hidden="1">{"pl_t&amp;d",#N/A,FALSE,"p&amp;l_t&amp;D_01_02 (2)"}</definedName>
    <definedName name="_____vas1" hidden="1">{"pl_t&amp;d",#N/A,FALSE,"p&amp;l_t&amp;D_01_02 (2)"}</definedName>
    <definedName name="_____vas2" localSheetId="6" hidden="1">{"pl_t&amp;d",#N/A,FALSE,"p&amp;l_t&amp;D_01_02 (2)"}</definedName>
    <definedName name="_____vas2" localSheetId="7" hidden="1">{"pl_t&amp;d",#N/A,FALSE,"p&amp;l_t&amp;D_01_02 (2)"}</definedName>
    <definedName name="_____vas2" localSheetId="8" hidden="1">{"pl_t&amp;d",#N/A,FALSE,"p&amp;l_t&amp;D_01_02 (2)"}</definedName>
    <definedName name="_____vas2" localSheetId="9" hidden="1">{"pl_t&amp;d",#N/A,FALSE,"p&amp;l_t&amp;D_01_02 (2)"}</definedName>
    <definedName name="_____vas2" localSheetId="10" hidden="1">{"pl_t&amp;d",#N/A,FALSE,"p&amp;l_t&amp;D_01_02 (2)"}</definedName>
    <definedName name="_____vas2" hidden="1">{"pl_t&amp;d",#N/A,FALSE,"p&amp;l_t&amp;D_01_02 (2)"}</definedName>
    <definedName name="____A1000000" localSheetId="6">#REF!</definedName>
    <definedName name="____A1000000" localSheetId="7">#REF!</definedName>
    <definedName name="____A1000000" localSheetId="8">#REF!</definedName>
    <definedName name="____A1000000" localSheetId="9">#REF!</definedName>
    <definedName name="____A1000000" localSheetId="10">#REF!</definedName>
    <definedName name="____A1000000">#REF!</definedName>
    <definedName name="____A11" localSheetId="6" hidden="1">{"pl_t&amp;d",#N/A,FALSE,"p&amp;l_t&amp;D_01_02 (2)"}</definedName>
    <definedName name="____A11" localSheetId="7" hidden="1">{"pl_t&amp;d",#N/A,FALSE,"p&amp;l_t&amp;D_01_02 (2)"}</definedName>
    <definedName name="____A11" localSheetId="8" hidden="1">{"pl_t&amp;d",#N/A,FALSE,"p&amp;l_t&amp;D_01_02 (2)"}</definedName>
    <definedName name="____A11" localSheetId="9" hidden="1">{"pl_t&amp;d",#N/A,FALSE,"p&amp;l_t&amp;D_01_02 (2)"}</definedName>
    <definedName name="____A11" localSheetId="10" hidden="1">{"pl_t&amp;d",#N/A,FALSE,"p&amp;l_t&amp;D_01_02 (2)"}</definedName>
    <definedName name="____A11" hidden="1">{"pl_t&amp;d",#N/A,FALSE,"p&amp;l_t&amp;D_01_02 (2)"}</definedName>
    <definedName name="____A2" localSheetId="6" hidden="1">{"pl_t&amp;d",#N/A,FALSE,"p&amp;l_t&amp;D_01_02 (2)"}</definedName>
    <definedName name="____A2" localSheetId="7" hidden="1">{"pl_t&amp;d",#N/A,FALSE,"p&amp;l_t&amp;D_01_02 (2)"}</definedName>
    <definedName name="____A2" localSheetId="8" hidden="1">{"pl_t&amp;d",#N/A,FALSE,"p&amp;l_t&amp;D_01_02 (2)"}</definedName>
    <definedName name="____A2" localSheetId="9" hidden="1">{"pl_t&amp;d",#N/A,FALSE,"p&amp;l_t&amp;D_01_02 (2)"}</definedName>
    <definedName name="____A2" localSheetId="10" hidden="1">{"pl_t&amp;d",#N/A,FALSE,"p&amp;l_t&amp;D_01_02 (2)"}</definedName>
    <definedName name="____A2" hidden="1">{"pl_t&amp;d",#N/A,FALSE,"p&amp;l_t&amp;D_01_02 (2)"}</definedName>
    <definedName name="____a3" localSheetId="6" hidden="1">{"pl_t&amp;d",#N/A,FALSE,"p&amp;l_t&amp;D_01_02 (2)"}</definedName>
    <definedName name="____a3" localSheetId="7" hidden="1">{"pl_t&amp;d",#N/A,FALSE,"p&amp;l_t&amp;D_01_02 (2)"}</definedName>
    <definedName name="____a3" localSheetId="8" hidden="1">{"pl_t&amp;d",#N/A,FALSE,"p&amp;l_t&amp;D_01_02 (2)"}</definedName>
    <definedName name="____a3" localSheetId="9" hidden="1">{"pl_t&amp;d",#N/A,FALSE,"p&amp;l_t&amp;D_01_02 (2)"}</definedName>
    <definedName name="____a3" localSheetId="10" hidden="1">{"pl_t&amp;d",#N/A,FALSE,"p&amp;l_t&amp;D_01_02 (2)"}</definedName>
    <definedName name="____a3" hidden="1">{"pl_t&amp;d",#N/A,FALSE,"p&amp;l_t&amp;D_01_02 (2)"}</definedName>
    <definedName name="____A342542" localSheetId="6">#REF!</definedName>
    <definedName name="____A342542" localSheetId="7">#REF!</definedName>
    <definedName name="____A342542" localSheetId="8">#REF!</definedName>
    <definedName name="____A342542" localSheetId="9">#REF!</definedName>
    <definedName name="____A342542" localSheetId="10">#REF!</definedName>
    <definedName name="____A342542">#REF!</definedName>
    <definedName name="____A920720" localSheetId="6">#REF!</definedName>
    <definedName name="____A920720" localSheetId="7">#REF!</definedName>
    <definedName name="____A920720" localSheetId="8">#REF!</definedName>
    <definedName name="____A920720" localSheetId="9">#REF!</definedName>
    <definedName name="____A920720" localSheetId="10">#REF!</definedName>
    <definedName name="____A920720">#REF!</definedName>
    <definedName name="____aa1" localSheetId="6" hidden="1">{"pl_t&amp;d",#N/A,FALSE,"p&amp;l_t&amp;D_01_02 (2)"}</definedName>
    <definedName name="____aa1" localSheetId="7" hidden="1">{"pl_t&amp;d",#N/A,FALSE,"p&amp;l_t&amp;D_01_02 (2)"}</definedName>
    <definedName name="____aa1" localSheetId="8" hidden="1">{"pl_t&amp;d",#N/A,FALSE,"p&amp;l_t&amp;D_01_02 (2)"}</definedName>
    <definedName name="____aa1" localSheetId="9" hidden="1">{"pl_t&amp;d",#N/A,FALSE,"p&amp;l_t&amp;D_01_02 (2)"}</definedName>
    <definedName name="____aa1" localSheetId="10" hidden="1">{"pl_t&amp;d",#N/A,FALSE,"p&amp;l_t&amp;D_01_02 (2)"}</definedName>
    <definedName name="____aa1" hidden="1">{"pl_t&amp;d",#N/A,FALSE,"p&amp;l_t&amp;D_01_02 (2)"}</definedName>
    <definedName name="____ACD06" localSheetId="6" hidden="1">{"pl_t&amp;d",#N/A,FALSE,"p&amp;l_t&amp;D_01_02 (2)"}</definedName>
    <definedName name="____ACD06" localSheetId="7" hidden="1">{"pl_t&amp;d",#N/A,FALSE,"p&amp;l_t&amp;D_01_02 (2)"}</definedName>
    <definedName name="____ACD06" localSheetId="8" hidden="1">{"pl_t&amp;d",#N/A,FALSE,"p&amp;l_t&amp;D_01_02 (2)"}</definedName>
    <definedName name="____ACD06" localSheetId="9" hidden="1">{"pl_t&amp;d",#N/A,FALSE,"p&amp;l_t&amp;D_01_02 (2)"}</definedName>
    <definedName name="____ACD06" localSheetId="10" hidden="1">{"pl_t&amp;d",#N/A,FALSE,"p&amp;l_t&amp;D_01_02 (2)"}</definedName>
    <definedName name="____ACD06" hidden="1">{"pl_t&amp;d",#N/A,FALSE,"p&amp;l_t&amp;D_01_02 (2)"}</definedName>
    <definedName name="____Apr02" localSheetId="6">[4]Newabstract!#REF!</definedName>
    <definedName name="____Apr02" localSheetId="7">[4]Newabstract!#REF!</definedName>
    <definedName name="____Apr02" localSheetId="8">[4]Newabstract!#REF!</definedName>
    <definedName name="____Apr02" localSheetId="9">[4]Newabstract!#REF!</definedName>
    <definedName name="____Apr02" localSheetId="10">[4]Newabstract!#REF!</definedName>
    <definedName name="____Apr02">[4]Newabstract!#REF!</definedName>
    <definedName name="____Apr03" localSheetId="6">[4]Newabstract!#REF!</definedName>
    <definedName name="____Apr03" localSheetId="7">[4]Newabstract!#REF!</definedName>
    <definedName name="____Apr03" localSheetId="8">[4]Newabstract!#REF!</definedName>
    <definedName name="____Apr03" localSheetId="9">[4]Newabstract!#REF!</definedName>
    <definedName name="____Apr03" localSheetId="10">[4]Newabstract!#REF!</definedName>
    <definedName name="____Apr03">[4]Newabstract!#REF!</definedName>
    <definedName name="____Apr04" localSheetId="6">[4]Newabstract!#REF!</definedName>
    <definedName name="____Apr04" localSheetId="7">[4]Newabstract!#REF!</definedName>
    <definedName name="____Apr04" localSheetId="8">[4]Newabstract!#REF!</definedName>
    <definedName name="____Apr04" localSheetId="9">[4]Newabstract!#REF!</definedName>
    <definedName name="____Apr04" localSheetId="10">[4]Newabstract!#REF!</definedName>
    <definedName name="____Apr04">[4]Newabstract!#REF!</definedName>
    <definedName name="____Apr05" localSheetId="6">[4]Newabstract!#REF!</definedName>
    <definedName name="____Apr05" localSheetId="7">[4]Newabstract!#REF!</definedName>
    <definedName name="____Apr05" localSheetId="8">[4]Newabstract!#REF!</definedName>
    <definedName name="____Apr05" localSheetId="9">[4]Newabstract!#REF!</definedName>
    <definedName name="____Apr05" localSheetId="10">[4]Newabstract!#REF!</definedName>
    <definedName name="____Apr05">[4]Newabstract!#REF!</definedName>
    <definedName name="____Apr06" localSheetId="6">[4]Newabstract!#REF!</definedName>
    <definedName name="____Apr06" localSheetId="7">[4]Newabstract!#REF!</definedName>
    <definedName name="____Apr06" localSheetId="8">[4]Newabstract!#REF!</definedName>
    <definedName name="____Apr06" localSheetId="9">[4]Newabstract!#REF!</definedName>
    <definedName name="____Apr06" localSheetId="10">[4]Newabstract!#REF!</definedName>
    <definedName name="____Apr06">[4]Newabstract!#REF!</definedName>
    <definedName name="____Apr07" localSheetId="6">[4]Newabstract!#REF!</definedName>
    <definedName name="____Apr07" localSheetId="7">[4]Newabstract!#REF!</definedName>
    <definedName name="____Apr07" localSheetId="8">[4]Newabstract!#REF!</definedName>
    <definedName name="____Apr07" localSheetId="9">[4]Newabstract!#REF!</definedName>
    <definedName name="____Apr07" localSheetId="10">[4]Newabstract!#REF!</definedName>
    <definedName name="____Apr07">[4]Newabstract!#REF!</definedName>
    <definedName name="____Apr08" localSheetId="6">[4]Newabstract!#REF!</definedName>
    <definedName name="____Apr08" localSheetId="7">[4]Newabstract!#REF!</definedName>
    <definedName name="____Apr08" localSheetId="8">[4]Newabstract!#REF!</definedName>
    <definedName name="____Apr08" localSheetId="9">[4]Newabstract!#REF!</definedName>
    <definedName name="____Apr08" localSheetId="10">[4]Newabstract!#REF!</definedName>
    <definedName name="____Apr08">[4]Newabstract!#REF!</definedName>
    <definedName name="____Apr09" localSheetId="6">[4]Newabstract!#REF!</definedName>
    <definedName name="____Apr09" localSheetId="7">[4]Newabstract!#REF!</definedName>
    <definedName name="____Apr09" localSheetId="8">[4]Newabstract!#REF!</definedName>
    <definedName name="____Apr09" localSheetId="9">[4]Newabstract!#REF!</definedName>
    <definedName name="____Apr09" localSheetId="10">[4]Newabstract!#REF!</definedName>
    <definedName name="____Apr09">[4]Newabstract!#REF!</definedName>
    <definedName name="____Apr10" localSheetId="6">[4]Newabstract!#REF!</definedName>
    <definedName name="____Apr10" localSheetId="7">[4]Newabstract!#REF!</definedName>
    <definedName name="____Apr10" localSheetId="8">[4]Newabstract!#REF!</definedName>
    <definedName name="____Apr10" localSheetId="9">[4]Newabstract!#REF!</definedName>
    <definedName name="____Apr10" localSheetId="10">[4]Newabstract!#REF!</definedName>
    <definedName name="____Apr10">[4]Newabstract!#REF!</definedName>
    <definedName name="____Apr11" localSheetId="6">[4]Newabstract!#REF!</definedName>
    <definedName name="____Apr11" localSheetId="7">[4]Newabstract!#REF!</definedName>
    <definedName name="____Apr11" localSheetId="8">[4]Newabstract!#REF!</definedName>
    <definedName name="____Apr11" localSheetId="9">[4]Newabstract!#REF!</definedName>
    <definedName name="____Apr11" localSheetId="10">[4]Newabstract!#REF!</definedName>
    <definedName name="____Apr11">[4]Newabstract!#REF!</definedName>
    <definedName name="____Apr13" localSheetId="6">[4]Newabstract!#REF!</definedName>
    <definedName name="____Apr13" localSheetId="7">[4]Newabstract!#REF!</definedName>
    <definedName name="____Apr13" localSheetId="8">[4]Newabstract!#REF!</definedName>
    <definedName name="____Apr13" localSheetId="9">[4]Newabstract!#REF!</definedName>
    <definedName name="____Apr13" localSheetId="10">[4]Newabstract!#REF!</definedName>
    <definedName name="____Apr13">[4]Newabstract!#REF!</definedName>
    <definedName name="____Apr14" localSheetId="6">[4]Newabstract!#REF!</definedName>
    <definedName name="____Apr14" localSheetId="7">[4]Newabstract!#REF!</definedName>
    <definedName name="____Apr14" localSheetId="8">[4]Newabstract!#REF!</definedName>
    <definedName name="____Apr14" localSheetId="9">[4]Newabstract!#REF!</definedName>
    <definedName name="____Apr14" localSheetId="10">[4]Newabstract!#REF!</definedName>
    <definedName name="____Apr14">[4]Newabstract!#REF!</definedName>
    <definedName name="____Apr15" localSheetId="6">[4]Newabstract!#REF!</definedName>
    <definedName name="____Apr15" localSheetId="7">[4]Newabstract!#REF!</definedName>
    <definedName name="____Apr15" localSheetId="8">[4]Newabstract!#REF!</definedName>
    <definedName name="____Apr15" localSheetId="9">[4]Newabstract!#REF!</definedName>
    <definedName name="____Apr15" localSheetId="10">[4]Newabstract!#REF!</definedName>
    <definedName name="____Apr15">[4]Newabstract!#REF!</definedName>
    <definedName name="____Apr16" localSheetId="6">[4]Newabstract!#REF!</definedName>
    <definedName name="____Apr16" localSheetId="7">[4]Newabstract!#REF!</definedName>
    <definedName name="____Apr16" localSheetId="8">[4]Newabstract!#REF!</definedName>
    <definedName name="____Apr16" localSheetId="9">[4]Newabstract!#REF!</definedName>
    <definedName name="____Apr16" localSheetId="10">[4]Newabstract!#REF!</definedName>
    <definedName name="____Apr16">[4]Newabstract!#REF!</definedName>
    <definedName name="____Apr17" localSheetId="6">[4]Newabstract!#REF!</definedName>
    <definedName name="____Apr17" localSheetId="7">[4]Newabstract!#REF!</definedName>
    <definedName name="____Apr17" localSheetId="8">[4]Newabstract!#REF!</definedName>
    <definedName name="____Apr17" localSheetId="9">[4]Newabstract!#REF!</definedName>
    <definedName name="____Apr17" localSheetId="10">[4]Newabstract!#REF!</definedName>
    <definedName name="____Apr17">[4]Newabstract!#REF!</definedName>
    <definedName name="____Apr20" localSheetId="6">[4]Newabstract!#REF!</definedName>
    <definedName name="____Apr20" localSheetId="7">[4]Newabstract!#REF!</definedName>
    <definedName name="____Apr20" localSheetId="8">[4]Newabstract!#REF!</definedName>
    <definedName name="____Apr20" localSheetId="9">[4]Newabstract!#REF!</definedName>
    <definedName name="____Apr20" localSheetId="10">[4]Newabstract!#REF!</definedName>
    <definedName name="____Apr20">[4]Newabstract!#REF!</definedName>
    <definedName name="____Apr21" localSheetId="6">[4]Newabstract!#REF!</definedName>
    <definedName name="____Apr21" localSheetId="7">[4]Newabstract!#REF!</definedName>
    <definedName name="____Apr21" localSheetId="8">[4]Newabstract!#REF!</definedName>
    <definedName name="____Apr21" localSheetId="9">[4]Newabstract!#REF!</definedName>
    <definedName name="____Apr21" localSheetId="10">[4]Newabstract!#REF!</definedName>
    <definedName name="____Apr21">[4]Newabstract!#REF!</definedName>
    <definedName name="____Apr22" localSheetId="6">[4]Newabstract!#REF!</definedName>
    <definedName name="____Apr22" localSheetId="7">[4]Newabstract!#REF!</definedName>
    <definedName name="____Apr22" localSheetId="8">[4]Newabstract!#REF!</definedName>
    <definedName name="____Apr22" localSheetId="9">[4]Newabstract!#REF!</definedName>
    <definedName name="____Apr22" localSheetId="10">[4]Newabstract!#REF!</definedName>
    <definedName name="____Apr22">[4]Newabstract!#REF!</definedName>
    <definedName name="____Apr23" localSheetId="6">[4]Newabstract!#REF!</definedName>
    <definedName name="____Apr23" localSheetId="7">[4]Newabstract!#REF!</definedName>
    <definedName name="____Apr23" localSheetId="8">[4]Newabstract!#REF!</definedName>
    <definedName name="____Apr23" localSheetId="9">[4]Newabstract!#REF!</definedName>
    <definedName name="____Apr23" localSheetId="10">[4]Newabstract!#REF!</definedName>
    <definedName name="____Apr23">[4]Newabstract!#REF!</definedName>
    <definedName name="____Apr24" localSheetId="6">[4]Newabstract!#REF!</definedName>
    <definedName name="____Apr24" localSheetId="7">[4]Newabstract!#REF!</definedName>
    <definedName name="____Apr24" localSheetId="8">[4]Newabstract!#REF!</definedName>
    <definedName name="____Apr24" localSheetId="9">[4]Newabstract!#REF!</definedName>
    <definedName name="____Apr24" localSheetId="10">[4]Newabstract!#REF!</definedName>
    <definedName name="____Apr24">[4]Newabstract!#REF!</definedName>
    <definedName name="____Apr27" localSheetId="6">[4]Newabstract!#REF!</definedName>
    <definedName name="____Apr27" localSheetId="7">[4]Newabstract!#REF!</definedName>
    <definedName name="____Apr27" localSheetId="8">[4]Newabstract!#REF!</definedName>
    <definedName name="____Apr27" localSheetId="9">[4]Newabstract!#REF!</definedName>
    <definedName name="____Apr27" localSheetId="10">[4]Newabstract!#REF!</definedName>
    <definedName name="____Apr27">[4]Newabstract!#REF!</definedName>
    <definedName name="____Apr28" localSheetId="6">[4]Newabstract!#REF!</definedName>
    <definedName name="____Apr28" localSheetId="7">[4]Newabstract!#REF!</definedName>
    <definedName name="____Apr28" localSheetId="8">[4]Newabstract!#REF!</definedName>
    <definedName name="____Apr28" localSheetId="9">[4]Newabstract!#REF!</definedName>
    <definedName name="____Apr28" localSheetId="10">[4]Newabstract!#REF!</definedName>
    <definedName name="____Apr28">[4]Newabstract!#REF!</definedName>
    <definedName name="____Apr29" localSheetId="6">[4]Newabstract!#REF!</definedName>
    <definedName name="____Apr29" localSheetId="7">[4]Newabstract!#REF!</definedName>
    <definedName name="____Apr29" localSheetId="8">[4]Newabstract!#REF!</definedName>
    <definedName name="____Apr29" localSheetId="9">[4]Newabstract!#REF!</definedName>
    <definedName name="____Apr29" localSheetId="10">[4]Newabstract!#REF!</definedName>
    <definedName name="____Apr29">[4]Newabstract!#REF!</definedName>
    <definedName name="____Apr30" localSheetId="6">[4]Newabstract!#REF!</definedName>
    <definedName name="____Apr30" localSheetId="7">[4]Newabstract!#REF!</definedName>
    <definedName name="____Apr30" localSheetId="8">[4]Newabstract!#REF!</definedName>
    <definedName name="____Apr30" localSheetId="9">[4]Newabstract!#REF!</definedName>
    <definedName name="____Apr30" localSheetId="10">[4]Newabstract!#REF!</definedName>
    <definedName name="____Apr30">[4]Newabstract!#REF!</definedName>
    <definedName name="____Aug02">'[6]MO EY'!$AC$11:$AH$45</definedName>
    <definedName name="____AUG06" localSheetId="6" hidden="1">{"pl_t&amp;d",#N/A,FALSE,"p&amp;l_t&amp;D_01_02 (2)"}</definedName>
    <definedName name="____AUG06" localSheetId="7" hidden="1">{"pl_t&amp;d",#N/A,FALSE,"p&amp;l_t&amp;D_01_02 (2)"}</definedName>
    <definedName name="____AUG06" localSheetId="8" hidden="1">{"pl_t&amp;d",#N/A,FALSE,"p&amp;l_t&amp;D_01_02 (2)"}</definedName>
    <definedName name="____AUG06" localSheetId="9" hidden="1">{"pl_t&amp;d",#N/A,FALSE,"p&amp;l_t&amp;D_01_02 (2)"}</definedName>
    <definedName name="____AUG06" localSheetId="10" hidden="1">{"pl_t&amp;d",#N/A,FALSE,"p&amp;l_t&amp;D_01_02 (2)"}</definedName>
    <definedName name="____AUG06" hidden="1">{"pl_t&amp;d",#N/A,FALSE,"p&amp;l_t&amp;D_01_02 (2)"}</definedName>
    <definedName name="____B1" localSheetId="6" hidden="1">{"pl_t&amp;d",#N/A,FALSE,"p&amp;l_t&amp;D_01_02 (2)"}</definedName>
    <definedName name="____B1" localSheetId="7" hidden="1">{"pl_t&amp;d",#N/A,FALSE,"p&amp;l_t&amp;D_01_02 (2)"}</definedName>
    <definedName name="____B1" localSheetId="8" hidden="1">{"pl_t&amp;d",#N/A,FALSE,"p&amp;l_t&amp;D_01_02 (2)"}</definedName>
    <definedName name="____B1" localSheetId="9" hidden="1">{"pl_t&amp;d",#N/A,FALSE,"p&amp;l_t&amp;D_01_02 (2)"}</definedName>
    <definedName name="____B1" localSheetId="10" hidden="1">{"pl_t&amp;d",#N/A,FALSE,"p&amp;l_t&amp;D_01_02 (2)"}</definedName>
    <definedName name="____B1" hidden="1">{"pl_t&amp;d",#N/A,FALSE,"p&amp;l_t&amp;D_01_02 (2)"}</definedName>
    <definedName name="____BSD1" localSheetId="6">#REF!</definedName>
    <definedName name="____BSD1" localSheetId="7">#REF!</definedName>
    <definedName name="____BSD1" localSheetId="8">#REF!</definedName>
    <definedName name="____BSD1" localSheetId="9">#REF!</definedName>
    <definedName name="____BSD1" localSheetId="10">#REF!</definedName>
    <definedName name="____BSD1">#REF!</definedName>
    <definedName name="____BSD2" localSheetId="6">#REF!</definedName>
    <definedName name="____BSD2" localSheetId="7">#REF!</definedName>
    <definedName name="____BSD2" localSheetId="8">#REF!</definedName>
    <definedName name="____BSD2" localSheetId="9">#REF!</definedName>
    <definedName name="____BSD2" localSheetId="10">#REF!</definedName>
    <definedName name="____BSD2">#REF!</definedName>
    <definedName name="____CAT04" localSheetId="6" hidden="1">{"pl_t&amp;d",#N/A,FALSE,"p&amp;l_t&amp;D_01_02 (2)"}</definedName>
    <definedName name="____CAT04" localSheetId="7" hidden="1">{"pl_t&amp;d",#N/A,FALSE,"p&amp;l_t&amp;D_01_02 (2)"}</definedName>
    <definedName name="____CAT04" localSheetId="8" hidden="1">{"pl_t&amp;d",#N/A,FALSE,"p&amp;l_t&amp;D_01_02 (2)"}</definedName>
    <definedName name="____CAT04" localSheetId="9" hidden="1">{"pl_t&amp;d",#N/A,FALSE,"p&amp;l_t&amp;D_01_02 (2)"}</definedName>
    <definedName name="____CAT04" localSheetId="10" hidden="1">{"pl_t&amp;d",#N/A,FALSE,"p&amp;l_t&amp;D_01_02 (2)"}</definedName>
    <definedName name="____CAT04" hidden="1">{"pl_t&amp;d",#N/A,FALSE,"p&amp;l_t&amp;D_01_02 (2)"}</definedName>
    <definedName name="____CZ1">[10]data!$F$721</definedName>
    <definedName name="____DAT12" localSheetId="6">[12]Sheet1!#REF!</definedName>
    <definedName name="____DAT12" localSheetId="7">[12]Sheet1!#REF!</definedName>
    <definedName name="____DAT12" localSheetId="8">[12]Sheet1!#REF!</definedName>
    <definedName name="____DAT12" localSheetId="9">[12]Sheet1!#REF!</definedName>
    <definedName name="____DAT12" localSheetId="10">[12]Sheet1!#REF!</definedName>
    <definedName name="____DAT12">[12]Sheet1!#REF!</definedName>
    <definedName name="____DAT13" localSheetId="6">[12]Sheet1!#REF!</definedName>
    <definedName name="____DAT13" localSheetId="7">[12]Sheet1!#REF!</definedName>
    <definedName name="____DAT13" localSheetId="8">[12]Sheet1!#REF!</definedName>
    <definedName name="____DAT13" localSheetId="9">[12]Sheet1!#REF!</definedName>
    <definedName name="____DAT13" localSheetId="10">[12]Sheet1!#REF!</definedName>
    <definedName name="____DAT13">[12]Sheet1!#REF!</definedName>
    <definedName name="____DAT15" localSheetId="6">[12]Sheet1!#REF!</definedName>
    <definedName name="____DAT15" localSheetId="7">[12]Sheet1!#REF!</definedName>
    <definedName name="____DAT15" localSheetId="8">[12]Sheet1!#REF!</definedName>
    <definedName name="____DAT15" localSheetId="9">[12]Sheet1!#REF!</definedName>
    <definedName name="____DAT15" localSheetId="10">[12]Sheet1!#REF!</definedName>
    <definedName name="____DAT15">[12]Sheet1!#REF!</definedName>
    <definedName name="____DAT16" localSheetId="6">[12]Sheet1!#REF!</definedName>
    <definedName name="____DAT16" localSheetId="7">[12]Sheet1!#REF!</definedName>
    <definedName name="____DAT16" localSheetId="8">[12]Sheet1!#REF!</definedName>
    <definedName name="____DAT16" localSheetId="9">[12]Sheet1!#REF!</definedName>
    <definedName name="____DAT16" localSheetId="10">[12]Sheet1!#REF!</definedName>
    <definedName name="____DAT16">[12]Sheet1!#REF!</definedName>
    <definedName name="____DAT17" localSheetId="6">[12]Sheet1!#REF!</definedName>
    <definedName name="____DAT17" localSheetId="7">[12]Sheet1!#REF!</definedName>
    <definedName name="____DAT17" localSheetId="8">[12]Sheet1!#REF!</definedName>
    <definedName name="____DAT17" localSheetId="9">[12]Sheet1!#REF!</definedName>
    <definedName name="____DAT17" localSheetId="10">[12]Sheet1!#REF!</definedName>
    <definedName name="____DAT17">[12]Sheet1!#REF!</definedName>
    <definedName name="____DAT18" localSheetId="6">[12]Sheet1!#REF!</definedName>
    <definedName name="____DAT18" localSheetId="7">[12]Sheet1!#REF!</definedName>
    <definedName name="____DAT18" localSheetId="8">[12]Sheet1!#REF!</definedName>
    <definedName name="____DAT18" localSheetId="9">[12]Sheet1!#REF!</definedName>
    <definedName name="____DAT18" localSheetId="10">[12]Sheet1!#REF!</definedName>
    <definedName name="____DAT18">[12]Sheet1!#REF!</definedName>
    <definedName name="____DAT19" localSheetId="6">[12]Sheet1!#REF!</definedName>
    <definedName name="____DAT19" localSheetId="7">[12]Sheet1!#REF!</definedName>
    <definedName name="____DAT19" localSheetId="8">[12]Sheet1!#REF!</definedName>
    <definedName name="____DAT19" localSheetId="9">[12]Sheet1!#REF!</definedName>
    <definedName name="____DAT19" localSheetId="10">[12]Sheet1!#REF!</definedName>
    <definedName name="____DAT19">[12]Sheet1!#REF!</definedName>
    <definedName name="____dd1" localSheetId="6" hidden="1">{"pl_t&amp;d",#N/A,FALSE,"p&amp;l_t&amp;D_01_02 (2)"}</definedName>
    <definedName name="____dd1" localSheetId="7" hidden="1">{"pl_t&amp;d",#N/A,FALSE,"p&amp;l_t&amp;D_01_02 (2)"}</definedName>
    <definedName name="____dd1" localSheetId="8" hidden="1">{"pl_t&amp;d",#N/A,FALSE,"p&amp;l_t&amp;D_01_02 (2)"}</definedName>
    <definedName name="____dd1" localSheetId="9" hidden="1">{"pl_t&amp;d",#N/A,FALSE,"p&amp;l_t&amp;D_01_02 (2)"}</definedName>
    <definedName name="____dd1" localSheetId="10" hidden="1">{"pl_t&amp;d",#N/A,FALSE,"p&amp;l_t&amp;D_01_02 (2)"}</definedName>
    <definedName name="____dd1" hidden="1">{"pl_t&amp;d",#N/A,FALSE,"p&amp;l_t&amp;D_01_02 (2)"}</definedName>
    <definedName name="____Dec01">'[6]MO CY'!$O$11:$T$45</definedName>
    <definedName name="____Dec02">'[6]MO EY'!$BE$11:$BJ$45</definedName>
    <definedName name="____dem2" localSheetId="6" hidden="1">{"pl_t&amp;d",#N/A,FALSE,"p&amp;l_t&amp;D_01_02 (2)"}</definedName>
    <definedName name="____dem2" localSheetId="7" hidden="1">{"pl_t&amp;d",#N/A,FALSE,"p&amp;l_t&amp;D_01_02 (2)"}</definedName>
    <definedName name="____dem2" localSheetId="8" hidden="1">{"pl_t&amp;d",#N/A,FALSE,"p&amp;l_t&amp;D_01_02 (2)"}</definedName>
    <definedName name="____dem2" localSheetId="9" hidden="1">{"pl_t&amp;d",#N/A,FALSE,"p&amp;l_t&amp;D_01_02 (2)"}</definedName>
    <definedName name="____dem2" localSheetId="10" hidden="1">{"pl_t&amp;d",#N/A,FALSE,"p&amp;l_t&amp;D_01_02 (2)"}</definedName>
    <definedName name="____dem2" hidden="1">{"pl_t&amp;d",#N/A,FALSE,"p&amp;l_t&amp;D_01_02 (2)"}</definedName>
    <definedName name="____dem3" localSheetId="6" hidden="1">{"pl_t&amp;d",#N/A,FALSE,"p&amp;l_t&amp;D_01_02 (2)"}</definedName>
    <definedName name="____dem3" localSheetId="7" hidden="1">{"pl_t&amp;d",#N/A,FALSE,"p&amp;l_t&amp;D_01_02 (2)"}</definedName>
    <definedName name="____dem3" localSheetId="8" hidden="1">{"pl_t&amp;d",#N/A,FALSE,"p&amp;l_t&amp;D_01_02 (2)"}</definedName>
    <definedName name="____dem3" localSheetId="9" hidden="1">{"pl_t&amp;d",#N/A,FALSE,"p&amp;l_t&amp;D_01_02 (2)"}</definedName>
    <definedName name="____dem3" localSheetId="10" hidden="1">{"pl_t&amp;d",#N/A,FALSE,"p&amp;l_t&amp;D_01_02 (2)"}</definedName>
    <definedName name="____dem3" hidden="1">{"pl_t&amp;d",#N/A,FALSE,"p&amp;l_t&amp;D_01_02 (2)"}</definedName>
    <definedName name="____den8" localSheetId="6" hidden="1">{"pl_t&amp;d",#N/A,FALSE,"p&amp;l_t&amp;D_01_02 (2)"}</definedName>
    <definedName name="____den8" localSheetId="7" hidden="1">{"pl_t&amp;d",#N/A,FALSE,"p&amp;l_t&amp;D_01_02 (2)"}</definedName>
    <definedName name="____den8" localSheetId="8" hidden="1">{"pl_t&amp;d",#N/A,FALSE,"p&amp;l_t&amp;D_01_02 (2)"}</definedName>
    <definedName name="____den8" localSheetId="9" hidden="1">{"pl_t&amp;d",#N/A,FALSE,"p&amp;l_t&amp;D_01_02 (2)"}</definedName>
    <definedName name="____den8" localSheetId="10" hidden="1">{"pl_t&amp;d",#N/A,FALSE,"p&amp;l_t&amp;D_01_02 (2)"}</definedName>
    <definedName name="____den8" hidden="1">{"pl_t&amp;d",#N/A,FALSE,"p&amp;l_t&amp;D_01_02 (2)"}</definedName>
    <definedName name="____DTR1" localSheetId="6" hidden="1">{"pl_t&amp;d",#N/A,FALSE,"p&amp;l_t&amp;D_01_02 (2)"}</definedName>
    <definedName name="____DTR1" localSheetId="7" hidden="1">{"pl_t&amp;d",#N/A,FALSE,"p&amp;l_t&amp;D_01_02 (2)"}</definedName>
    <definedName name="____DTR1" localSheetId="8" hidden="1">{"pl_t&amp;d",#N/A,FALSE,"p&amp;l_t&amp;D_01_02 (2)"}</definedName>
    <definedName name="____DTR1" localSheetId="9" hidden="1">{"pl_t&amp;d",#N/A,FALSE,"p&amp;l_t&amp;D_01_02 (2)"}</definedName>
    <definedName name="____DTR1" localSheetId="10" hidden="1">{"pl_t&amp;d",#N/A,FALSE,"p&amp;l_t&amp;D_01_02 (2)"}</definedName>
    <definedName name="____DTR1" hidden="1">{"pl_t&amp;d",#N/A,FALSE,"p&amp;l_t&amp;D_01_02 (2)"}</definedName>
    <definedName name="____DTR3" localSheetId="6" hidden="1">{"pl_t&amp;d",#N/A,FALSE,"p&amp;l_t&amp;D_01_02 (2)"}</definedName>
    <definedName name="____DTR3" localSheetId="7" hidden="1">{"pl_t&amp;d",#N/A,FALSE,"p&amp;l_t&amp;D_01_02 (2)"}</definedName>
    <definedName name="____DTR3" localSheetId="8" hidden="1">{"pl_t&amp;d",#N/A,FALSE,"p&amp;l_t&amp;D_01_02 (2)"}</definedName>
    <definedName name="____DTR3" localSheetId="9" hidden="1">{"pl_t&amp;d",#N/A,FALSE,"p&amp;l_t&amp;D_01_02 (2)"}</definedName>
    <definedName name="____DTR3" localSheetId="10" hidden="1">{"pl_t&amp;d",#N/A,FALSE,"p&amp;l_t&amp;D_01_02 (2)"}</definedName>
    <definedName name="____DTR3" hidden="1">{"pl_t&amp;d",#N/A,FALSE,"p&amp;l_t&amp;D_01_02 (2)"}</definedName>
    <definedName name="____E5" localSheetId="6" hidden="1">{"pl_t&amp;d",#N/A,FALSE,"p&amp;l_t&amp;D_01_02 (2)"}</definedName>
    <definedName name="____E5" localSheetId="7" hidden="1">{"pl_t&amp;d",#N/A,FALSE,"p&amp;l_t&amp;D_01_02 (2)"}</definedName>
    <definedName name="____E5" localSheetId="8" hidden="1">{"pl_t&amp;d",#N/A,FALSE,"p&amp;l_t&amp;D_01_02 (2)"}</definedName>
    <definedName name="____E5" localSheetId="9" hidden="1">{"pl_t&amp;d",#N/A,FALSE,"p&amp;l_t&amp;D_01_02 (2)"}</definedName>
    <definedName name="____E5" localSheetId="10" hidden="1">{"pl_t&amp;d",#N/A,FALSE,"p&amp;l_t&amp;D_01_02 (2)"}</definedName>
    <definedName name="____E5" hidden="1">{"pl_t&amp;d",#N/A,FALSE,"p&amp;l_t&amp;D_01_02 (2)"}</definedName>
    <definedName name="____Feb02">'[6]MO CY'!$AC$11:$AH$45</definedName>
    <definedName name="____Feb03">'[6]MO EY'!$BS$11:$BX$45</definedName>
    <definedName name="____fin2" localSheetId="6" hidden="1">{"pl_t&amp;d",#N/A,FALSE,"p&amp;l_t&amp;D_01_02 (2)"}</definedName>
    <definedName name="____fin2" localSheetId="7" hidden="1">{"pl_t&amp;d",#N/A,FALSE,"p&amp;l_t&amp;D_01_02 (2)"}</definedName>
    <definedName name="____fin2" localSheetId="8" hidden="1">{"pl_t&amp;d",#N/A,FALSE,"p&amp;l_t&amp;D_01_02 (2)"}</definedName>
    <definedName name="____fin2" localSheetId="9" hidden="1">{"pl_t&amp;d",#N/A,FALSE,"p&amp;l_t&amp;D_01_02 (2)"}</definedName>
    <definedName name="____fin2" localSheetId="10" hidden="1">{"pl_t&amp;d",#N/A,FALSE,"p&amp;l_t&amp;D_01_02 (2)"}</definedName>
    <definedName name="____fin2" hidden="1">{"pl_t&amp;d",#N/A,FALSE,"p&amp;l_t&amp;D_01_02 (2)"}</definedName>
    <definedName name="____for5" localSheetId="6" hidden="1">{"pl_t&amp;d",#N/A,FALSE,"p&amp;l_t&amp;D_01_02 (2)"}</definedName>
    <definedName name="____for5" localSheetId="7" hidden="1">{"pl_t&amp;d",#N/A,FALSE,"p&amp;l_t&amp;D_01_02 (2)"}</definedName>
    <definedName name="____for5" localSheetId="8" hidden="1">{"pl_t&amp;d",#N/A,FALSE,"p&amp;l_t&amp;D_01_02 (2)"}</definedName>
    <definedName name="____for5" localSheetId="9" hidden="1">{"pl_t&amp;d",#N/A,FALSE,"p&amp;l_t&amp;D_01_02 (2)"}</definedName>
    <definedName name="____for5" localSheetId="10" hidden="1">{"pl_t&amp;d",#N/A,FALSE,"p&amp;l_t&amp;D_01_02 (2)"}</definedName>
    <definedName name="____for5" hidden="1">{"pl_t&amp;d",#N/A,FALSE,"p&amp;l_t&amp;D_01_02 (2)"}</definedName>
    <definedName name="____G1" localSheetId="6">#REF!</definedName>
    <definedName name="____G1" localSheetId="7">#REF!</definedName>
    <definedName name="____G1" localSheetId="8">#REF!</definedName>
    <definedName name="____G1" localSheetId="9">#REF!</definedName>
    <definedName name="____G1" localSheetId="10">#REF!</definedName>
    <definedName name="____G1">#REF!</definedName>
    <definedName name="____IED1" localSheetId="6">#REF!</definedName>
    <definedName name="____IED1" localSheetId="7">#REF!</definedName>
    <definedName name="____IED1" localSheetId="8">#REF!</definedName>
    <definedName name="____IED1" localSheetId="9">#REF!</definedName>
    <definedName name="____IED1" localSheetId="10">#REF!</definedName>
    <definedName name="____IED1">#REF!</definedName>
    <definedName name="____IED2" localSheetId="6">#REF!</definedName>
    <definedName name="____IED2" localSheetId="7">#REF!</definedName>
    <definedName name="____IED2" localSheetId="8">#REF!</definedName>
    <definedName name="____IED2" localSheetId="9">#REF!</definedName>
    <definedName name="____IED2" localSheetId="10">#REF!</definedName>
    <definedName name="____IED2">#REF!</definedName>
    <definedName name="____j3" localSheetId="6" hidden="1">{"pl_t&amp;d",#N/A,FALSE,"p&amp;l_t&amp;D_01_02 (2)"}</definedName>
    <definedName name="____j3" localSheetId="7" hidden="1">{"pl_t&amp;d",#N/A,FALSE,"p&amp;l_t&amp;D_01_02 (2)"}</definedName>
    <definedName name="____j3" localSheetId="8" hidden="1">{"pl_t&amp;d",#N/A,FALSE,"p&amp;l_t&amp;D_01_02 (2)"}</definedName>
    <definedName name="____j3" localSheetId="9" hidden="1">{"pl_t&amp;d",#N/A,FALSE,"p&amp;l_t&amp;D_01_02 (2)"}</definedName>
    <definedName name="____j3" localSheetId="10" hidden="1">{"pl_t&amp;d",#N/A,FALSE,"p&amp;l_t&amp;D_01_02 (2)"}</definedName>
    <definedName name="____j3" hidden="1">{"pl_t&amp;d",#N/A,FALSE,"p&amp;l_t&amp;D_01_02 (2)"}</definedName>
    <definedName name="____j4" localSheetId="6" hidden="1">{"pl_t&amp;d",#N/A,FALSE,"p&amp;l_t&amp;D_01_02 (2)"}</definedName>
    <definedName name="____j4" localSheetId="7" hidden="1">{"pl_t&amp;d",#N/A,FALSE,"p&amp;l_t&amp;D_01_02 (2)"}</definedName>
    <definedName name="____j4" localSheetId="8" hidden="1">{"pl_t&amp;d",#N/A,FALSE,"p&amp;l_t&amp;D_01_02 (2)"}</definedName>
    <definedName name="____j4" localSheetId="9" hidden="1">{"pl_t&amp;d",#N/A,FALSE,"p&amp;l_t&amp;D_01_02 (2)"}</definedName>
    <definedName name="____j4" localSheetId="10" hidden="1">{"pl_t&amp;d",#N/A,FALSE,"p&amp;l_t&amp;D_01_02 (2)"}</definedName>
    <definedName name="____j4" hidden="1">{"pl_t&amp;d",#N/A,FALSE,"p&amp;l_t&amp;D_01_02 (2)"}</definedName>
    <definedName name="____j5" localSheetId="6" hidden="1">{"pl_t&amp;d",#N/A,FALSE,"p&amp;l_t&amp;D_01_02 (2)"}</definedName>
    <definedName name="____j5" localSheetId="7" hidden="1">{"pl_t&amp;d",#N/A,FALSE,"p&amp;l_t&amp;D_01_02 (2)"}</definedName>
    <definedName name="____j5" localSheetId="8" hidden="1">{"pl_t&amp;d",#N/A,FALSE,"p&amp;l_t&amp;D_01_02 (2)"}</definedName>
    <definedName name="____j5" localSheetId="9" hidden="1">{"pl_t&amp;d",#N/A,FALSE,"p&amp;l_t&amp;D_01_02 (2)"}</definedName>
    <definedName name="____j5" localSheetId="10" hidden="1">{"pl_t&amp;d",#N/A,FALSE,"p&amp;l_t&amp;D_01_02 (2)"}</definedName>
    <definedName name="____j5" hidden="1">{"pl_t&amp;d",#N/A,FALSE,"p&amp;l_t&amp;D_01_02 (2)"}</definedName>
    <definedName name="____Jan02">'[6]MO CY'!$V$11:$AA$45</definedName>
    <definedName name="____Jan03">'[6]MO EY'!$BL$11:$BQ$45</definedName>
    <definedName name="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Jul02">'[6]MO EY'!$V$11:$AA$45</definedName>
    <definedName name="____Jun02">'[6]MO EY'!$O$11:$T$45</definedName>
    <definedName name="____k1" localSheetId="6" hidden="1">{"pl_t&amp;d",#N/A,FALSE,"p&amp;l_t&amp;D_01_02 (2)"}</definedName>
    <definedName name="____k1" localSheetId="7" hidden="1">{"pl_t&amp;d",#N/A,FALSE,"p&amp;l_t&amp;D_01_02 (2)"}</definedName>
    <definedName name="____k1" localSheetId="8" hidden="1">{"pl_t&amp;d",#N/A,FALSE,"p&amp;l_t&amp;D_01_02 (2)"}</definedName>
    <definedName name="____k1" localSheetId="9" hidden="1">{"pl_t&amp;d",#N/A,FALSE,"p&amp;l_t&amp;D_01_02 (2)"}</definedName>
    <definedName name="____k1" localSheetId="10" hidden="1">{"pl_t&amp;d",#N/A,FALSE,"p&amp;l_t&amp;D_01_02 (2)"}</definedName>
    <definedName name="____k1" hidden="1">{"pl_t&amp;d",#N/A,FALSE,"p&amp;l_t&amp;D_01_02 (2)"}</definedName>
    <definedName name="____LD1">[1]DLC!$K$59:$AF$8180</definedName>
    <definedName name="____LD2">[1]DLC!$GR$56:$HT$8181</definedName>
    <definedName name="____LD3">[1]DLC!$HV$57:$IO$8181</definedName>
    <definedName name="____LD4">[1]DLC!$AH$32:$BE$8180</definedName>
    <definedName name="____LD5">[1]DLC!$GR$53:$HK$8180</definedName>
    <definedName name="____LD6">[1]DLC!$GR$69:$HL$8180</definedName>
    <definedName name="____Mar02">'[6]MO CY'!$AJ$11:$AO$45</definedName>
    <definedName name="____Mar03">'[6]MO EY'!$BZ$11:$CE$45</definedName>
    <definedName name="____Mar06" localSheetId="6">[4]Newabstract!#REF!</definedName>
    <definedName name="____Mar06" localSheetId="7">[4]Newabstract!#REF!</definedName>
    <definedName name="____Mar06" localSheetId="8">[4]Newabstract!#REF!</definedName>
    <definedName name="____Mar06" localSheetId="9">[4]Newabstract!#REF!</definedName>
    <definedName name="____Mar06" localSheetId="10">[4]Newabstract!#REF!</definedName>
    <definedName name="____Mar06">[4]Newabstract!#REF!</definedName>
    <definedName name="____Mar09" localSheetId="6">[4]Newabstract!#REF!</definedName>
    <definedName name="____Mar09" localSheetId="7">[4]Newabstract!#REF!</definedName>
    <definedName name="____Mar09" localSheetId="8">[4]Newabstract!#REF!</definedName>
    <definedName name="____Mar09" localSheetId="9">[4]Newabstract!#REF!</definedName>
    <definedName name="____Mar09" localSheetId="10">[4]Newabstract!#REF!</definedName>
    <definedName name="____Mar09">[4]Newabstract!#REF!</definedName>
    <definedName name="____Mar10" localSheetId="6">[4]Newabstract!#REF!</definedName>
    <definedName name="____Mar10" localSheetId="7">[4]Newabstract!#REF!</definedName>
    <definedName name="____Mar10" localSheetId="8">[4]Newabstract!#REF!</definedName>
    <definedName name="____Mar10" localSheetId="9">[4]Newabstract!#REF!</definedName>
    <definedName name="____Mar10" localSheetId="10">[4]Newabstract!#REF!</definedName>
    <definedName name="____Mar10">[4]Newabstract!#REF!</definedName>
    <definedName name="____Mar11" localSheetId="6">[4]Newabstract!#REF!</definedName>
    <definedName name="____Mar11" localSheetId="7">[4]Newabstract!#REF!</definedName>
    <definedName name="____Mar11" localSheetId="8">[4]Newabstract!#REF!</definedName>
    <definedName name="____Mar11" localSheetId="9">[4]Newabstract!#REF!</definedName>
    <definedName name="____Mar11" localSheetId="10">[4]Newabstract!#REF!</definedName>
    <definedName name="____Mar11">[4]Newabstract!#REF!</definedName>
    <definedName name="____Mar12" localSheetId="6">[4]Newabstract!#REF!</definedName>
    <definedName name="____Mar12" localSheetId="7">[4]Newabstract!#REF!</definedName>
    <definedName name="____Mar12" localSheetId="8">[4]Newabstract!#REF!</definedName>
    <definedName name="____Mar12" localSheetId="9">[4]Newabstract!#REF!</definedName>
    <definedName name="____Mar12" localSheetId="10">[4]Newabstract!#REF!</definedName>
    <definedName name="____Mar12">[4]Newabstract!#REF!</definedName>
    <definedName name="____Mar13" localSheetId="6">[4]Newabstract!#REF!</definedName>
    <definedName name="____Mar13" localSheetId="7">[4]Newabstract!#REF!</definedName>
    <definedName name="____Mar13" localSheetId="8">[4]Newabstract!#REF!</definedName>
    <definedName name="____Mar13" localSheetId="9">[4]Newabstract!#REF!</definedName>
    <definedName name="____Mar13" localSheetId="10">[4]Newabstract!#REF!</definedName>
    <definedName name="____Mar13">[4]Newabstract!#REF!</definedName>
    <definedName name="____Mar16" localSheetId="6">[4]Newabstract!#REF!</definedName>
    <definedName name="____Mar16" localSheetId="7">[4]Newabstract!#REF!</definedName>
    <definedName name="____Mar16" localSheetId="8">[4]Newabstract!#REF!</definedName>
    <definedName name="____Mar16" localSheetId="9">[4]Newabstract!#REF!</definedName>
    <definedName name="____Mar16" localSheetId="10">[4]Newabstract!#REF!</definedName>
    <definedName name="____Mar16">[4]Newabstract!#REF!</definedName>
    <definedName name="____Mar17" localSheetId="6">[4]Newabstract!#REF!</definedName>
    <definedName name="____Mar17" localSheetId="7">[4]Newabstract!#REF!</definedName>
    <definedName name="____Mar17" localSheetId="8">[4]Newabstract!#REF!</definedName>
    <definedName name="____Mar17" localSheetId="9">[4]Newabstract!#REF!</definedName>
    <definedName name="____Mar17" localSheetId="10">[4]Newabstract!#REF!</definedName>
    <definedName name="____Mar17">[4]Newabstract!#REF!</definedName>
    <definedName name="____Mar18" localSheetId="6">[4]Newabstract!#REF!</definedName>
    <definedName name="____Mar18" localSheetId="7">[4]Newabstract!#REF!</definedName>
    <definedName name="____Mar18" localSheetId="8">[4]Newabstract!#REF!</definedName>
    <definedName name="____Mar18" localSheetId="9">[4]Newabstract!#REF!</definedName>
    <definedName name="____Mar18" localSheetId="10">[4]Newabstract!#REF!</definedName>
    <definedName name="____Mar18">[4]Newabstract!#REF!</definedName>
    <definedName name="____Mar19" localSheetId="6">[4]Newabstract!#REF!</definedName>
    <definedName name="____Mar19" localSheetId="7">[4]Newabstract!#REF!</definedName>
    <definedName name="____Mar19" localSheetId="8">[4]Newabstract!#REF!</definedName>
    <definedName name="____Mar19" localSheetId="9">[4]Newabstract!#REF!</definedName>
    <definedName name="____Mar19" localSheetId="10">[4]Newabstract!#REF!</definedName>
    <definedName name="____Mar19">[4]Newabstract!#REF!</definedName>
    <definedName name="____Mar20" localSheetId="6">[4]Newabstract!#REF!</definedName>
    <definedName name="____Mar20" localSheetId="7">[4]Newabstract!#REF!</definedName>
    <definedName name="____Mar20" localSheetId="8">[4]Newabstract!#REF!</definedName>
    <definedName name="____Mar20" localSheetId="9">[4]Newabstract!#REF!</definedName>
    <definedName name="____Mar20" localSheetId="10">[4]Newabstract!#REF!</definedName>
    <definedName name="____Mar20">[4]Newabstract!#REF!</definedName>
    <definedName name="____Mar23" localSheetId="6">[4]Newabstract!#REF!</definedName>
    <definedName name="____Mar23" localSheetId="7">[4]Newabstract!#REF!</definedName>
    <definedName name="____Mar23" localSheetId="8">[4]Newabstract!#REF!</definedName>
    <definedName name="____Mar23" localSheetId="9">[4]Newabstract!#REF!</definedName>
    <definedName name="____Mar23" localSheetId="10">[4]Newabstract!#REF!</definedName>
    <definedName name="____Mar23">[4]Newabstract!#REF!</definedName>
    <definedName name="____Mar24" localSheetId="6">[4]Newabstract!#REF!</definedName>
    <definedName name="____Mar24" localSheetId="7">[4]Newabstract!#REF!</definedName>
    <definedName name="____Mar24" localSheetId="8">[4]Newabstract!#REF!</definedName>
    <definedName name="____Mar24" localSheetId="9">[4]Newabstract!#REF!</definedName>
    <definedName name="____Mar24" localSheetId="10">[4]Newabstract!#REF!</definedName>
    <definedName name="____Mar24">[4]Newabstract!#REF!</definedName>
    <definedName name="____Mar25" localSheetId="6">[4]Newabstract!#REF!</definedName>
    <definedName name="____Mar25" localSheetId="7">[4]Newabstract!#REF!</definedName>
    <definedName name="____Mar25" localSheetId="8">[4]Newabstract!#REF!</definedName>
    <definedName name="____Mar25" localSheetId="9">[4]Newabstract!#REF!</definedName>
    <definedName name="____Mar25" localSheetId="10">[4]Newabstract!#REF!</definedName>
    <definedName name="____Mar25">[4]Newabstract!#REF!</definedName>
    <definedName name="____Mar26" localSheetId="6">[4]Newabstract!#REF!</definedName>
    <definedName name="____Mar26" localSheetId="7">[4]Newabstract!#REF!</definedName>
    <definedName name="____Mar26" localSheetId="8">[4]Newabstract!#REF!</definedName>
    <definedName name="____Mar26" localSheetId="9">[4]Newabstract!#REF!</definedName>
    <definedName name="____Mar26" localSheetId="10">[4]Newabstract!#REF!</definedName>
    <definedName name="____Mar26">[4]Newabstract!#REF!</definedName>
    <definedName name="____Mar27" localSheetId="6">[4]Newabstract!#REF!</definedName>
    <definedName name="____Mar27" localSheetId="7">[4]Newabstract!#REF!</definedName>
    <definedName name="____Mar27" localSheetId="8">[4]Newabstract!#REF!</definedName>
    <definedName name="____Mar27" localSheetId="9">[4]Newabstract!#REF!</definedName>
    <definedName name="____Mar27" localSheetId="10">[4]Newabstract!#REF!</definedName>
    <definedName name="____Mar27">[4]Newabstract!#REF!</definedName>
    <definedName name="____Mar28" localSheetId="6">[4]Newabstract!#REF!</definedName>
    <definedName name="____Mar28" localSheetId="7">[4]Newabstract!#REF!</definedName>
    <definedName name="____Mar28" localSheetId="8">[4]Newabstract!#REF!</definedName>
    <definedName name="____Mar28" localSheetId="9">[4]Newabstract!#REF!</definedName>
    <definedName name="____Mar28" localSheetId="10">[4]Newabstract!#REF!</definedName>
    <definedName name="____Mar28">[4]Newabstract!#REF!</definedName>
    <definedName name="____Mar30" localSheetId="6">[4]Newabstract!#REF!</definedName>
    <definedName name="____Mar30" localSheetId="7">[4]Newabstract!#REF!</definedName>
    <definedName name="____Mar30" localSheetId="8">[4]Newabstract!#REF!</definedName>
    <definedName name="____Mar30" localSheetId="9">[4]Newabstract!#REF!</definedName>
    <definedName name="____Mar30" localSheetId="10">[4]Newabstract!#REF!</definedName>
    <definedName name="____Mar30">[4]Newabstract!#REF!</definedName>
    <definedName name="____Mar31" localSheetId="6">[4]Newabstract!#REF!</definedName>
    <definedName name="____Mar31" localSheetId="7">[4]Newabstract!#REF!</definedName>
    <definedName name="____Mar31" localSheetId="8">[4]Newabstract!#REF!</definedName>
    <definedName name="____Mar31" localSheetId="9">[4]Newabstract!#REF!</definedName>
    <definedName name="____Mar31" localSheetId="10">[4]Newabstract!#REF!</definedName>
    <definedName name="____Mar31">[4]Newabstract!#REF!</definedName>
    <definedName name="____May02">'[6]MO EY'!$H$11:$M$45</definedName>
    <definedName name="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new1" localSheetId="6" hidden="1">{"pl_t&amp;d",#N/A,FALSE,"p&amp;l_t&amp;D_01_02 (2)"}</definedName>
    <definedName name="____new1" localSheetId="7" hidden="1">{"pl_t&amp;d",#N/A,FALSE,"p&amp;l_t&amp;D_01_02 (2)"}</definedName>
    <definedName name="____new1" localSheetId="8" hidden="1">{"pl_t&amp;d",#N/A,FALSE,"p&amp;l_t&amp;D_01_02 (2)"}</definedName>
    <definedName name="____new1" localSheetId="9" hidden="1">{"pl_t&amp;d",#N/A,FALSE,"p&amp;l_t&amp;D_01_02 (2)"}</definedName>
    <definedName name="____new1" localSheetId="10" hidden="1">{"pl_t&amp;d",#N/A,FALSE,"p&amp;l_t&amp;D_01_02 (2)"}</definedName>
    <definedName name="____new1" hidden="1">{"pl_t&amp;d",#N/A,FALSE,"p&amp;l_t&amp;D_01_02 (2)"}</definedName>
    <definedName name="____no1" localSheetId="6" hidden="1">{"pl_t&amp;d",#N/A,FALSE,"p&amp;l_t&amp;D_01_02 (2)"}</definedName>
    <definedName name="____no1" localSheetId="7" hidden="1">{"pl_t&amp;d",#N/A,FALSE,"p&amp;l_t&amp;D_01_02 (2)"}</definedName>
    <definedName name="____no1" localSheetId="8" hidden="1">{"pl_t&amp;d",#N/A,FALSE,"p&amp;l_t&amp;D_01_02 (2)"}</definedName>
    <definedName name="____no1" localSheetId="9" hidden="1">{"pl_t&amp;d",#N/A,FALSE,"p&amp;l_t&amp;D_01_02 (2)"}</definedName>
    <definedName name="____no1" localSheetId="10" hidden="1">{"pl_t&amp;d",#N/A,FALSE,"p&amp;l_t&amp;D_01_02 (2)"}</definedName>
    <definedName name="____no1" hidden="1">{"pl_t&amp;d",#N/A,FALSE,"p&amp;l_t&amp;D_01_02 (2)"}</definedName>
    <definedName name="____not1" localSheetId="6" hidden="1">{"pl_t&amp;d",#N/A,FALSE,"p&amp;l_t&amp;D_01_02 (2)"}</definedName>
    <definedName name="____not1" localSheetId="7" hidden="1">{"pl_t&amp;d",#N/A,FALSE,"p&amp;l_t&amp;D_01_02 (2)"}</definedName>
    <definedName name="____not1" localSheetId="8" hidden="1">{"pl_t&amp;d",#N/A,FALSE,"p&amp;l_t&amp;D_01_02 (2)"}</definedName>
    <definedName name="____not1" localSheetId="9" hidden="1">{"pl_t&amp;d",#N/A,FALSE,"p&amp;l_t&amp;D_01_02 (2)"}</definedName>
    <definedName name="____not1" localSheetId="10" hidden="1">{"pl_t&amp;d",#N/A,FALSE,"p&amp;l_t&amp;D_01_02 (2)"}</definedName>
    <definedName name="____not1" hidden="1">{"pl_t&amp;d",#N/A,FALSE,"p&amp;l_t&amp;D_01_02 (2)"}</definedName>
    <definedName name="____Nov01">'[6]MO CY'!$H$11:$M$45</definedName>
    <definedName name="____Nov02">'[6]MO EY'!$AX$11:$BC$45</definedName>
    <definedName name="____Oct01">'[6]MO CY'!$A$11:$F$45</definedName>
    <definedName name="____Oct02">'[6]MO EY'!$AQ$11:$AV$45</definedName>
    <definedName name="____p1" localSheetId="6" hidden="1">{"pl_t&amp;d",#N/A,FALSE,"p&amp;l_t&amp;D_01_02 (2)"}</definedName>
    <definedName name="____p1" localSheetId="7" hidden="1">{"pl_t&amp;d",#N/A,FALSE,"p&amp;l_t&amp;D_01_02 (2)"}</definedName>
    <definedName name="____p1" localSheetId="8" hidden="1">{"pl_t&amp;d",#N/A,FALSE,"p&amp;l_t&amp;D_01_02 (2)"}</definedName>
    <definedName name="____p1" localSheetId="9" hidden="1">{"pl_t&amp;d",#N/A,FALSE,"p&amp;l_t&amp;D_01_02 (2)"}</definedName>
    <definedName name="____p1" localSheetId="10" hidden="1">{"pl_t&amp;d",#N/A,FALSE,"p&amp;l_t&amp;D_01_02 (2)"}</definedName>
    <definedName name="____p1" hidden="1">{"pl_t&amp;d",#N/A,FALSE,"p&amp;l_t&amp;D_01_02 (2)"}</definedName>
    <definedName name="____p2" localSheetId="6" hidden="1">{"pl_td_01_02",#N/A,FALSE,"p&amp;l_t&amp;D_01_02 (2)"}</definedName>
    <definedName name="____p2" localSheetId="7" hidden="1">{"pl_td_01_02",#N/A,FALSE,"p&amp;l_t&amp;D_01_02 (2)"}</definedName>
    <definedName name="____p2" localSheetId="8" hidden="1">{"pl_td_01_02",#N/A,FALSE,"p&amp;l_t&amp;D_01_02 (2)"}</definedName>
    <definedName name="____p2" localSheetId="9" hidden="1">{"pl_td_01_02",#N/A,FALSE,"p&amp;l_t&amp;D_01_02 (2)"}</definedName>
    <definedName name="____p2" localSheetId="10" hidden="1">{"pl_td_01_02",#N/A,FALSE,"p&amp;l_t&amp;D_01_02 (2)"}</definedName>
    <definedName name="____p2" hidden="1">{"pl_td_01_02",#N/A,FALSE,"p&amp;l_t&amp;D_01_02 (2)"}</definedName>
    <definedName name="____p3" localSheetId="6" hidden="1">{"pl_t&amp;d",#N/A,FALSE,"p&amp;l_t&amp;D_01_02 (2)"}</definedName>
    <definedName name="____p3" localSheetId="7" hidden="1">{"pl_t&amp;d",#N/A,FALSE,"p&amp;l_t&amp;D_01_02 (2)"}</definedName>
    <definedName name="____p3" localSheetId="8" hidden="1">{"pl_t&amp;d",#N/A,FALSE,"p&amp;l_t&amp;D_01_02 (2)"}</definedName>
    <definedName name="____p3" localSheetId="9" hidden="1">{"pl_t&amp;d",#N/A,FALSE,"p&amp;l_t&amp;D_01_02 (2)"}</definedName>
    <definedName name="____p3" localSheetId="10" hidden="1">{"pl_t&amp;d",#N/A,FALSE,"p&amp;l_t&amp;D_01_02 (2)"}</definedName>
    <definedName name="____p3" hidden="1">{"pl_t&amp;d",#N/A,FALSE,"p&amp;l_t&amp;D_01_02 (2)"}</definedName>
    <definedName name="____p4" localSheetId="6" hidden="1">{"pl_t&amp;d",#N/A,FALSE,"p&amp;l_t&amp;D_01_02 (2)"}</definedName>
    <definedName name="____p4" localSheetId="7" hidden="1">{"pl_t&amp;d",#N/A,FALSE,"p&amp;l_t&amp;D_01_02 (2)"}</definedName>
    <definedName name="____p4" localSheetId="8" hidden="1">{"pl_t&amp;d",#N/A,FALSE,"p&amp;l_t&amp;D_01_02 (2)"}</definedName>
    <definedName name="____p4" localSheetId="9" hidden="1">{"pl_t&amp;d",#N/A,FALSE,"p&amp;l_t&amp;D_01_02 (2)"}</definedName>
    <definedName name="____p4" localSheetId="10" hidden="1">{"pl_t&amp;d",#N/A,FALSE,"p&amp;l_t&amp;D_01_02 (2)"}</definedName>
    <definedName name="____p4" hidden="1">{"pl_t&amp;d",#N/A,FALSE,"p&amp;l_t&amp;D_01_02 (2)"}</definedName>
    <definedName name="____q2" localSheetId="6" hidden="1">{"pl_t&amp;d",#N/A,FALSE,"p&amp;l_t&amp;D_01_02 (2)"}</definedName>
    <definedName name="____q2" localSheetId="7" hidden="1">{"pl_t&amp;d",#N/A,FALSE,"p&amp;l_t&amp;D_01_02 (2)"}</definedName>
    <definedName name="____q2" localSheetId="8" hidden="1">{"pl_t&amp;d",#N/A,FALSE,"p&amp;l_t&amp;D_01_02 (2)"}</definedName>
    <definedName name="____q2" localSheetId="9" hidden="1">{"pl_t&amp;d",#N/A,FALSE,"p&amp;l_t&amp;D_01_02 (2)"}</definedName>
    <definedName name="____q2" localSheetId="10" hidden="1">{"pl_t&amp;d",#N/A,FALSE,"p&amp;l_t&amp;D_01_02 (2)"}</definedName>
    <definedName name="____q2" hidden="1">{"pl_t&amp;d",#N/A,FALSE,"p&amp;l_t&amp;D_01_02 (2)"}</definedName>
    <definedName name="____q3" localSheetId="6" hidden="1">{"pl_t&amp;d",#N/A,FALSE,"p&amp;l_t&amp;D_01_02 (2)"}</definedName>
    <definedName name="____q3" localSheetId="7" hidden="1">{"pl_t&amp;d",#N/A,FALSE,"p&amp;l_t&amp;D_01_02 (2)"}</definedName>
    <definedName name="____q3" localSheetId="8" hidden="1">{"pl_t&amp;d",#N/A,FALSE,"p&amp;l_t&amp;D_01_02 (2)"}</definedName>
    <definedName name="____q3" localSheetId="9" hidden="1">{"pl_t&amp;d",#N/A,FALSE,"p&amp;l_t&amp;D_01_02 (2)"}</definedName>
    <definedName name="____q3" localSheetId="10" hidden="1">{"pl_t&amp;d",#N/A,FALSE,"p&amp;l_t&amp;D_01_02 (2)"}</definedName>
    <definedName name="____q3" hidden="1">{"pl_t&amp;d",#N/A,FALSE,"p&amp;l_t&amp;D_01_02 (2)"}</definedName>
    <definedName name="____RAM4" localSheetId="6" hidden="1">{"pl_t&amp;d",#N/A,FALSE,"p&amp;l_t&amp;D_01_02 (2)"}</definedName>
    <definedName name="____RAM4" localSheetId="7" hidden="1">{"pl_t&amp;d",#N/A,FALSE,"p&amp;l_t&amp;D_01_02 (2)"}</definedName>
    <definedName name="____RAM4" localSheetId="8" hidden="1">{"pl_t&amp;d",#N/A,FALSE,"p&amp;l_t&amp;D_01_02 (2)"}</definedName>
    <definedName name="____RAM4" localSheetId="9" hidden="1">{"pl_t&amp;d",#N/A,FALSE,"p&amp;l_t&amp;D_01_02 (2)"}</definedName>
    <definedName name="____RAM4" localSheetId="10" hidden="1">{"pl_t&amp;d",#N/A,FALSE,"p&amp;l_t&amp;D_01_02 (2)"}</definedName>
    <definedName name="____RAM4" hidden="1">{"pl_t&amp;d",#N/A,FALSE,"p&amp;l_t&amp;D_01_02 (2)"}</definedName>
    <definedName name="____rb2" localSheetId="6" hidden="1">{"pl_t&amp;d",#N/A,FALSE,"p&amp;l_t&amp;D_01_02 (2)"}</definedName>
    <definedName name="____rb2" localSheetId="7" hidden="1">{"pl_t&amp;d",#N/A,FALSE,"p&amp;l_t&amp;D_01_02 (2)"}</definedName>
    <definedName name="____rb2" localSheetId="8" hidden="1">{"pl_t&amp;d",#N/A,FALSE,"p&amp;l_t&amp;D_01_02 (2)"}</definedName>
    <definedName name="____rb2" localSheetId="9" hidden="1">{"pl_t&amp;d",#N/A,FALSE,"p&amp;l_t&amp;D_01_02 (2)"}</definedName>
    <definedName name="____rb2" localSheetId="10" hidden="1">{"pl_t&amp;d",#N/A,FALSE,"p&amp;l_t&amp;D_01_02 (2)"}</definedName>
    <definedName name="____rb2" hidden="1">{"pl_t&amp;d",#N/A,FALSE,"p&amp;l_t&amp;D_01_02 (2)"}</definedName>
    <definedName name="____s1" localSheetId="6" hidden="1">{"pl_t&amp;d",#N/A,FALSE,"p&amp;l_t&amp;D_01_02 (2)"}</definedName>
    <definedName name="____s1" localSheetId="7" hidden="1">{"pl_t&amp;d",#N/A,FALSE,"p&amp;l_t&amp;D_01_02 (2)"}</definedName>
    <definedName name="____s1" localSheetId="8" hidden="1">{"pl_t&amp;d",#N/A,FALSE,"p&amp;l_t&amp;D_01_02 (2)"}</definedName>
    <definedName name="____s1" localSheetId="9" hidden="1">{"pl_t&amp;d",#N/A,FALSE,"p&amp;l_t&amp;D_01_02 (2)"}</definedName>
    <definedName name="____s1" localSheetId="10" hidden="1">{"pl_t&amp;d",#N/A,FALSE,"p&amp;l_t&amp;D_01_02 (2)"}</definedName>
    <definedName name="____s1" hidden="1">{"pl_t&amp;d",#N/A,FALSE,"p&amp;l_t&amp;D_01_02 (2)"}</definedName>
    <definedName name="____s2" localSheetId="6" hidden="1">{"pl_t&amp;d",#N/A,FALSE,"p&amp;l_t&amp;D_01_02 (2)"}</definedName>
    <definedName name="____s2" localSheetId="7" hidden="1">{"pl_t&amp;d",#N/A,FALSE,"p&amp;l_t&amp;D_01_02 (2)"}</definedName>
    <definedName name="____s2" localSheetId="8" hidden="1">{"pl_t&amp;d",#N/A,FALSE,"p&amp;l_t&amp;D_01_02 (2)"}</definedName>
    <definedName name="____s2" localSheetId="9" hidden="1">{"pl_t&amp;d",#N/A,FALSE,"p&amp;l_t&amp;D_01_02 (2)"}</definedName>
    <definedName name="____s2" localSheetId="10" hidden="1">{"pl_t&amp;d",#N/A,FALSE,"p&amp;l_t&amp;D_01_02 (2)"}</definedName>
    <definedName name="____s2" hidden="1">{"pl_t&amp;d",#N/A,FALSE,"p&amp;l_t&amp;D_01_02 (2)"}</definedName>
    <definedName name="____Sep02">'[6]MO EY'!$AJ$11:$AO$45</definedName>
    <definedName name="____SH10">'[7]Executive Summary -Thermal'!$A$4:$G$118</definedName>
    <definedName name="____SH11">'[7]Executive Summary -Thermal'!$A$4:$H$167</definedName>
    <definedName name="____SH2">'[7]Executive Summary -Thermal'!$A$4:$H$157</definedName>
    <definedName name="____SH3">'[7]Executive Summary -Thermal'!$A$4:$H$136</definedName>
    <definedName name="____SH4">'[7]Executive Summary -Thermal'!$A$4:$H$96</definedName>
    <definedName name="____SH5">'[7]Executive Summary -Thermal'!$A$4:$H$96</definedName>
    <definedName name="____SH6">'[7]Executive Summary -Thermal'!$A$4:$H$95</definedName>
    <definedName name="____SH7">'[7]Executive Summary -Thermal'!$A$4:$H$163</definedName>
    <definedName name="____SH8">'[7]Executive Summary -Thermal'!$A$4:$H$133</definedName>
    <definedName name="____SH9">'[7]Executive Summary -Thermal'!$A$4:$H$194</definedName>
    <definedName name="____SL1" localSheetId="6">[13]Salient1!#REF!</definedName>
    <definedName name="____SL1" localSheetId="7">[13]Salient1!#REF!</definedName>
    <definedName name="____SL1" localSheetId="8">[13]Salient1!#REF!</definedName>
    <definedName name="____SL1" localSheetId="9">[13]Salient1!#REF!</definedName>
    <definedName name="____SL1" localSheetId="10">[13]Salient1!#REF!</definedName>
    <definedName name="____SL1">[8]Salient1!#REF!</definedName>
    <definedName name="____SL2" localSheetId="6">[13]Salient1!#REF!</definedName>
    <definedName name="____SL2" localSheetId="7">[13]Salient1!#REF!</definedName>
    <definedName name="____SL2" localSheetId="8">[13]Salient1!#REF!</definedName>
    <definedName name="____SL2" localSheetId="9">[13]Salient1!#REF!</definedName>
    <definedName name="____SL2" localSheetId="10">[13]Salient1!#REF!</definedName>
    <definedName name="____SL2">[8]Salient1!#REF!</definedName>
    <definedName name="____SL3" localSheetId="6">[13]Salient1!#REF!</definedName>
    <definedName name="____SL3" localSheetId="7">[13]Salient1!#REF!</definedName>
    <definedName name="____SL3" localSheetId="8">[13]Salient1!#REF!</definedName>
    <definedName name="____SL3" localSheetId="9">[13]Salient1!#REF!</definedName>
    <definedName name="____SL3" localSheetId="10">[13]Salient1!#REF!</definedName>
    <definedName name="____SL3">[8]Salient1!#REF!</definedName>
    <definedName name="____ss1" localSheetId="6" hidden="1">{"pl_t&amp;d",#N/A,FALSE,"p&amp;l_t&amp;D_01_02 (2)"}</definedName>
    <definedName name="____ss1" localSheetId="7" hidden="1">{"pl_t&amp;d",#N/A,FALSE,"p&amp;l_t&amp;D_01_02 (2)"}</definedName>
    <definedName name="____ss1" localSheetId="8" hidden="1">{"pl_t&amp;d",#N/A,FALSE,"p&amp;l_t&amp;D_01_02 (2)"}</definedName>
    <definedName name="____ss1" localSheetId="9" hidden="1">{"pl_t&amp;d",#N/A,FALSE,"p&amp;l_t&amp;D_01_02 (2)"}</definedName>
    <definedName name="____ss1" localSheetId="10" hidden="1">{"pl_t&amp;d",#N/A,FALSE,"p&amp;l_t&amp;D_01_02 (2)"}</definedName>
    <definedName name="____ss1" hidden="1">{"pl_t&amp;d",#N/A,FALSE,"p&amp;l_t&amp;D_01_02 (2)"}</definedName>
    <definedName name="____udc12" localSheetId="6" hidden="1">{"pl_t&amp;d",#N/A,FALSE,"p&amp;l_t&amp;D_01_02 (2)"}</definedName>
    <definedName name="____udc12" localSheetId="7" hidden="1">{"pl_t&amp;d",#N/A,FALSE,"p&amp;l_t&amp;D_01_02 (2)"}</definedName>
    <definedName name="____udc12" localSheetId="8" hidden="1">{"pl_t&amp;d",#N/A,FALSE,"p&amp;l_t&amp;D_01_02 (2)"}</definedName>
    <definedName name="____udc12" localSheetId="9" hidden="1">{"pl_t&amp;d",#N/A,FALSE,"p&amp;l_t&amp;D_01_02 (2)"}</definedName>
    <definedName name="____udc12" localSheetId="10" hidden="1">{"pl_t&amp;d",#N/A,FALSE,"p&amp;l_t&amp;D_01_02 (2)"}</definedName>
    <definedName name="____udc12" hidden="1">{"pl_t&amp;d",#N/A,FALSE,"p&amp;l_t&amp;D_01_02 (2)"}</definedName>
    <definedName name="___A1000000" localSheetId="6">#REF!</definedName>
    <definedName name="___A1000000" localSheetId="7">#REF!</definedName>
    <definedName name="___A1000000" localSheetId="8">#REF!</definedName>
    <definedName name="___A1000000" localSheetId="9">#REF!</definedName>
    <definedName name="___A1000000" localSheetId="10">#REF!</definedName>
    <definedName name="___A1000000">#REF!</definedName>
    <definedName name="___A11" localSheetId="6" hidden="1">{"pl_t&amp;d",#N/A,FALSE,"p&amp;l_t&amp;D_01_02 (2)"}</definedName>
    <definedName name="___A11" localSheetId="7" hidden="1">{"pl_t&amp;d",#N/A,FALSE,"p&amp;l_t&amp;D_01_02 (2)"}</definedName>
    <definedName name="___A11" localSheetId="8" hidden="1">{"pl_t&amp;d",#N/A,FALSE,"p&amp;l_t&amp;D_01_02 (2)"}</definedName>
    <definedName name="___A11" localSheetId="9" hidden="1">{"pl_t&amp;d",#N/A,FALSE,"p&amp;l_t&amp;D_01_02 (2)"}</definedName>
    <definedName name="___A11" localSheetId="10" hidden="1">{"pl_t&amp;d",#N/A,FALSE,"p&amp;l_t&amp;D_01_02 (2)"}</definedName>
    <definedName name="___A11" hidden="1">{"pl_t&amp;d",#N/A,FALSE,"p&amp;l_t&amp;D_01_02 (2)"}</definedName>
    <definedName name="___A2" localSheetId="6" hidden="1">{"pl_t&amp;d",#N/A,FALSE,"p&amp;l_t&amp;D_01_02 (2)"}</definedName>
    <definedName name="___A2" localSheetId="7" hidden="1">{"pl_t&amp;d",#N/A,FALSE,"p&amp;l_t&amp;D_01_02 (2)"}</definedName>
    <definedName name="___A2" localSheetId="8" hidden="1">{"pl_t&amp;d",#N/A,FALSE,"p&amp;l_t&amp;D_01_02 (2)"}</definedName>
    <definedName name="___A2" localSheetId="9" hidden="1">{"pl_t&amp;d",#N/A,FALSE,"p&amp;l_t&amp;D_01_02 (2)"}</definedName>
    <definedName name="___A2" localSheetId="10" hidden="1">{"pl_t&amp;d",#N/A,FALSE,"p&amp;l_t&amp;D_01_02 (2)"}</definedName>
    <definedName name="___A2" hidden="1">{"pl_t&amp;d",#N/A,FALSE,"p&amp;l_t&amp;D_01_02 (2)"}</definedName>
    <definedName name="___a3" localSheetId="6" hidden="1">{"pl_t&amp;d",#N/A,FALSE,"p&amp;l_t&amp;D_01_02 (2)"}</definedName>
    <definedName name="___a3" localSheetId="7" hidden="1">{"pl_t&amp;d",#N/A,FALSE,"p&amp;l_t&amp;D_01_02 (2)"}</definedName>
    <definedName name="___a3" localSheetId="8" hidden="1">{"pl_t&amp;d",#N/A,FALSE,"p&amp;l_t&amp;D_01_02 (2)"}</definedName>
    <definedName name="___a3" localSheetId="9" hidden="1">{"pl_t&amp;d",#N/A,FALSE,"p&amp;l_t&amp;D_01_02 (2)"}</definedName>
    <definedName name="___a3" localSheetId="10" hidden="1">{"pl_t&amp;d",#N/A,FALSE,"p&amp;l_t&amp;D_01_02 (2)"}</definedName>
    <definedName name="___a3" hidden="1">{"pl_t&amp;d",#N/A,FALSE,"p&amp;l_t&amp;D_01_02 (2)"}</definedName>
    <definedName name="___A342542" localSheetId="6">#REF!</definedName>
    <definedName name="___A342542" localSheetId="7">#REF!</definedName>
    <definedName name="___A342542" localSheetId="8">#REF!</definedName>
    <definedName name="___A342542" localSheetId="9">#REF!</definedName>
    <definedName name="___A342542" localSheetId="10">#REF!</definedName>
    <definedName name="___A342542">#REF!</definedName>
    <definedName name="___A920720" localSheetId="6">#REF!</definedName>
    <definedName name="___A920720" localSheetId="7">#REF!</definedName>
    <definedName name="___A920720" localSheetId="8">#REF!</definedName>
    <definedName name="___A920720" localSheetId="9">#REF!</definedName>
    <definedName name="___A920720" localSheetId="10">#REF!</definedName>
    <definedName name="___A920720">#REF!</definedName>
    <definedName name="___aa1" localSheetId="6" hidden="1">{"pl_t&amp;d",#N/A,FALSE,"p&amp;l_t&amp;D_01_02 (2)"}</definedName>
    <definedName name="___aa1" localSheetId="7" hidden="1">{"pl_t&amp;d",#N/A,FALSE,"p&amp;l_t&amp;D_01_02 (2)"}</definedName>
    <definedName name="___aa1" localSheetId="8" hidden="1">{"pl_t&amp;d",#N/A,FALSE,"p&amp;l_t&amp;D_01_02 (2)"}</definedName>
    <definedName name="___aa1" localSheetId="9" hidden="1">{"pl_t&amp;d",#N/A,FALSE,"p&amp;l_t&amp;D_01_02 (2)"}</definedName>
    <definedName name="___aa1" localSheetId="10" hidden="1">{"pl_t&amp;d",#N/A,FALSE,"p&amp;l_t&amp;D_01_02 (2)"}</definedName>
    <definedName name="___aa1" hidden="1">{"pl_t&amp;d",#N/A,FALSE,"p&amp;l_t&amp;D_01_02 (2)"}</definedName>
    <definedName name="___ACD06" localSheetId="6" hidden="1">{"pl_t&amp;d",#N/A,FALSE,"p&amp;l_t&amp;D_01_02 (2)"}</definedName>
    <definedName name="___ACD06" localSheetId="7" hidden="1">{"pl_t&amp;d",#N/A,FALSE,"p&amp;l_t&amp;D_01_02 (2)"}</definedName>
    <definedName name="___ACD06" localSheetId="8" hidden="1">{"pl_t&amp;d",#N/A,FALSE,"p&amp;l_t&amp;D_01_02 (2)"}</definedName>
    <definedName name="___ACD06" localSheetId="9" hidden="1">{"pl_t&amp;d",#N/A,FALSE,"p&amp;l_t&amp;D_01_02 (2)"}</definedName>
    <definedName name="___ACD06" localSheetId="10" hidden="1">{"pl_t&amp;d",#N/A,FALSE,"p&amp;l_t&amp;D_01_02 (2)"}</definedName>
    <definedName name="___ACD06" hidden="1">{"pl_t&amp;d",#N/A,FALSE,"p&amp;l_t&amp;D_01_02 (2)"}</definedName>
    <definedName name="___Apr02" localSheetId="6">[4]Newabstract!#REF!</definedName>
    <definedName name="___Apr02" localSheetId="7">[4]Newabstract!#REF!</definedName>
    <definedName name="___Apr02" localSheetId="8">[4]Newabstract!#REF!</definedName>
    <definedName name="___Apr02" localSheetId="9">[4]Newabstract!#REF!</definedName>
    <definedName name="___Apr02" localSheetId="10">[4]Newabstract!#REF!</definedName>
    <definedName name="___Apr02">[4]Newabstract!#REF!</definedName>
    <definedName name="___Apr03" localSheetId="6">[4]Newabstract!#REF!</definedName>
    <definedName name="___Apr03" localSheetId="7">[4]Newabstract!#REF!</definedName>
    <definedName name="___Apr03" localSheetId="8">[4]Newabstract!#REF!</definedName>
    <definedName name="___Apr03" localSheetId="9">[4]Newabstract!#REF!</definedName>
    <definedName name="___Apr03" localSheetId="10">[4]Newabstract!#REF!</definedName>
    <definedName name="___Apr03">[4]Newabstract!#REF!</definedName>
    <definedName name="___Apr04" localSheetId="6">[4]Newabstract!#REF!</definedName>
    <definedName name="___Apr04" localSheetId="7">[4]Newabstract!#REF!</definedName>
    <definedName name="___Apr04" localSheetId="8">[4]Newabstract!#REF!</definedName>
    <definedName name="___Apr04" localSheetId="9">[4]Newabstract!#REF!</definedName>
    <definedName name="___Apr04" localSheetId="10">[4]Newabstract!#REF!</definedName>
    <definedName name="___Apr04">[4]Newabstract!#REF!</definedName>
    <definedName name="___Apr05" localSheetId="6">[4]Newabstract!#REF!</definedName>
    <definedName name="___Apr05" localSheetId="7">[4]Newabstract!#REF!</definedName>
    <definedName name="___Apr05" localSheetId="8">[4]Newabstract!#REF!</definedName>
    <definedName name="___Apr05" localSheetId="9">[4]Newabstract!#REF!</definedName>
    <definedName name="___Apr05" localSheetId="10">[4]Newabstract!#REF!</definedName>
    <definedName name="___Apr05">[4]Newabstract!#REF!</definedName>
    <definedName name="___Apr06" localSheetId="6">[4]Newabstract!#REF!</definedName>
    <definedName name="___Apr06" localSheetId="7">[4]Newabstract!#REF!</definedName>
    <definedName name="___Apr06" localSheetId="8">[4]Newabstract!#REF!</definedName>
    <definedName name="___Apr06" localSheetId="9">[4]Newabstract!#REF!</definedName>
    <definedName name="___Apr06" localSheetId="10">[4]Newabstract!#REF!</definedName>
    <definedName name="___Apr06">[4]Newabstract!#REF!</definedName>
    <definedName name="___Apr07" localSheetId="6">[4]Newabstract!#REF!</definedName>
    <definedName name="___Apr07" localSheetId="7">[4]Newabstract!#REF!</definedName>
    <definedName name="___Apr07" localSheetId="8">[4]Newabstract!#REF!</definedName>
    <definedName name="___Apr07" localSheetId="9">[4]Newabstract!#REF!</definedName>
    <definedName name="___Apr07" localSheetId="10">[4]Newabstract!#REF!</definedName>
    <definedName name="___Apr07">[4]Newabstract!#REF!</definedName>
    <definedName name="___Apr08" localSheetId="6">[4]Newabstract!#REF!</definedName>
    <definedName name="___Apr08" localSheetId="7">[4]Newabstract!#REF!</definedName>
    <definedName name="___Apr08" localSheetId="8">[4]Newabstract!#REF!</definedName>
    <definedName name="___Apr08" localSheetId="9">[4]Newabstract!#REF!</definedName>
    <definedName name="___Apr08" localSheetId="10">[4]Newabstract!#REF!</definedName>
    <definedName name="___Apr08">[4]Newabstract!#REF!</definedName>
    <definedName name="___Apr09" localSheetId="6">[4]Newabstract!#REF!</definedName>
    <definedName name="___Apr09" localSheetId="7">[4]Newabstract!#REF!</definedName>
    <definedName name="___Apr09" localSheetId="8">[4]Newabstract!#REF!</definedName>
    <definedName name="___Apr09" localSheetId="9">[4]Newabstract!#REF!</definedName>
    <definedName name="___Apr09" localSheetId="10">[4]Newabstract!#REF!</definedName>
    <definedName name="___Apr09">[4]Newabstract!#REF!</definedName>
    <definedName name="___Apr10" localSheetId="6">[4]Newabstract!#REF!</definedName>
    <definedName name="___Apr10" localSheetId="7">[4]Newabstract!#REF!</definedName>
    <definedName name="___Apr10" localSheetId="8">[4]Newabstract!#REF!</definedName>
    <definedName name="___Apr10" localSheetId="9">[4]Newabstract!#REF!</definedName>
    <definedName name="___Apr10" localSheetId="10">[4]Newabstract!#REF!</definedName>
    <definedName name="___Apr10">[4]Newabstract!#REF!</definedName>
    <definedName name="___Apr11" localSheetId="6">[4]Newabstract!#REF!</definedName>
    <definedName name="___Apr11" localSheetId="7">[4]Newabstract!#REF!</definedName>
    <definedName name="___Apr11" localSheetId="8">[4]Newabstract!#REF!</definedName>
    <definedName name="___Apr11" localSheetId="9">[4]Newabstract!#REF!</definedName>
    <definedName name="___Apr11" localSheetId="10">[4]Newabstract!#REF!</definedName>
    <definedName name="___Apr11">[4]Newabstract!#REF!</definedName>
    <definedName name="___Apr13" localSheetId="6">[4]Newabstract!#REF!</definedName>
    <definedName name="___Apr13" localSheetId="7">[4]Newabstract!#REF!</definedName>
    <definedName name="___Apr13" localSheetId="8">[4]Newabstract!#REF!</definedName>
    <definedName name="___Apr13" localSheetId="9">[4]Newabstract!#REF!</definedName>
    <definedName name="___Apr13" localSheetId="10">[4]Newabstract!#REF!</definedName>
    <definedName name="___Apr13">[4]Newabstract!#REF!</definedName>
    <definedName name="___Apr14" localSheetId="6">[4]Newabstract!#REF!</definedName>
    <definedName name="___Apr14" localSheetId="7">[4]Newabstract!#REF!</definedName>
    <definedName name="___Apr14" localSheetId="8">[4]Newabstract!#REF!</definedName>
    <definedName name="___Apr14" localSheetId="9">[4]Newabstract!#REF!</definedName>
    <definedName name="___Apr14" localSheetId="10">[4]Newabstract!#REF!</definedName>
    <definedName name="___Apr14">[4]Newabstract!#REF!</definedName>
    <definedName name="___Apr15" localSheetId="6">[4]Newabstract!#REF!</definedName>
    <definedName name="___Apr15" localSheetId="7">[4]Newabstract!#REF!</definedName>
    <definedName name="___Apr15" localSheetId="8">[4]Newabstract!#REF!</definedName>
    <definedName name="___Apr15" localSheetId="9">[4]Newabstract!#REF!</definedName>
    <definedName name="___Apr15" localSheetId="10">[4]Newabstract!#REF!</definedName>
    <definedName name="___Apr15">[4]Newabstract!#REF!</definedName>
    <definedName name="___Apr16" localSheetId="6">[4]Newabstract!#REF!</definedName>
    <definedName name="___Apr16" localSheetId="7">[4]Newabstract!#REF!</definedName>
    <definedName name="___Apr16" localSheetId="8">[4]Newabstract!#REF!</definedName>
    <definedName name="___Apr16" localSheetId="9">[4]Newabstract!#REF!</definedName>
    <definedName name="___Apr16" localSheetId="10">[4]Newabstract!#REF!</definedName>
    <definedName name="___Apr16">[4]Newabstract!#REF!</definedName>
    <definedName name="___Apr17" localSheetId="6">[4]Newabstract!#REF!</definedName>
    <definedName name="___Apr17" localSheetId="7">[4]Newabstract!#REF!</definedName>
    <definedName name="___Apr17" localSheetId="8">[4]Newabstract!#REF!</definedName>
    <definedName name="___Apr17" localSheetId="9">[4]Newabstract!#REF!</definedName>
    <definedName name="___Apr17" localSheetId="10">[4]Newabstract!#REF!</definedName>
    <definedName name="___Apr17">[4]Newabstract!#REF!</definedName>
    <definedName name="___Apr20" localSheetId="6">[4]Newabstract!#REF!</definedName>
    <definedName name="___Apr20" localSheetId="7">[4]Newabstract!#REF!</definedName>
    <definedName name="___Apr20" localSheetId="8">[4]Newabstract!#REF!</definedName>
    <definedName name="___Apr20" localSheetId="9">[4]Newabstract!#REF!</definedName>
    <definedName name="___Apr20" localSheetId="10">[4]Newabstract!#REF!</definedName>
    <definedName name="___Apr20">[4]Newabstract!#REF!</definedName>
    <definedName name="___Apr21" localSheetId="6">[4]Newabstract!#REF!</definedName>
    <definedName name="___Apr21" localSheetId="7">[4]Newabstract!#REF!</definedName>
    <definedName name="___Apr21" localSheetId="8">[4]Newabstract!#REF!</definedName>
    <definedName name="___Apr21" localSheetId="9">[4]Newabstract!#REF!</definedName>
    <definedName name="___Apr21" localSheetId="10">[4]Newabstract!#REF!</definedName>
    <definedName name="___Apr21">[4]Newabstract!#REF!</definedName>
    <definedName name="___Apr22" localSheetId="6">[4]Newabstract!#REF!</definedName>
    <definedName name="___Apr22" localSheetId="7">[4]Newabstract!#REF!</definedName>
    <definedName name="___Apr22" localSheetId="8">[4]Newabstract!#REF!</definedName>
    <definedName name="___Apr22" localSheetId="9">[4]Newabstract!#REF!</definedName>
    <definedName name="___Apr22" localSheetId="10">[4]Newabstract!#REF!</definedName>
    <definedName name="___Apr22">[4]Newabstract!#REF!</definedName>
    <definedName name="___Apr23" localSheetId="6">[4]Newabstract!#REF!</definedName>
    <definedName name="___Apr23" localSheetId="7">[4]Newabstract!#REF!</definedName>
    <definedName name="___Apr23" localSheetId="8">[4]Newabstract!#REF!</definedName>
    <definedName name="___Apr23" localSheetId="9">[4]Newabstract!#REF!</definedName>
    <definedName name="___Apr23" localSheetId="10">[4]Newabstract!#REF!</definedName>
    <definedName name="___Apr23">[4]Newabstract!#REF!</definedName>
    <definedName name="___Apr24" localSheetId="6">[4]Newabstract!#REF!</definedName>
    <definedName name="___Apr24" localSheetId="7">[4]Newabstract!#REF!</definedName>
    <definedName name="___Apr24" localSheetId="8">[4]Newabstract!#REF!</definedName>
    <definedName name="___Apr24" localSheetId="9">[4]Newabstract!#REF!</definedName>
    <definedName name="___Apr24" localSheetId="10">[4]Newabstract!#REF!</definedName>
    <definedName name="___Apr24">[4]Newabstract!#REF!</definedName>
    <definedName name="___Apr27" localSheetId="6">[4]Newabstract!#REF!</definedName>
    <definedName name="___Apr27" localSheetId="7">[4]Newabstract!#REF!</definedName>
    <definedName name="___Apr27" localSheetId="8">[4]Newabstract!#REF!</definedName>
    <definedName name="___Apr27" localSheetId="9">[4]Newabstract!#REF!</definedName>
    <definedName name="___Apr27" localSheetId="10">[4]Newabstract!#REF!</definedName>
    <definedName name="___Apr27">[4]Newabstract!#REF!</definedName>
    <definedName name="___Apr28" localSheetId="6">[4]Newabstract!#REF!</definedName>
    <definedName name="___Apr28" localSheetId="7">[4]Newabstract!#REF!</definedName>
    <definedName name="___Apr28" localSheetId="8">[4]Newabstract!#REF!</definedName>
    <definedName name="___Apr28" localSheetId="9">[4]Newabstract!#REF!</definedName>
    <definedName name="___Apr28" localSheetId="10">[4]Newabstract!#REF!</definedName>
    <definedName name="___Apr28">[4]Newabstract!#REF!</definedName>
    <definedName name="___Apr29" localSheetId="6">[4]Newabstract!#REF!</definedName>
    <definedName name="___Apr29" localSheetId="7">[4]Newabstract!#REF!</definedName>
    <definedName name="___Apr29" localSheetId="8">[4]Newabstract!#REF!</definedName>
    <definedName name="___Apr29" localSheetId="9">[4]Newabstract!#REF!</definedName>
    <definedName name="___Apr29" localSheetId="10">[4]Newabstract!#REF!</definedName>
    <definedName name="___Apr29">[4]Newabstract!#REF!</definedName>
    <definedName name="___Apr30" localSheetId="6">[4]Newabstract!#REF!</definedName>
    <definedName name="___Apr30" localSheetId="7">[4]Newabstract!#REF!</definedName>
    <definedName name="___Apr30" localSheetId="8">[4]Newabstract!#REF!</definedName>
    <definedName name="___Apr30" localSheetId="9">[4]Newabstract!#REF!</definedName>
    <definedName name="___Apr30" localSheetId="10">[4]Newabstract!#REF!</definedName>
    <definedName name="___Apr30">[4]Newabstract!#REF!</definedName>
    <definedName name="___Aug02">'[6]MO EY'!$AC$11:$AH$45</definedName>
    <definedName name="___B1" localSheetId="6" hidden="1">{"pl_t&amp;d",#N/A,FALSE,"p&amp;l_t&amp;D_01_02 (2)"}</definedName>
    <definedName name="___B1" localSheetId="7" hidden="1">{"pl_t&amp;d",#N/A,FALSE,"p&amp;l_t&amp;D_01_02 (2)"}</definedName>
    <definedName name="___B1" localSheetId="8" hidden="1">{"pl_t&amp;d",#N/A,FALSE,"p&amp;l_t&amp;D_01_02 (2)"}</definedName>
    <definedName name="___B1" localSheetId="9" hidden="1">{"pl_t&amp;d",#N/A,FALSE,"p&amp;l_t&amp;D_01_02 (2)"}</definedName>
    <definedName name="___B1" localSheetId="10" hidden="1">{"pl_t&amp;d",#N/A,FALSE,"p&amp;l_t&amp;D_01_02 (2)"}</definedName>
    <definedName name="___B1" hidden="1">{"pl_t&amp;d",#N/A,FALSE,"p&amp;l_t&amp;D_01_02 (2)"}</definedName>
    <definedName name="___BSD1" localSheetId="6">#REF!</definedName>
    <definedName name="___BSD1" localSheetId="7">#REF!</definedName>
    <definedName name="___BSD1" localSheetId="8">#REF!</definedName>
    <definedName name="___BSD1" localSheetId="9">#REF!</definedName>
    <definedName name="___BSD1" localSheetId="10">#REF!</definedName>
    <definedName name="___BSD1">#REF!</definedName>
    <definedName name="___BSD2" localSheetId="6">#REF!</definedName>
    <definedName name="___BSD2" localSheetId="7">#REF!</definedName>
    <definedName name="___BSD2" localSheetId="8">#REF!</definedName>
    <definedName name="___BSD2" localSheetId="9">#REF!</definedName>
    <definedName name="___BSD2" localSheetId="10">#REF!</definedName>
    <definedName name="___BSD2">#REF!</definedName>
    <definedName name="___CAT04" localSheetId="6" hidden="1">{"pl_t&amp;d",#N/A,FALSE,"p&amp;l_t&amp;D_01_02 (2)"}</definedName>
    <definedName name="___CAT04" localSheetId="7" hidden="1">{"pl_t&amp;d",#N/A,FALSE,"p&amp;l_t&amp;D_01_02 (2)"}</definedName>
    <definedName name="___CAT04" localSheetId="8" hidden="1">{"pl_t&amp;d",#N/A,FALSE,"p&amp;l_t&amp;D_01_02 (2)"}</definedName>
    <definedName name="___CAT04" localSheetId="9" hidden="1">{"pl_t&amp;d",#N/A,FALSE,"p&amp;l_t&amp;D_01_02 (2)"}</definedName>
    <definedName name="___CAT04" localSheetId="10" hidden="1">{"pl_t&amp;d",#N/A,FALSE,"p&amp;l_t&amp;D_01_02 (2)"}</definedName>
    <definedName name="___CAT04" hidden="1">{"pl_t&amp;d",#N/A,FALSE,"p&amp;l_t&amp;D_01_02 (2)"}</definedName>
    <definedName name="___CZ1">[14]data!$F$721</definedName>
    <definedName name="___DAT12" localSheetId="6">[5]Sheet1!#REF!</definedName>
    <definedName name="___DAT12" localSheetId="7">[5]Sheet1!#REF!</definedName>
    <definedName name="___DAT12" localSheetId="8">[5]Sheet1!#REF!</definedName>
    <definedName name="___DAT12" localSheetId="9">[5]Sheet1!#REF!</definedName>
    <definedName name="___DAT12" localSheetId="10">[5]Sheet1!#REF!</definedName>
    <definedName name="___DAT12">[5]Sheet1!#REF!</definedName>
    <definedName name="___DAT13" localSheetId="6">[5]Sheet1!#REF!</definedName>
    <definedName name="___DAT13" localSheetId="7">[5]Sheet1!#REF!</definedName>
    <definedName name="___DAT13" localSheetId="8">[5]Sheet1!#REF!</definedName>
    <definedName name="___DAT13" localSheetId="9">[5]Sheet1!#REF!</definedName>
    <definedName name="___DAT13" localSheetId="10">[5]Sheet1!#REF!</definedName>
    <definedName name="___DAT13">[5]Sheet1!#REF!</definedName>
    <definedName name="___DAT15" localSheetId="6">[5]Sheet1!#REF!</definedName>
    <definedName name="___DAT15" localSheetId="7">[5]Sheet1!#REF!</definedName>
    <definedName name="___DAT15" localSheetId="8">[5]Sheet1!#REF!</definedName>
    <definedName name="___DAT15" localSheetId="9">[5]Sheet1!#REF!</definedName>
    <definedName name="___DAT15" localSheetId="10">[5]Sheet1!#REF!</definedName>
    <definedName name="___DAT15">[5]Sheet1!#REF!</definedName>
    <definedName name="___DAT16" localSheetId="6">[5]Sheet1!#REF!</definedName>
    <definedName name="___DAT16" localSheetId="7">[5]Sheet1!#REF!</definedName>
    <definedName name="___DAT16" localSheetId="8">[5]Sheet1!#REF!</definedName>
    <definedName name="___DAT16" localSheetId="9">[5]Sheet1!#REF!</definedName>
    <definedName name="___DAT16" localSheetId="10">[5]Sheet1!#REF!</definedName>
    <definedName name="___DAT16">[5]Sheet1!#REF!</definedName>
    <definedName name="___DAT17" localSheetId="6">[5]Sheet1!#REF!</definedName>
    <definedName name="___DAT17" localSheetId="7">[5]Sheet1!#REF!</definedName>
    <definedName name="___DAT17" localSheetId="8">[5]Sheet1!#REF!</definedName>
    <definedName name="___DAT17" localSheetId="9">[5]Sheet1!#REF!</definedName>
    <definedName name="___DAT17" localSheetId="10">[5]Sheet1!#REF!</definedName>
    <definedName name="___DAT17">[5]Sheet1!#REF!</definedName>
    <definedName name="___DAT18" localSheetId="6">[5]Sheet1!#REF!</definedName>
    <definedName name="___DAT18" localSheetId="7">[5]Sheet1!#REF!</definedName>
    <definedName name="___DAT18" localSheetId="8">[5]Sheet1!#REF!</definedName>
    <definedName name="___DAT18" localSheetId="9">[5]Sheet1!#REF!</definedName>
    <definedName name="___DAT18" localSheetId="10">[5]Sheet1!#REF!</definedName>
    <definedName name="___DAT18">[5]Sheet1!#REF!</definedName>
    <definedName name="___DAT19" localSheetId="6">[5]Sheet1!#REF!</definedName>
    <definedName name="___DAT19" localSheetId="7">[5]Sheet1!#REF!</definedName>
    <definedName name="___DAT19" localSheetId="8">[5]Sheet1!#REF!</definedName>
    <definedName name="___DAT19" localSheetId="9">[5]Sheet1!#REF!</definedName>
    <definedName name="___DAT19" localSheetId="10">[5]Sheet1!#REF!</definedName>
    <definedName name="___DAT19">[5]Sheet1!#REF!</definedName>
    <definedName name="___dd1" localSheetId="6" hidden="1">{"pl_t&amp;d",#N/A,FALSE,"p&amp;l_t&amp;D_01_02 (2)"}</definedName>
    <definedName name="___dd1" localSheetId="7" hidden="1">{"pl_t&amp;d",#N/A,FALSE,"p&amp;l_t&amp;D_01_02 (2)"}</definedName>
    <definedName name="___dd1" localSheetId="8" hidden="1">{"pl_t&amp;d",#N/A,FALSE,"p&amp;l_t&amp;D_01_02 (2)"}</definedName>
    <definedName name="___dd1" localSheetId="9" hidden="1">{"pl_t&amp;d",#N/A,FALSE,"p&amp;l_t&amp;D_01_02 (2)"}</definedName>
    <definedName name="___dd1" localSheetId="10" hidden="1">{"pl_t&amp;d",#N/A,FALSE,"p&amp;l_t&amp;D_01_02 (2)"}</definedName>
    <definedName name="___dd1" hidden="1">{"pl_t&amp;d",#N/A,FALSE,"p&amp;l_t&amp;D_01_02 (2)"}</definedName>
    <definedName name="___Dec01">'[6]MO CY'!$O$11:$T$45</definedName>
    <definedName name="___Dec02">'[6]MO EY'!$BE$11:$BJ$45</definedName>
    <definedName name="___dem2" localSheetId="6" hidden="1">{"pl_t&amp;d",#N/A,FALSE,"p&amp;l_t&amp;D_01_02 (2)"}</definedName>
    <definedName name="___dem2" localSheetId="7" hidden="1">{"pl_t&amp;d",#N/A,FALSE,"p&amp;l_t&amp;D_01_02 (2)"}</definedName>
    <definedName name="___dem2" localSheetId="8" hidden="1">{"pl_t&amp;d",#N/A,FALSE,"p&amp;l_t&amp;D_01_02 (2)"}</definedName>
    <definedName name="___dem2" localSheetId="9" hidden="1">{"pl_t&amp;d",#N/A,FALSE,"p&amp;l_t&amp;D_01_02 (2)"}</definedName>
    <definedName name="___dem2" localSheetId="10" hidden="1">{"pl_t&amp;d",#N/A,FALSE,"p&amp;l_t&amp;D_01_02 (2)"}</definedName>
    <definedName name="___dem2" hidden="1">{"pl_t&amp;d",#N/A,FALSE,"p&amp;l_t&amp;D_01_02 (2)"}</definedName>
    <definedName name="___dem3" localSheetId="6" hidden="1">{"pl_t&amp;d",#N/A,FALSE,"p&amp;l_t&amp;D_01_02 (2)"}</definedName>
    <definedName name="___dem3" localSheetId="7" hidden="1">{"pl_t&amp;d",#N/A,FALSE,"p&amp;l_t&amp;D_01_02 (2)"}</definedName>
    <definedName name="___dem3" localSheetId="8" hidden="1">{"pl_t&amp;d",#N/A,FALSE,"p&amp;l_t&amp;D_01_02 (2)"}</definedName>
    <definedName name="___dem3" localSheetId="9" hidden="1">{"pl_t&amp;d",#N/A,FALSE,"p&amp;l_t&amp;D_01_02 (2)"}</definedName>
    <definedName name="___dem3" localSheetId="10" hidden="1">{"pl_t&amp;d",#N/A,FALSE,"p&amp;l_t&amp;D_01_02 (2)"}</definedName>
    <definedName name="___dem3" hidden="1">{"pl_t&amp;d",#N/A,FALSE,"p&amp;l_t&amp;D_01_02 (2)"}</definedName>
    <definedName name="___den8" localSheetId="6" hidden="1">{"pl_t&amp;d",#N/A,FALSE,"p&amp;l_t&amp;D_01_02 (2)"}</definedName>
    <definedName name="___den8" localSheetId="7" hidden="1">{"pl_t&amp;d",#N/A,FALSE,"p&amp;l_t&amp;D_01_02 (2)"}</definedName>
    <definedName name="___den8" localSheetId="8" hidden="1">{"pl_t&amp;d",#N/A,FALSE,"p&amp;l_t&amp;D_01_02 (2)"}</definedName>
    <definedName name="___den8" localSheetId="9" hidden="1">{"pl_t&amp;d",#N/A,FALSE,"p&amp;l_t&amp;D_01_02 (2)"}</definedName>
    <definedName name="___den8" localSheetId="10" hidden="1">{"pl_t&amp;d",#N/A,FALSE,"p&amp;l_t&amp;D_01_02 (2)"}</definedName>
    <definedName name="___den8" hidden="1">{"pl_t&amp;d",#N/A,FALSE,"p&amp;l_t&amp;D_01_02 (2)"}</definedName>
    <definedName name="___DTR1" localSheetId="6" hidden="1">{"pl_t&amp;d",#N/A,FALSE,"p&amp;l_t&amp;D_01_02 (2)"}</definedName>
    <definedName name="___DTR1" localSheetId="7" hidden="1">{"pl_t&amp;d",#N/A,FALSE,"p&amp;l_t&amp;D_01_02 (2)"}</definedName>
    <definedName name="___DTR1" localSheetId="8" hidden="1">{"pl_t&amp;d",#N/A,FALSE,"p&amp;l_t&amp;D_01_02 (2)"}</definedName>
    <definedName name="___DTR1" localSheetId="9" hidden="1">{"pl_t&amp;d",#N/A,FALSE,"p&amp;l_t&amp;D_01_02 (2)"}</definedName>
    <definedName name="___DTR1" localSheetId="10" hidden="1">{"pl_t&amp;d",#N/A,FALSE,"p&amp;l_t&amp;D_01_02 (2)"}</definedName>
    <definedName name="___DTR1" hidden="1">{"pl_t&amp;d",#N/A,FALSE,"p&amp;l_t&amp;D_01_02 (2)"}</definedName>
    <definedName name="___DTR3" localSheetId="6" hidden="1">{"pl_t&amp;d",#N/A,FALSE,"p&amp;l_t&amp;D_01_02 (2)"}</definedName>
    <definedName name="___DTR3" localSheetId="7" hidden="1">{"pl_t&amp;d",#N/A,FALSE,"p&amp;l_t&amp;D_01_02 (2)"}</definedName>
    <definedName name="___DTR3" localSheetId="8" hidden="1">{"pl_t&amp;d",#N/A,FALSE,"p&amp;l_t&amp;D_01_02 (2)"}</definedName>
    <definedName name="___DTR3" localSheetId="9" hidden="1">{"pl_t&amp;d",#N/A,FALSE,"p&amp;l_t&amp;D_01_02 (2)"}</definedName>
    <definedName name="___DTR3" localSheetId="10" hidden="1">{"pl_t&amp;d",#N/A,FALSE,"p&amp;l_t&amp;D_01_02 (2)"}</definedName>
    <definedName name="___DTR3" hidden="1">{"pl_t&amp;d",#N/A,FALSE,"p&amp;l_t&amp;D_01_02 (2)"}</definedName>
    <definedName name="___E5" localSheetId="6" hidden="1">{"pl_t&amp;d",#N/A,FALSE,"p&amp;l_t&amp;D_01_02 (2)"}</definedName>
    <definedName name="___E5" localSheetId="7" hidden="1">{"pl_t&amp;d",#N/A,FALSE,"p&amp;l_t&amp;D_01_02 (2)"}</definedName>
    <definedName name="___E5" localSheetId="8" hidden="1">{"pl_t&amp;d",#N/A,FALSE,"p&amp;l_t&amp;D_01_02 (2)"}</definedName>
    <definedName name="___E5" localSheetId="9" hidden="1">{"pl_t&amp;d",#N/A,FALSE,"p&amp;l_t&amp;D_01_02 (2)"}</definedName>
    <definedName name="___E5" localSheetId="10" hidden="1">{"pl_t&amp;d",#N/A,FALSE,"p&amp;l_t&amp;D_01_02 (2)"}</definedName>
    <definedName name="___E5" hidden="1">{"pl_t&amp;d",#N/A,FALSE,"p&amp;l_t&amp;D_01_02 (2)"}</definedName>
    <definedName name="___Feb02">'[6]MO CY'!$AC$11:$AH$45</definedName>
    <definedName name="___Feb03">'[6]MO EY'!$BS$11:$BX$45</definedName>
    <definedName name="___fin2" localSheetId="6" hidden="1">{"pl_t&amp;d",#N/A,FALSE,"p&amp;l_t&amp;D_01_02 (2)"}</definedName>
    <definedName name="___fin2" localSheetId="7" hidden="1">{"pl_t&amp;d",#N/A,FALSE,"p&amp;l_t&amp;D_01_02 (2)"}</definedName>
    <definedName name="___fin2" localSheetId="8" hidden="1">{"pl_t&amp;d",#N/A,FALSE,"p&amp;l_t&amp;D_01_02 (2)"}</definedName>
    <definedName name="___fin2" localSheetId="9" hidden="1">{"pl_t&amp;d",#N/A,FALSE,"p&amp;l_t&amp;D_01_02 (2)"}</definedName>
    <definedName name="___fin2" localSheetId="10" hidden="1">{"pl_t&amp;d",#N/A,FALSE,"p&amp;l_t&amp;D_01_02 (2)"}</definedName>
    <definedName name="___fin2" hidden="1">{"pl_t&amp;d",#N/A,FALSE,"p&amp;l_t&amp;D_01_02 (2)"}</definedName>
    <definedName name="___for5" localSheetId="6" hidden="1">{"pl_t&amp;d",#N/A,FALSE,"p&amp;l_t&amp;D_01_02 (2)"}</definedName>
    <definedName name="___for5" localSheetId="7" hidden="1">{"pl_t&amp;d",#N/A,FALSE,"p&amp;l_t&amp;D_01_02 (2)"}</definedName>
    <definedName name="___for5" localSheetId="8" hidden="1">{"pl_t&amp;d",#N/A,FALSE,"p&amp;l_t&amp;D_01_02 (2)"}</definedName>
    <definedName name="___for5" localSheetId="9" hidden="1">{"pl_t&amp;d",#N/A,FALSE,"p&amp;l_t&amp;D_01_02 (2)"}</definedName>
    <definedName name="___for5" localSheetId="10" hidden="1">{"pl_t&amp;d",#N/A,FALSE,"p&amp;l_t&amp;D_01_02 (2)"}</definedName>
    <definedName name="___for5" hidden="1">{"pl_t&amp;d",#N/A,FALSE,"p&amp;l_t&amp;D_01_02 (2)"}</definedName>
    <definedName name="___G1" localSheetId="6">#REF!</definedName>
    <definedName name="___G1" localSheetId="7">#REF!</definedName>
    <definedName name="___G1" localSheetId="8">#REF!</definedName>
    <definedName name="___G1" localSheetId="9">#REF!</definedName>
    <definedName name="___G1" localSheetId="10">#REF!</definedName>
    <definedName name="___G1">#REF!</definedName>
    <definedName name="___IED1" localSheetId="6">#REF!</definedName>
    <definedName name="___IED1" localSheetId="7">#REF!</definedName>
    <definedName name="___IED1" localSheetId="8">#REF!</definedName>
    <definedName name="___IED1" localSheetId="9">#REF!</definedName>
    <definedName name="___IED1" localSheetId="10">#REF!</definedName>
    <definedName name="___IED1">#REF!</definedName>
    <definedName name="___IED2" localSheetId="6">#REF!</definedName>
    <definedName name="___IED2" localSheetId="7">#REF!</definedName>
    <definedName name="___IED2" localSheetId="8">#REF!</definedName>
    <definedName name="___IED2" localSheetId="9">#REF!</definedName>
    <definedName name="___IED2" localSheetId="10">#REF!</definedName>
    <definedName name="___IED2">#REF!</definedName>
    <definedName name="___j3" localSheetId="6" hidden="1">{"pl_t&amp;d",#N/A,FALSE,"p&amp;l_t&amp;D_01_02 (2)"}</definedName>
    <definedName name="___j3" localSheetId="7" hidden="1">{"pl_t&amp;d",#N/A,FALSE,"p&amp;l_t&amp;D_01_02 (2)"}</definedName>
    <definedName name="___j3" localSheetId="8" hidden="1">{"pl_t&amp;d",#N/A,FALSE,"p&amp;l_t&amp;D_01_02 (2)"}</definedName>
    <definedName name="___j3" localSheetId="9" hidden="1">{"pl_t&amp;d",#N/A,FALSE,"p&amp;l_t&amp;D_01_02 (2)"}</definedName>
    <definedName name="___j3" localSheetId="10" hidden="1">{"pl_t&amp;d",#N/A,FALSE,"p&amp;l_t&amp;D_01_02 (2)"}</definedName>
    <definedName name="___j3" hidden="1">{"pl_t&amp;d",#N/A,FALSE,"p&amp;l_t&amp;D_01_02 (2)"}</definedName>
    <definedName name="___j4" localSheetId="6" hidden="1">{"pl_t&amp;d",#N/A,FALSE,"p&amp;l_t&amp;D_01_02 (2)"}</definedName>
    <definedName name="___j4" localSheetId="7" hidden="1">{"pl_t&amp;d",#N/A,FALSE,"p&amp;l_t&amp;D_01_02 (2)"}</definedName>
    <definedName name="___j4" localSheetId="8" hidden="1">{"pl_t&amp;d",#N/A,FALSE,"p&amp;l_t&amp;D_01_02 (2)"}</definedName>
    <definedName name="___j4" localSheetId="9" hidden="1">{"pl_t&amp;d",#N/A,FALSE,"p&amp;l_t&amp;D_01_02 (2)"}</definedName>
    <definedName name="___j4" localSheetId="10" hidden="1">{"pl_t&amp;d",#N/A,FALSE,"p&amp;l_t&amp;D_01_02 (2)"}</definedName>
    <definedName name="___j4" hidden="1">{"pl_t&amp;d",#N/A,FALSE,"p&amp;l_t&amp;D_01_02 (2)"}</definedName>
    <definedName name="___j5" localSheetId="6" hidden="1">{"pl_t&amp;d",#N/A,FALSE,"p&amp;l_t&amp;D_01_02 (2)"}</definedName>
    <definedName name="___j5" localSheetId="7" hidden="1">{"pl_t&amp;d",#N/A,FALSE,"p&amp;l_t&amp;D_01_02 (2)"}</definedName>
    <definedName name="___j5" localSheetId="8" hidden="1">{"pl_t&amp;d",#N/A,FALSE,"p&amp;l_t&amp;D_01_02 (2)"}</definedName>
    <definedName name="___j5" localSheetId="9" hidden="1">{"pl_t&amp;d",#N/A,FALSE,"p&amp;l_t&amp;D_01_02 (2)"}</definedName>
    <definedName name="___j5" localSheetId="10" hidden="1">{"pl_t&amp;d",#N/A,FALSE,"p&amp;l_t&amp;D_01_02 (2)"}</definedName>
    <definedName name="___j5" hidden="1">{"pl_t&amp;d",#N/A,FALSE,"p&amp;l_t&amp;D_01_02 (2)"}</definedName>
    <definedName name="___Jan02">'[6]MO CY'!$V$11:$AA$45</definedName>
    <definedName name="___Jan03">'[6]MO EY'!$BL$11:$BQ$45</definedName>
    <definedName name="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ul02">'[6]MO EY'!$V$11:$AA$45</definedName>
    <definedName name="___Jun02">'[6]MO EY'!$O$11:$T$45</definedName>
    <definedName name="___k1" localSheetId="6" hidden="1">{"pl_t&amp;d",#N/A,FALSE,"p&amp;l_t&amp;D_01_02 (2)"}</definedName>
    <definedName name="___k1" localSheetId="7" hidden="1">{"pl_t&amp;d",#N/A,FALSE,"p&amp;l_t&amp;D_01_02 (2)"}</definedName>
    <definedName name="___k1" localSheetId="8" hidden="1">{"pl_t&amp;d",#N/A,FALSE,"p&amp;l_t&amp;D_01_02 (2)"}</definedName>
    <definedName name="___k1" localSheetId="9" hidden="1">{"pl_t&amp;d",#N/A,FALSE,"p&amp;l_t&amp;D_01_02 (2)"}</definedName>
    <definedName name="___k1" localSheetId="10" hidden="1">{"pl_t&amp;d",#N/A,FALSE,"p&amp;l_t&amp;D_01_02 (2)"}</definedName>
    <definedName name="___k1" hidden="1">{"pl_t&amp;d",#N/A,FALSE,"p&amp;l_t&amp;D_01_02 (2)"}</definedName>
    <definedName name="___LD1">[15]DLC!$K$59:$AF$8180</definedName>
    <definedName name="___LD2">[15]DLC!$GR$56:$HT$8181</definedName>
    <definedName name="___LD3">[15]DLC!$HV$57:$IO$8181</definedName>
    <definedName name="___LD4">[15]DLC!$AH$32:$BE$8180</definedName>
    <definedName name="___LD5">[15]DLC!$GR$53:$HK$8180</definedName>
    <definedName name="___LD6">[15]DLC!$GR$69:$HL$8180</definedName>
    <definedName name="___Mar02">'[6]MO CY'!$AJ$11:$AO$45</definedName>
    <definedName name="___Mar03">'[6]MO EY'!$BZ$11:$CE$45</definedName>
    <definedName name="___Mar06" localSheetId="6">[4]Newabstract!#REF!</definedName>
    <definedName name="___Mar06" localSheetId="7">[4]Newabstract!#REF!</definedName>
    <definedName name="___Mar06" localSheetId="8">[4]Newabstract!#REF!</definedName>
    <definedName name="___Mar06" localSheetId="9">[4]Newabstract!#REF!</definedName>
    <definedName name="___Mar06" localSheetId="10">[4]Newabstract!#REF!</definedName>
    <definedName name="___Mar06">[4]Newabstract!#REF!</definedName>
    <definedName name="___Mar09" localSheetId="6">[4]Newabstract!#REF!</definedName>
    <definedName name="___Mar09" localSheetId="7">[4]Newabstract!#REF!</definedName>
    <definedName name="___Mar09" localSheetId="8">[4]Newabstract!#REF!</definedName>
    <definedName name="___Mar09" localSheetId="9">[4]Newabstract!#REF!</definedName>
    <definedName name="___Mar09" localSheetId="10">[4]Newabstract!#REF!</definedName>
    <definedName name="___Mar09">[4]Newabstract!#REF!</definedName>
    <definedName name="___Mar10" localSheetId="6">[4]Newabstract!#REF!</definedName>
    <definedName name="___Mar10" localSheetId="7">[4]Newabstract!#REF!</definedName>
    <definedName name="___Mar10" localSheetId="8">[4]Newabstract!#REF!</definedName>
    <definedName name="___Mar10" localSheetId="9">[4]Newabstract!#REF!</definedName>
    <definedName name="___Mar10" localSheetId="10">[4]Newabstract!#REF!</definedName>
    <definedName name="___Mar10">[4]Newabstract!#REF!</definedName>
    <definedName name="___Mar11" localSheetId="6">[4]Newabstract!#REF!</definedName>
    <definedName name="___Mar11" localSheetId="7">[4]Newabstract!#REF!</definedName>
    <definedName name="___Mar11" localSheetId="8">[4]Newabstract!#REF!</definedName>
    <definedName name="___Mar11" localSheetId="9">[4]Newabstract!#REF!</definedName>
    <definedName name="___Mar11" localSheetId="10">[4]Newabstract!#REF!</definedName>
    <definedName name="___Mar11">[4]Newabstract!#REF!</definedName>
    <definedName name="___Mar12" localSheetId="6">[4]Newabstract!#REF!</definedName>
    <definedName name="___Mar12" localSheetId="7">[4]Newabstract!#REF!</definedName>
    <definedName name="___Mar12" localSheetId="8">[4]Newabstract!#REF!</definedName>
    <definedName name="___Mar12" localSheetId="9">[4]Newabstract!#REF!</definedName>
    <definedName name="___Mar12" localSheetId="10">[4]Newabstract!#REF!</definedName>
    <definedName name="___Mar12">[4]Newabstract!#REF!</definedName>
    <definedName name="___Mar13" localSheetId="6">[4]Newabstract!#REF!</definedName>
    <definedName name="___Mar13" localSheetId="7">[4]Newabstract!#REF!</definedName>
    <definedName name="___Mar13" localSheetId="8">[4]Newabstract!#REF!</definedName>
    <definedName name="___Mar13" localSheetId="9">[4]Newabstract!#REF!</definedName>
    <definedName name="___Mar13" localSheetId="10">[4]Newabstract!#REF!</definedName>
    <definedName name="___Mar13">[4]Newabstract!#REF!</definedName>
    <definedName name="___Mar16" localSheetId="6">[4]Newabstract!#REF!</definedName>
    <definedName name="___Mar16" localSheetId="7">[4]Newabstract!#REF!</definedName>
    <definedName name="___Mar16" localSheetId="8">[4]Newabstract!#REF!</definedName>
    <definedName name="___Mar16" localSheetId="9">[4]Newabstract!#REF!</definedName>
    <definedName name="___Mar16" localSheetId="10">[4]Newabstract!#REF!</definedName>
    <definedName name="___Mar16">[4]Newabstract!#REF!</definedName>
    <definedName name="___Mar17" localSheetId="6">[4]Newabstract!#REF!</definedName>
    <definedName name="___Mar17" localSheetId="7">[4]Newabstract!#REF!</definedName>
    <definedName name="___Mar17" localSheetId="8">[4]Newabstract!#REF!</definedName>
    <definedName name="___Mar17" localSheetId="9">[4]Newabstract!#REF!</definedName>
    <definedName name="___Mar17" localSheetId="10">[4]Newabstract!#REF!</definedName>
    <definedName name="___Mar17">[4]Newabstract!#REF!</definedName>
    <definedName name="___Mar18" localSheetId="6">[4]Newabstract!#REF!</definedName>
    <definedName name="___Mar18" localSheetId="7">[4]Newabstract!#REF!</definedName>
    <definedName name="___Mar18" localSheetId="8">[4]Newabstract!#REF!</definedName>
    <definedName name="___Mar18" localSheetId="9">[4]Newabstract!#REF!</definedName>
    <definedName name="___Mar18" localSheetId="10">[4]Newabstract!#REF!</definedName>
    <definedName name="___Mar18">[4]Newabstract!#REF!</definedName>
    <definedName name="___Mar19" localSheetId="6">[4]Newabstract!#REF!</definedName>
    <definedName name="___Mar19" localSheetId="7">[4]Newabstract!#REF!</definedName>
    <definedName name="___Mar19" localSheetId="8">[4]Newabstract!#REF!</definedName>
    <definedName name="___Mar19" localSheetId="9">[4]Newabstract!#REF!</definedName>
    <definedName name="___Mar19" localSheetId="10">[4]Newabstract!#REF!</definedName>
    <definedName name="___Mar19">[4]Newabstract!#REF!</definedName>
    <definedName name="___Mar20" localSheetId="6">[4]Newabstract!#REF!</definedName>
    <definedName name="___Mar20" localSheetId="7">[4]Newabstract!#REF!</definedName>
    <definedName name="___Mar20" localSheetId="8">[4]Newabstract!#REF!</definedName>
    <definedName name="___Mar20" localSheetId="9">[4]Newabstract!#REF!</definedName>
    <definedName name="___Mar20" localSheetId="10">[4]Newabstract!#REF!</definedName>
    <definedName name="___Mar20">[4]Newabstract!#REF!</definedName>
    <definedName name="___Mar23" localSheetId="6">[4]Newabstract!#REF!</definedName>
    <definedName name="___Mar23" localSheetId="7">[4]Newabstract!#REF!</definedName>
    <definedName name="___Mar23" localSheetId="8">[4]Newabstract!#REF!</definedName>
    <definedName name="___Mar23" localSheetId="9">[4]Newabstract!#REF!</definedName>
    <definedName name="___Mar23" localSheetId="10">[4]Newabstract!#REF!</definedName>
    <definedName name="___Mar23">[4]Newabstract!#REF!</definedName>
    <definedName name="___Mar24" localSheetId="6">[4]Newabstract!#REF!</definedName>
    <definedName name="___Mar24" localSheetId="7">[4]Newabstract!#REF!</definedName>
    <definedName name="___Mar24" localSheetId="8">[4]Newabstract!#REF!</definedName>
    <definedName name="___Mar24" localSheetId="9">[4]Newabstract!#REF!</definedName>
    <definedName name="___Mar24" localSheetId="10">[4]Newabstract!#REF!</definedName>
    <definedName name="___Mar24">[4]Newabstract!#REF!</definedName>
    <definedName name="___Mar25" localSheetId="6">[4]Newabstract!#REF!</definedName>
    <definedName name="___Mar25" localSheetId="7">[4]Newabstract!#REF!</definedName>
    <definedName name="___Mar25" localSheetId="8">[4]Newabstract!#REF!</definedName>
    <definedName name="___Mar25" localSheetId="9">[4]Newabstract!#REF!</definedName>
    <definedName name="___Mar25" localSheetId="10">[4]Newabstract!#REF!</definedName>
    <definedName name="___Mar25">[4]Newabstract!#REF!</definedName>
    <definedName name="___Mar26" localSheetId="6">[4]Newabstract!#REF!</definedName>
    <definedName name="___Mar26" localSheetId="7">[4]Newabstract!#REF!</definedName>
    <definedName name="___Mar26" localSheetId="8">[4]Newabstract!#REF!</definedName>
    <definedName name="___Mar26" localSheetId="9">[4]Newabstract!#REF!</definedName>
    <definedName name="___Mar26" localSheetId="10">[4]Newabstract!#REF!</definedName>
    <definedName name="___Mar26">[4]Newabstract!#REF!</definedName>
    <definedName name="___Mar27" localSheetId="6">[4]Newabstract!#REF!</definedName>
    <definedName name="___Mar27" localSheetId="7">[4]Newabstract!#REF!</definedName>
    <definedName name="___Mar27" localSheetId="8">[4]Newabstract!#REF!</definedName>
    <definedName name="___Mar27" localSheetId="9">[4]Newabstract!#REF!</definedName>
    <definedName name="___Mar27" localSheetId="10">[4]Newabstract!#REF!</definedName>
    <definedName name="___Mar27">[4]Newabstract!#REF!</definedName>
    <definedName name="___Mar28" localSheetId="6">[4]Newabstract!#REF!</definedName>
    <definedName name="___Mar28" localSheetId="7">[4]Newabstract!#REF!</definedName>
    <definedName name="___Mar28" localSheetId="8">[4]Newabstract!#REF!</definedName>
    <definedName name="___Mar28" localSheetId="9">[4]Newabstract!#REF!</definedName>
    <definedName name="___Mar28" localSheetId="10">[4]Newabstract!#REF!</definedName>
    <definedName name="___Mar28">[4]Newabstract!#REF!</definedName>
    <definedName name="___Mar30" localSheetId="6">[4]Newabstract!#REF!</definedName>
    <definedName name="___Mar30" localSheetId="7">[4]Newabstract!#REF!</definedName>
    <definedName name="___Mar30" localSheetId="8">[4]Newabstract!#REF!</definedName>
    <definedName name="___Mar30" localSheetId="9">[4]Newabstract!#REF!</definedName>
    <definedName name="___Mar30" localSheetId="10">[4]Newabstract!#REF!</definedName>
    <definedName name="___Mar30">[4]Newabstract!#REF!</definedName>
    <definedName name="___Mar31" localSheetId="6">[4]Newabstract!#REF!</definedName>
    <definedName name="___Mar31" localSheetId="7">[4]Newabstract!#REF!</definedName>
    <definedName name="___Mar31" localSheetId="8">[4]Newabstract!#REF!</definedName>
    <definedName name="___Mar31" localSheetId="9">[4]Newabstract!#REF!</definedName>
    <definedName name="___Mar31" localSheetId="10">[4]Newabstract!#REF!</definedName>
    <definedName name="___Mar31">[4]Newabstract!#REF!</definedName>
    <definedName name="___May02">'[6]MO EY'!$H$11:$M$45</definedName>
    <definedName name="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new1" localSheetId="6" hidden="1">{"pl_t&amp;d",#N/A,FALSE,"p&amp;l_t&amp;D_01_02 (2)"}</definedName>
    <definedName name="___new1" localSheetId="7" hidden="1">{"pl_t&amp;d",#N/A,FALSE,"p&amp;l_t&amp;D_01_02 (2)"}</definedName>
    <definedName name="___new1" localSheetId="8" hidden="1">{"pl_t&amp;d",#N/A,FALSE,"p&amp;l_t&amp;D_01_02 (2)"}</definedName>
    <definedName name="___new1" localSheetId="9" hidden="1">{"pl_t&amp;d",#N/A,FALSE,"p&amp;l_t&amp;D_01_02 (2)"}</definedName>
    <definedName name="___new1" localSheetId="10" hidden="1">{"pl_t&amp;d",#N/A,FALSE,"p&amp;l_t&amp;D_01_02 (2)"}</definedName>
    <definedName name="___new1" hidden="1">{"pl_t&amp;d",#N/A,FALSE,"p&amp;l_t&amp;D_01_02 (2)"}</definedName>
    <definedName name="___no1" localSheetId="6" hidden="1">{"pl_t&amp;d",#N/A,FALSE,"p&amp;l_t&amp;D_01_02 (2)"}</definedName>
    <definedName name="___no1" localSheetId="7" hidden="1">{"pl_t&amp;d",#N/A,FALSE,"p&amp;l_t&amp;D_01_02 (2)"}</definedName>
    <definedName name="___no1" localSheetId="8" hidden="1">{"pl_t&amp;d",#N/A,FALSE,"p&amp;l_t&amp;D_01_02 (2)"}</definedName>
    <definedName name="___no1" localSheetId="9" hidden="1">{"pl_t&amp;d",#N/A,FALSE,"p&amp;l_t&amp;D_01_02 (2)"}</definedName>
    <definedName name="___no1" localSheetId="10" hidden="1">{"pl_t&amp;d",#N/A,FALSE,"p&amp;l_t&amp;D_01_02 (2)"}</definedName>
    <definedName name="___no1" hidden="1">{"pl_t&amp;d",#N/A,FALSE,"p&amp;l_t&amp;D_01_02 (2)"}</definedName>
    <definedName name="___not1" localSheetId="6" hidden="1">{"pl_t&amp;d",#N/A,FALSE,"p&amp;l_t&amp;D_01_02 (2)"}</definedName>
    <definedName name="___not1" localSheetId="7" hidden="1">{"pl_t&amp;d",#N/A,FALSE,"p&amp;l_t&amp;D_01_02 (2)"}</definedName>
    <definedName name="___not1" localSheetId="8" hidden="1">{"pl_t&amp;d",#N/A,FALSE,"p&amp;l_t&amp;D_01_02 (2)"}</definedName>
    <definedName name="___not1" localSheetId="9" hidden="1">{"pl_t&amp;d",#N/A,FALSE,"p&amp;l_t&amp;D_01_02 (2)"}</definedName>
    <definedName name="___not1" localSheetId="10" hidden="1">{"pl_t&amp;d",#N/A,FALSE,"p&amp;l_t&amp;D_01_02 (2)"}</definedName>
    <definedName name="___not1" hidden="1">{"pl_t&amp;d",#N/A,FALSE,"p&amp;l_t&amp;D_01_02 (2)"}</definedName>
    <definedName name="___Nov01">'[6]MO CY'!$H$11:$M$45</definedName>
    <definedName name="___Nov02">'[6]MO EY'!$AX$11:$BC$45</definedName>
    <definedName name="___Oct01">'[6]MO CY'!$A$11:$F$45</definedName>
    <definedName name="___Oct02">'[6]MO EY'!$AQ$11:$AV$45</definedName>
    <definedName name="___p1" localSheetId="6" hidden="1">{"pl_t&amp;d",#N/A,FALSE,"p&amp;l_t&amp;D_01_02 (2)"}</definedName>
    <definedName name="___p1" localSheetId="7" hidden="1">{"pl_t&amp;d",#N/A,FALSE,"p&amp;l_t&amp;D_01_02 (2)"}</definedName>
    <definedName name="___p1" localSheetId="8" hidden="1">{"pl_t&amp;d",#N/A,FALSE,"p&amp;l_t&amp;D_01_02 (2)"}</definedName>
    <definedName name="___p1" localSheetId="9" hidden="1">{"pl_t&amp;d",#N/A,FALSE,"p&amp;l_t&amp;D_01_02 (2)"}</definedName>
    <definedName name="___p1" localSheetId="10" hidden="1">{"pl_t&amp;d",#N/A,FALSE,"p&amp;l_t&amp;D_01_02 (2)"}</definedName>
    <definedName name="___p1" hidden="1">{"pl_t&amp;d",#N/A,FALSE,"p&amp;l_t&amp;D_01_02 (2)"}</definedName>
    <definedName name="___p2" localSheetId="6" hidden="1">{"pl_td_01_02",#N/A,FALSE,"p&amp;l_t&amp;D_01_02 (2)"}</definedName>
    <definedName name="___p2" localSheetId="7" hidden="1">{"pl_td_01_02",#N/A,FALSE,"p&amp;l_t&amp;D_01_02 (2)"}</definedName>
    <definedName name="___p2" localSheetId="8" hidden="1">{"pl_td_01_02",#N/A,FALSE,"p&amp;l_t&amp;D_01_02 (2)"}</definedName>
    <definedName name="___p2" localSheetId="9" hidden="1">{"pl_td_01_02",#N/A,FALSE,"p&amp;l_t&amp;D_01_02 (2)"}</definedName>
    <definedName name="___p2" localSheetId="10" hidden="1">{"pl_td_01_02",#N/A,FALSE,"p&amp;l_t&amp;D_01_02 (2)"}</definedName>
    <definedName name="___p2" hidden="1">{"pl_td_01_02",#N/A,FALSE,"p&amp;l_t&amp;D_01_02 (2)"}</definedName>
    <definedName name="___p3" localSheetId="6" hidden="1">{"pl_t&amp;d",#N/A,FALSE,"p&amp;l_t&amp;D_01_02 (2)"}</definedName>
    <definedName name="___p3" localSheetId="7" hidden="1">{"pl_t&amp;d",#N/A,FALSE,"p&amp;l_t&amp;D_01_02 (2)"}</definedName>
    <definedName name="___p3" localSheetId="8" hidden="1">{"pl_t&amp;d",#N/A,FALSE,"p&amp;l_t&amp;D_01_02 (2)"}</definedName>
    <definedName name="___p3" localSheetId="9" hidden="1">{"pl_t&amp;d",#N/A,FALSE,"p&amp;l_t&amp;D_01_02 (2)"}</definedName>
    <definedName name="___p3" localSheetId="10" hidden="1">{"pl_t&amp;d",#N/A,FALSE,"p&amp;l_t&amp;D_01_02 (2)"}</definedName>
    <definedName name="___p3" hidden="1">{"pl_t&amp;d",#N/A,FALSE,"p&amp;l_t&amp;D_01_02 (2)"}</definedName>
    <definedName name="___p4" localSheetId="6" hidden="1">{"pl_t&amp;d",#N/A,FALSE,"p&amp;l_t&amp;D_01_02 (2)"}</definedName>
    <definedName name="___p4" localSheetId="7" hidden="1">{"pl_t&amp;d",#N/A,FALSE,"p&amp;l_t&amp;D_01_02 (2)"}</definedName>
    <definedName name="___p4" localSheetId="8" hidden="1">{"pl_t&amp;d",#N/A,FALSE,"p&amp;l_t&amp;D_01_02 (2)"}</definedName>
    <definedName name="___p4" localSheetId="9" hidden="1">{"pl_t&amp;d",#N/A,FALSE,"p&amp;l_t&amp;D_01_02 (2)"}</definedName>
    <definedName name="___p4" localSheetId="10" hidden="1">{"pl_t&amp;d",#N/A,FALSE,"p&amp;l_t&amp;D_01_02 (2)"}</definedName>
    <definedName name="___p4" hidden="1">{"pl_t&amp;d",#N/A,FALSE,"p&amp;l_t&amp;D_01_02 (2)"}</definedName>
    <definedName name="___q2" localSheetId="6" hidden="1">{"pl_t&amp;d",#N/A,FALSE,"p&amp;l_t&amp;D_01_02 (2)"}</definedName>
    <definedName name="___q2" localSheetId="7" hidden="1">{"pl_t&amp;d",#N/A,FALSE,"p&amp;l_t&amp;D_01_02 (2)"}</definedName>
    <definedName name="___q2" localSheetId="8" hidden="1">{"pl_t&amp;d",#N/A,FALSE,"p&amp;l_t&amp;D_01_02 (2)"}</definedName>
    <definedName name="___q2" localSheetId="9" hidden="1">{"pl_t&amp;d",#N/A,FALSE,"p&amp;l_t&amp;D_01_02 (2)"}</definedName>
    <definedName name="___q2" localSheetId="10" hidden="1">{"pl_t&amp;d",#N/A,FALSE,"p&amp;l_t&amp;D_01_02 (2)"}</definedName>
    <definedName name="___q2" hidden="1">{"pl_t&amp;d",#N/A,FALSE,"p&amp;l_t&amp;D_01_02 (2)"}</definedName>
    <definedName name="___q3" localSheetId="6" hidden="1">{"pl_t&amp;d",#N/A,FALSE,"p&amp;l_t&amp;D_01_02 (2)"}</definedName>
    <definedName name="___q3" localSheetId="7" hidden="1">{"pl_t&amp;d",#N/A,FALSE,"p&amp;l_t&amp;D_01_02 (2)"}</definedName>
    <definedName name="___q3" localSheetId="8" hidden="1">{"pl_t&amp;d",#N/A,FALSE,"p&amp;l_t&amp;D_01_02 (2)"}</definedName>
    <definedName name="___q3" localSheetId="9" hidden="1">{"pl_t&amp;d",#N/A,FALSE,"p&amp;l_t&amp;D_01_02 (2)"}</definedName>
    <definedName name="___q3" localSheetId="10" hidden="1">{"pl_t&amp;d",#N/A,FALSE,"p&amp;l_t&amp;D_01_02 (2)"}</definedName>
    <definedName name="___q3" hidden="1">{"pl_t&amp;d",#N/A,FALSE,"p&amp;l_t&amp;D_01_02 (2)"}</definedName>
    <definedName name="___RAM4" localSheetId="6" hidden="1">{"pl_t&amp;d",#N/A,FALSE,"p&amp;l_t&amp;D_01_02 (2)"}</definedName>
    <definedName name="___RAM4" localSheetId="7" hidden="1">{"pl_t&amp;d",#N/A,FALSE,"p&amp;l_t&amp;D_01_02 (2)"}</definedName>
    <definedName name="___RAM4" localSheetId="8" hidden="1">{"pl_t&amp;d",#N/A,FALSE,"p&amp;l_t&amp;D_01_02 (2)"}</definedName>
    <definedName name="___RAM4" localSheetId="9" hidden="1">{"pl_t&amp;d",#N/A,FALSE,"p&amp;l_t&amp;D_01_02 (2)"}</definedName>
    <definedName name="___RAM4" localSheetId="10" hidden="1">{"pl_t&amp;d",#N/A,FALSE,"p&amp;l_t&amp;D_01_02 (2)"}</definedName>
    <definedName name="___RAM4" hidden="1">{"pl_t&amp;d",#N/A,FALSE,"p&amp;l_t&amp;D_01_02 (2)"}</definedName>
    <definedName name="___s1" localSheetId="6" hidden="1">{"pl_t&amp;d",#N/A,FALSE,"p&amp;l_t&amp;D_01_02 (2)"}</definedName>
    <definedName name="___s1" localSheetId="7" hidden="1">{"pl_t&amp;d",#N/A,FALSE,"p&amp;l_t&amp;D_01_02 (2)"}</definedName>
    <definedName name="___s1" localSheetId="8" hidden="1">{"pl_t&amp;d",#N/A,FALSE,"p&amp;l_t&amp;D_01_02 (2)"}</definedName>
    <definedName name="___s1" localSheetId="9" hidden="1">{"pl_t&amp;d",#N/A,FALSE,"p&amp;l_t&amp;D_01_02 (2)"}</definedName>
    <definedName name="___s1" localSheetId="10" hidden="1">{"pl_t&amp;d",#N/A,FALSE,"p&amp;l_t&amp;D_01_02 (2)"}</definedName>
    <definedName name="___s1" hidden="1">{"pl_t&amp;d",#N/A,FALSE,"p&amp;l_t&amp;D_01_02 (2)"}</definedName>
    <definedName name="___s2" localSheetId="6" hidden="1">{"pl_t&amp;d",#N/A,FALSE,"p&amp;l_t&amp;D_01_02 (2)"}</definedName>
    <definedName name="___s2" localSheetId="7" hidden="1">{"pl_t&amp;d",#N/A,FALSE,"p&amp;l_t&amp;D_01_02 (2)"}</definedName>
    <definedName name="___s2" localSheetId="8" hidden="1">{"pl_t&amp;d",#N/A,FALSE,"p&amp;l_t&amp;D_01_02 (2)"}</definedName>
    <definedName name="___s2" localSheetId="9" hidden="1">{"pl_t&amp;d",#N/A,FALSE,"p&amp;l_t&amp;D_01_02 (2)"}</definedName>
    <definedName name="___s2" localSheetId="10" hidden="1">{"pl_t&amp;d",#N/A,FALSE,"p&amp;l_t&amp;D_01_02 (2)"}</definedName>
    <definedName name="___s2" hidden="1">{"pl_t&amp;d",#N/A,FALSE,"p&amp;l_t&amp;D_01_02 (2)"}</definedName>
    <definedName name="___Sep02">'[6]MO EY'!$AJ$11:$AO$45</definedName>
    <definedName name="___SH1">'[7]Executive Summary -Thermal'!$A$4:$H$108</definedName>
    <definedName name="___SH10">'[16]Executive Summary -Thermal'!$A$4:$G$118</definedName>
    <definedName name="___SH11">'[16]Executive Summary -Thermal'!$A$4:$H$167</definedName>
    <definedName name="___SH2">'[16]Executive Summary -Thermal'!$A$4:$H$157</definedName>
    <definedName name="___SH3">'[16]Executive Summary -Thermal'!$A$4:$H$136</definedName>
    <definedName name="___SH4">'[16]Executive Summary -Thermal'!$A$4:$H$96</definedName>
    <definedName name="___SH5">'[16]Executive Summary -Thermal'!$A$4:$H$96</definedName>
    <definedName name="___SH6">'[16]Executive Summary -Thermal'!$A$4:$H$95</definedName>
    <definedName name="___SH7">'[16]Executive Summary -Thermal'!$A$4:$H$163</definedName>
    <definedName name="___SH8">'[16]Executive Summary -Thermal'!$A$4:$H$133</definedName>
    <definedName name="___SH9">'[16]Executive Summary -Thermal'!$A$4:$H$194</definedName>
    <definedName name="___SL1" localSheetId="6">[8]Salient1!#REF!</definedName>
    <definedName name="___SL1" localSheetId="7">[8]Salient1!#REF!</definedName>
    <definedName name="___SL1" localSheetId="8">[8]Salient1!#REF!</definedName>
    <definedName name="___SL1" localSheetId="9">[8]Salient1!#REF!</definedName>
    <definedName name="___SL1" localSheetId="10">[8]Salient1!#REF!</definedName>
    <definedName name="___SL1">[8]Salient1!#REF!</definedName>
    <definedName name="___SL2" localSheetId="6">[8]Salient1!#REF!</definedName>
    <definedName name="___SL2" localSheetId="7">[8]Salient1!#REF!</definedName>
    <definedName name="___SL2" localSheetId="8">[8]Salient1!#REF!</definedName>
    <definedName name="___SL2" localSheetId="9">[8]Salient1!#REF!</definedName>
    <definedName name="___SL2" localSheetId="10">[8]Salient1!#REF!</definedName>
    <definedName name="___SL2">[8]Salient1!#REF!</definedName>
    <definedName name="___SL3" localSheetId="6">[8]Salient1!#REF!</definedName>
    <definedName name="___SL3" localSheetId="7">[8]Salient1!#REF!</definedName>
    <definedName name="___SL3" localSheetId="8">[8]Salient1!#REF!</definedName>
    <definedName name="___SL3" localSheetId="9">[8]Salient1!#REF!</definedName>
    <definedName name="___SL3" localSheetId="10">[8]Salient1!#REF!</definedName>
    <definedName name="___SL3">[8]Salient1!#REF!</definedName>
    <definedName name="___ss1" localSheetId="6" hidden="1">{"pl_t&amp;d",#N/A,FALSE,"p&amp;l_t&amp;D_01_02 (2)"}</definedName>
    <definedName name="___ss1" localSheetId="7" hidden="1">{"pl_t&amp;d",#N/A,FALSE,"p&amp;l_t&amp;D_01_02 (2)"}</definedName>
    <definedName name="___ss1" localSheetId="8" hidden="1">{"pl_t&amp;d",#N/A,FALSE,"p&amp;l_t&amp;D_01_02 (2)"}</definedName>
    <definedName name="___ss1" localSheetId="9" hidden="1">{"pl_t&amp;d",#N/A,FALSE,"p&amp;l_t&amp;D_01_02 (2)"}</definedName>
    <definedName name="___ss1" localSheetId="10" hidden="1">{"pl_t&amp;d",#N/A,FALSE,"p&amp;l_t&amp;D_01_02 (2)"}</definedName>
    <definedName name="___ss1" hidden="1">{"pl_t&amp;d",#N/A,FALSE,"p&amp;l_t&amp;D_01_02 (2)"}</definedName>
    <definedName name="___udc12" localSheetId="6" hidden="1">{"pl_t&amp;d",#N/A,FALSE,"p&amp;l_t&amp;D_01_02 (2)"}</definedName>
    <definedName name="___udc12" localSheetId="7" hidden="1">{"pl_t&amp;d",#N/A,FALSE,"p&amp;l_t&amp;D_01_02 (2)"}</definedName>
    <definedName name="___udc12" localSheetId="8" hidden="1">{"pl_t&amp;d",#N/A,FALSE,"p&amp;l_t&amp;D_01_02 (2)"}</definedName>
    <definedName name="___udc12" localSheetId="9" hidden="1">{"pl_t&amp;d",#N/A,FALSE,"p&amp;l_t&amp;D_01_02 (2)"}</definedName>
    <definedName name="___udc12" localSheetId="10" hidden="1">{"pl_t&amp;d",#N/A,FALSE,"p&amp;l_t&amp;D_01_02 (2)"}</definedName>
    <definedName name="___udc12" hidden="1">{"pl_t&amp;d",#N/A,FALSE,"p&amp;l_t&amp;D_01_02 (2)"}</definedName>
    <definedName name="___ums1" localSheetId="6" hidden="1">{"pl_t&amp;d",#N/A,FALSE,"p&amp;l_t&amp;D_01_02 (2)"}</definedName>
    <definedName name="___ums1" localSheetId="7" hidden="1">{"pl_t&amp;d",#N/A,FALSE,"p&amp;l_t&amp;D_01_02 (2)"}</definedName>
    <definedName name="___ums1" localSheetId="8" hidden="1">{"pl_t&amp;d",#N/A,FALSE,"p&amp;l_t&amp;D_01_02 (2)"}</definedName>
    <definedName name="___ums1" localSheetId="9" hidden="1">{"pl_t&amp;d",#N/A,FALSE,"p&amp;l_t&amp;D_01_02 (2)"}</definedName>
    <definedName name="___ums1" localSheetId="10" hidden="1">{"pl_t&amp;d",#N/A,FALSE,"p&amp;l_t&amp;D_01_02 (2)"}</definedName>
    <definedName name="___ums1" hidden="1">{"pl_t&amp;d",#N/A,FALSE,"p&amp;l_t&amp;D_01_02 (2)"}</definedName>
    <definedName name="___vas1" localSheetId="6" hidden="1">{"pl_t&amp;d",#N/A,FALSE,"p&amp;l_t&amp;D_01_02 (2)"}</definedName>
    <definedName name="___vas1" localSheetId="7" hidden="1">{"pl_t&amp;d",#N/A,FALSE,"p&amp;l_t&amp;D_01_02 (2)"}</definedName>
    <definedName name="___vas1" localSheetId="8" hidden="1">{"pl_t&amp;d",#N/A,FALSE,"p&amp;l_t&amp;D_01_02 (2)"}</definedName>
    <definedName name="___vas1" localSheetId="9" hidden="1">{"pl_t&amp;d",#N/A,FALSE,"p&amp;l_t&amp;D_01_02 (2)"}</definedName>
    <definedName name="___vas1" localSheetId="10" hidden="1">{"pl_t&amp;d",#N/A,FALSE,"p&amp;l_t&amp;D_01_02 (2)"}</definedName>
    <definedName name="___vas1" hidden="1">{"pl_t&amp;d",#N/A,FALSE,"p&amp;l_t&amp;D_01_02 (2)"}</definedName>
    <definedName name="___vas2" localSheetId="6" hidden="1">{"pl_t&amp;d",#N/A,FALSE,"p&amp;l_t&amp;D_01_02 (2)"}</definedName>
    <definedName name="___vas2" localSheetId="7" hidden="1">{"pl_t&amp;d",#N/A,FALSE,"p&amp;l_t&amp;D_01_02 (2)"}</definedName>
    <definedName name="___vas2" localSheetId="8" hidden="1">{"pl_t&amp;d",#N/A,FALSE,"p&amp;l_t&amp;D_01_02 (2)"}</definedName>
    <definedName name="___vas2" localSheetId="9" hidden="1">{"pl_t&amp;d",#N/A,FALSE,"p&amp;l_t&amp;D_01_02 (2)"}</definedName>
    <definedName name="___vas2" localSheetId="10" hidden="1">{"pl_t&amp;d",#N/A,FALSE,"p&amp;l_t&amp;D_01_02 (2)"}</definedName>
    <definedName name="___vas2" hidden="1">{"pl_t&amp;d",#N/A,FALSE,"p&amp;l_t&amp;D_01_02 (2)"}</definedName>
    <definedName name="__123Graph_A" localSheetId="6" hidden="1">#REF!</definedName>
    <definedName name="__123Graph_A" localSheetId="7" hidden="1">#REF!</definedName>
    <definedName name="__123Graph_A" localSheetId="8" hidden="1">#REF!</definedName>
    <definedName name="__123Graph_A" localSheetId="9" hidden="1">#REF!</definedName>
    <definedName name="__123Graph_A" localSheetId="10" hidden="1">#REF!</definedName>
    <definedName name="__123Graph_A" hidden="1">#REF!</definedName>
    <definedName name="__123Graph_AAGRLPUMP" hidden="1">'[17]agl-pump-sets'!$C$8:$C$31</definedName>
    <definedName name="__123Graph_AENERGY" hidden="1">[17]EG!$F$6:$F$36</definedName>
    <definedName name="__123Graph_AIND_PUMPA" hidden="1">'[17]pump-sets(AI)'!$C$6:$C$31</definedName>
    <definedName name="__123Graph_AINSTAL" localSheetId="4" hidden="1">'[17]installes-capacity'!#REF!</definedName>
    <definedName name="__123Graph_AINSTAL" localSheetId="5" hidden="1">'[17]installes-capacity'!#REF!</definedName>
    <definedName name="__123Graph_AINSTAL" localSheetId="6" hidden="1">'[17]installes-capacity'!#REF!</definedName>
    <definedName name="__123Graph_AINSTAL" localSheetId="7" hidden="1">'[17]installes-capacity'!#REF!</definedName>
    <definedName name="__123Graph_AINSTAL" localSheetId="8" hidden="1">'[17]installes-capacity'!#REF!</definedName>
    <definedName name="__123Graph_AINSTAL" localSheetId="9" hidden="1">'[17]installes-capacity'!#REF!</definedName>
    <definedName name="__123Graph_AINSTAL" localSheetId="10" hidden="1">'[17]installes-capacity'!#REF!</definedName>
    <definedName name="__123Graph_AINSTAL" hidden="1">'[17]installes-capacity'!#REF!</definedName>
    <definedName name="__123Graph_AIRRI" hidden="1">'[17]pump-sets(AI)'!$C$41:$C$61</definedName>
    <definedName name="__123Graph_AIRRIA" hidden="1">'[17]pump-sets(AI)'!$C$41:$C$61</definedName>
    <definedName name="__123Graph_APERCAP" hidden="1">'[17]per-capita'!$C$8:$C$36</definedName>
    <definedName name="__123Graph_ATOWNS" hidden="1">'[17]towns&amp;villages'!$D$9:$D$33</definedName>
    <definedName name="__123Graph_B" hidden="1">[17]EG!$B$6:$B$36</definedName>
    <definedName name="__123Graph_BCURRENT" localSheetId="6" hidden="1">'[18]BREAKUP OF OIL'!#REF!</definedName>
    <definedName name="__123Graph_BCURRENT" localSheetId="7" hidden="1">'[18]BREAKUP OF OIL'!#REF!</definedName>
    <definedName name="__123Graph_BCURRENT" localSheetId="8" hidden="1">'[18]BREAKUP OF OIL'!#REF!</definedName>
    <definedName name="__123Graph_BCURRENT" localSheetId="9" hidden="1">'[18]BREAKUP OF OIL'!#REF!</definedName>
    <definedName name="__123Graph_BCURRENT" localSheetId="10" hidden="1">'[18]BREAKUP OF OIL'!#REF!</definedName>
    <definedName name="__123Graph_BCURRENT" hidden="1">'[18]BREAKUP OF OIL'!#REF!</definedName>
    <definedName name="__123Graph_BENERGY" hidden="1">[17]EG!$B$6:$B$36</definedName>
    <definedName name="__123Graph_BINSTAL" localSheetId="4" hidden="1">'[17]installes-capacity'!#REF!</definedName>
    <definedName name="__123Graph_BINSTAL" localSheetId="5" hidden="1">'[17]installes-capacity'!#REF!</definedName>
    <definedName name="__123Graph_BINSTAL" localSheetId="6" hidden="1">'[17]installes-capacity'!#REF!</definedName>
    <definedName name="__123Graph_BINSTAL" localSheetId="7" hidden="1">'[17]installes-capacity'!#REF!</definedName>
    <definedName name="__123Graph_BINSTAL" localSheetId="8" hidden="1">'[17]installes-capacity'!#REF!</definedName>
    <definedName name="__123Graph_BINSTAL" localSheetId="9" hidden="1">'[17]installes-capacity'!#REF!</definedName>
    <definedName name="__123Graph_BINSTAL" localSheetId="10" hidden="1">'[17]installes-capacity'!#REF!</definedName>
    <definedName name="__123Graph_BINSTAL" hidden="1">'[17]installes-capacity'!#REF!</definedName>
    <definedName name="__123Graph_BTOWNS" hidden="1">'[17]towns&amp;villages'!$C$9:$C$33</definedName>
    <definedName name="__123Graph_C" localSheetId="6" hidden="1">#REF!</definedName>
    <definedName name="__123Graph_C" localSheetId="7" hidden="1">#REF!</definedName>
    <definedName name="__123Graph_C" localSheetId="8" hidden="1">#REF!</definedName>
    <definedName name="__123Graph_C" localSheetId="9" hidden="1">#REF!</definedName>
    <definedName name="__123Graph_C" localSheetId="10" hidden="1">#REF!</definedName>
    <definedName name="__123Graph_C" hidden="1">#REF!</definedName>
    <definedName name="__123Graph_CENERGY" hidden="1">[17]EG!$C$6:$C$36</definedName>
    <definedName name="__123Graph_CINSTAL" localSheetId="4" hidden="1">'[17]installes-capacity'!#REF!</definedName>
    <definedName name="__123Graph_CINSTAL" localSheetId="5" hidden="1">'[17]installes-capacity'!#REF!</definedName>
    <definedName name="__123Graph_CINSTAL" localSheetId="6" hidden="1">'[17]installes-capacity'!#REF!</definedName>
    <definedName name="__123Graph_CINSTAL" localSheetId="7" hidden="1">'[17]installes-capacity'!#REF!</definedName>
    <definedName name="__123Graph_CINSTAL" localSheetId="8" hidden="1">'[17]installes-capacity'!#REF!</definedName>
    <definedName name="__123Graph_CINSTAL" localSheetId="9" hidden="1">'[17]installes-capacity'!#REF!</definedName>
    <definedName name="__123Graph_CINSTAL" localSheetId="10" hidden="1">'[17]installes-capacity'!#REF!</definedName>
    <definedName name="__123Graph_CINSTAL" hidden="1">'[17]installes-capacity'!#REF!</definedName>
    <definedName name="__123Graph_CTOWNS" hidden="1">'[17]towns&amp;villages'!$E$9:$E$33</definedName>
    <definedName name="__123Graph_D" localSheetId="6" hidden="1">#REF!</definedName>
    <definedName name="__123Graph_D" localSheetId="7" hidden="1">#REF!</definedName>
    <definedName name="__123Graph_D" localSheetId="8" hidden="1">#REF!</definedName>
    <definedName name="__123Graph_D" localSheetId="9" hidden="1">#REF!</definedName>
    <definedName name="__123Graph_D" localSheetId="10" hidden="1">#REF!</definedName>
    <definedName name="__123Graph_D" hidden="1">#REF!</definedName>
    <definedName name="__123Graph_DCURRENT" localSheetId="6" hidden="1">'[18]BREAKUP OF OIL'!#REF!</definedName>
    <definedName name="__123Graph_DCURRENT" localSheetId="7" hidden="1">'[18]BREAKUP OF OIL'!#REF!</definedName>
    <definedName name="__123Graph_DCURRENT" localSheetId="8" hidden="1">'[18]BREAKUP OF OIL'!#REF!</definedName>
    <definedName name="__123Graph_DCURRENT" localSheetId="9" hidden="1">'[18]BREAKUP OF OIL'!#REF!</definedName>
    <definedName name="__123Graph_DCURRENT" localSheetId="10" hidden="1">'[18]BREAKUP OF OIL'!#REF!</definedName>
    <definedName name="__123Graph_DCURRENT" hidden="1">'[18]BREAKUP OF OIL'!#REF!</definedName>
    <definedName name="__123Graph_DENERGY" hidden="1">[17]EG!$G$6:$G$36</definedName>
    <definedName name="__123Graph_DINSTAL" localSheetId="4" hidden="1">'[17]installes-capacity'!#REF!</definedName>
    <definedName name="__123Graph_DINSTAL" localSheetId="5" hidden="1">'[17]installes-capacity'!#REF!</definedName>
    <definedName name="__123Graph_DINSTAL" localSheetId="6" hidden="1">'[17]installes-capacity'!#REF!</definedName>
    <definedName name="__123Graph_DINSTAL" localSheetId="7" hidden="1">'[17]installes-capacity'!#REF!</definedName>
    <definedName name="__123Graph_DINSTAL" localSheetId="8" hidden="1">'[17]installes-capacity'!#REF!</definedName>
    <definedName name="__123Graph_DINSTAL" localSheetId="9" hidden="1">'[17]installes-capacity'!#REF!</definedName>
    <definedName name="__123Graph_DINSTAL" localSheetId="10" hidden="1">'[17]installes-capacity'!#REF!</definedName>
    <definedName name="__123Graph_DINSTAL" hidden="1">'[17]installes-capacity'!#REF!</definedName>
    <definedName name="__123Graph_E" localSheetId="6" hidden="1">#REF!</definedName>
    <definedName name="__123Graph_E" localSheetId="7" hidden="1">#REF!</definedName>
    <definedName name="__123Graph_E" localSheetId="8" hidden="1">#REF!</definedName>
    <definedName name="__123Graph_E" localSheetId="9" hidden="1">#REF!</definedName>
    <definedName name="__123Graph_E" localSheetId="10" hidden="1">#REF!</definedName>
    <definedName name="__123Graph_E" hidden="1">#REF!</definedName>
    <definedName name="__123Graph_F" localSheetId="6" hidden="1">#REF!</definedName>
    <definedName name="__123Graph_F" localSheetId="7" hidden="1">#REF!</definedName>
    <definedName name="__123Graph_F" localSheetId="8" hidden="1">#REF!</definedName>
    <definedName name="__123Graph_F" localSheetId="9" hidden="1">#REF!</definedName>
    <definedName name="__123Graph_F" localSheetId="10" hidden="1">#REF!</definedName>
    <definedName name="__123Graph_F" hidden="1">#REF!</definedName>
    <definedName name="__123Graph_LBL_A" hidden="1">'[17]per-capita'!$C$8:$C$36</definedName>
    <definedName name="__123Graph_LBL_APERCAP" hidden="1">'[17]per-capita'!$C$8:$C$36</definedName>
    <definedName name="__123Graph_X" localSheetId="6" hidden="1">#REF!</definedName>
    <definedName name="__123Graph_X" localSheetId="7" hidden="1">#REF!</definedName>
    <definedName name="__123Graph_X" localSheetId="8" hidden="1">#REF!</definedName>
    <definedName name="__123Graph_X" localSheetId="9" hidden="1">#REF!</definedName>
    <definedName name="__123Graph_X" localSheetId="10" hidden="1">#REF!</definedName>
    <definedName name="__123Graph_X" hidden="1">#REF!</definedName>
    <definedName name="__123Graph_XAGRLPUMP" hidden="1">'[17]agl-pump-sets'!$B$8:$B$31</definedName>
    <definedName name="__123Graph_XCURRENT" localSheetId="6" hidden="1">'[18]BREAKUP OF OIL'!#REF!</definedName>
    <definedName name="__123Graph_XCURRENT" localSheetId="7" hidden="1">'[18]BREAKUP OF OIL'!#REF!</definedName>
    <definedName name="__123Graph_XCURRENT" localSheetId="8" hidden="1">'[18]BREAKUP OF OIL'!#REF!</definedName>
    <definedName name="__123Graph_XCURRENT" localSheetId="9" hidden="1">'[18]BREAKUP OF OIL'!#REF!</definedName>
    <definedName name="__123Graph_XCURRENT" localSheetId="10" hidden="1">'[18]BREAKUP OF OIL'!#REF!</definedName>
    <definedName name="__123Graph_XCURRENT" hidden="1">'[18]BREAKUP OF OIL'!#REF!</definedName>
    <definedName name="__123Graph_XENERGY" hidden="1">[17]EG!$A$6:$A$36</definedName>
    <definedName name="__123Graph_XIND_PUMPA" hidden="1">'[17]pump-sets(AI)'!$B$6:$B$31</definedName>
    <definedName name="__123Graph_XINSTAL" localSheetId="4" hidden="1">'[17]installes-capacity'!#REF!</definedName>
    <definedName name="__123Graph_XINSTAL" localSheetId="5" hidden="1">'[17]installes-capacity'!#REF!</definedName>
    <definedName name="__123Graph_XINSTAL" localSheetId="6" hidden="1">'[17]installes-capacity'!#REF!</definedName>
    <definedName name="__123Graph_XINSTAL" localSheetId="7" hidden="1">'[17]installes-capacity'!#REF!</definedName>
    <definedName name="__123Graph_XINSTAL" localSheetId="8" hidden="1">'[17]installes-capacity'!#REF!</definedName>
    <definedName name="__123Graph_XINSTAL" localSheetId="9" hidden="1">'[17]installes-capacity'!#REF!</definedName>
    <definedName name="__123Graph_XINSTAL" localSheetId="10" hidden="1">'[17]installes-capacity'!#REF!</definedName>
    <definedName name="__123Graph_XINSTAL" hidden="1">'[17]installes-capacity'!#REF!</definedName>
    <definedName name="__123Graph_XIRRI" hidden="1">'[17]pump-sets(AI)'!$B$41:$B$61</definedName>
    <definedName name="__123Graph_XIRRIA" hidden="1">'[17]pump-sets(AI)'!$B$41:$B$61</definedName>
    <definedName name="__123Graph_XPERCAP" hidden="1">'[17]per-capita'!$B$8:$B$40</definedName>
    <definedName name="__123Graph_XTOWNS" hidden="1">'[17]towns&amp;villages'!$B$9:$B$33</definedName>
    <definedName name="__A1000000" localSheetId="4">#REF!</definedName>
    <definedName name="__A1000000" localSheetId="5">#REF!</definedName>
    <definedName name="__A1000000" localSheetId="6">#REF!</definedName>
    <definedName name="__A1000000" localSheetId="7">#REF!</definedName>
    <definedName name="__A1000000" localSheetId="8">#REF!</definedName>
    <definedName name="__A1000000" localSheetId="9">#REF!</definedName>
    <definedName name="__A1000000" localSheetId="10">#REF!</definedName>
    <definedName name="__A1000000">#REF!</definedName>
    <definedName name="__A11" localSheetId="6" hidden="1">{"pl_t&amp;d",#N/A,FALSE,"p&amp;l_t&amp;D_01_02 (2)"}</definedName>
    <definedName name="__A11" localSheetId="7" hidden="1">{"pl_t&amp;d",#N/A,FALSE,"p&amp;l_t&amp;D_01_02 (2)"}</definedName>
    <definedName name="__A11" localSheetId="8" hidden="1">{"pl_t&amp;d",#N/A,FALSE,"p&amp;l_t&amp;D_01_02 (2)"}</definedName>
    <definedName name="__A11" localSheetId="9" hidden="1">{"pl_t&amp;d",#N/A,FALSE,"p&amp;l_t&amp;D_01_02 (2)"}</definedName>
    <definedName name="__A11" localSheetId="10" hidden="1">{"pl_t&amp;d",#N/A,FALSE,"p&amp;l_t&amp;D_01_02 (2)"}</definedName>
    <definedName name="__A11" hidden="1">{"pl_t&amp;d",#N/A,FALSE,"p&amp;l_t&amp;D_01_02 (2)"}</definedName>
    <definedName name="__A2" localSheetId="6" hidden="1">{"pl_t&amp;d",#N/A,FALSE,"p&amp;l_t&amp;D_01_02 (2)"}</definedName>
    <definedName name="__A2" localSheetId="7" hidden="1">{"pl_t&amp;d",#N/A,FALSE,"p&amp;l_t&amp;D_01_02 (2)"}</definedName>
    <definedName name="__A2" localSheetId="8" hidden="1">{"pl_t&amp;d",#N/A,FALSE,"p&amp;l_t&amp;D_01_02 (2)"}</definedName>
    <definedName name="__A2" localSheetId="9" hidden="1">{"pl_t&amp;d",#N/A,FALSE,"p&amp;l_t&amp;D_01_02 (2)"}</definedName>
    <definedName name="__A2" localSheetId="10" hidden="1">{"pl_t&amp;d",#N/A,FALSE,"p&amp;l_t&amp;D_01_02 (2)"}</definedName>
    <definedName name="__A2" hidden="1">{"pl_t&amp;d",#N/A,FALSE,"p&amp;l_t&amp;D_01_02 (2)"}</definedName>
    <definedName name="__a3" localSheetId="6" hidden="1">{"pl_t&amp;d",#N/A,FALSE,"p&amp;l_t&amp;D_01_02 (2)"}</definedName>
    <definedName name="__a3" localSheetId="7" hidden="1">{"pl_t&amp;d",#N/A,FALSE,"p&amp;l_t&amp;D_01_02 (2)"}</definedName>
    <definedName name="__a3" localSheetId="8" hidden="1">{"pl_t&amp;d",#N/A,FALSE,"p&amp;l_t&amp;D_01_02 (2)"}</definedName>
    <definedName name="__a3" localSheetId="9" hidden="1">{"pl_t&amp;d",#N/A,FALSE,"p&amp;l_t&amp;D_01_02 (2)"}</definedName>
    <definedName name="__a3" localSheetId="10" hidden="1">{"pl_t&amp;d",#N/A,FALSE,"p&amp;l_t&amp;D_01_02 (2)"}</definedName>
    <definedName name="__a3" hidden="1">{"pl_t&amp;d",#N/A,FALSE,"p&amp;l_t&amp;D_01_02 (2)"}</definedName>
    <definedName name="__A342542" localSheetId="6">#REF!</definedName>
    <definedName name="__A342542" localSheetId="7">#REF!</definedName>
    <definedName name="__A342542" localSheetId="8">#REF!</definedName>
    <definedName name="__A342542" localSheetId="9">#REF!</definedName>
    <definedName name="__A342542" localSheetId="10">#REF!</definedName>
    <definedName name="__A342542">#REF!</definedName>
    <definedName name="__A920720" localSheetId="6">#REF!</definedName>
    <definedName name="__A920720" localSheetId="7">#REF!</definedName>
    <definedName name="__A920720" localSheetId="8">#REF!</definedName>
    <definedName name="__A920720" localSheetId="9">#REF!</definedName>
    <definedName name="__A920720" localSheetId="10">#REF!</definedName>
    <definedName name="__A920720">#REF!</definedName>
    <definedName name="__aa1" localSheetId="6" hidden="1">{"pl_t&amp;d",#N/A,FALSE,"p&amp;l_t&amp;D_01_02 (2)"}</definedName>
    <definedName name="__aa1" localSheetId="7" hidden="1">{"pl_t&amp;d",#N/A,FALSE,"p&amp;l_t&amp;D_01_02 (2)"}</definedName>
    <definedName name="__aa1" localSheetId="8" hidden="1">{"pl_t&amp;d",#N/A,FALSE,"p&amp;l_t&amp;D_01_02 (2)"}</definedName>
    <definedName name="__aa1" localSheetId="9" hidden="1">{"pl_t&amp;d",#N/A,FALSE,"p&amp;l_t&amp;D_01_02 (2)"}</definedName>
    <definedName name="__aa1" localSheetId="10" hidden="1">{"pl_t&amp;d",#N/A,FALSE,"p&amp;l_t&amp;D_01_02 (2)"}</definedName>
    <definedName name="__aa1" hidden="1">{"pl_t&amp;d",#N/A,FALSE,"p&amp;l_t&amp;D_01_02 (2)"}</definedName>
    <definedName name="__ACD06" localSheetId="6" hidden="1">{"pl_t&amp;d",#N/A,FALSE,"p&amp;l_t&amp;D_01_02 (2)"}</definedName>
    <definedName name="__ACD06" localSheetId="7" hidden="1">{"pl_t&amp;d",#N/A,FALSE,"p&amp;l_t&amp;D_01_02 (2)"}</definedName>
    <definedName name="__ACD06" localSheetId="8" hidden="1">{"pl_t&amp;d",#N/A,FALSE,"p&amp;l_t&amp;D_01_02 (2)"}</definedName>
    <definedName name="__ACD06" localSheetId="9" hidden="1">{"pl_t&amp;d",#N/A,FALSE,"p&amp;l_t&amp;D_01_02 (2)"}</definedName>
    <definedName name="__ACD06" localSheetId="10" hidden="1">{"pl_t&amp;d",#N/A,FALSE,"p&amp;l_t&amp;D_01_02 (2)"}</definedName>
    <definedName name="__ACD06" hidden="1">{"pl_t&amp;d",#N/A,FALSE,"p&amp;l_t&amp;D_01_02 (2)"}</definedName>
    <definedName name="__Apr02" localSheetId="4">[4]Newabstract!#REF!</definedName>
    <definedName name="__Apr02" localSheetId="5">[4]Newabstract!#REF!</definedName>
    <definedName name="__Apr02" localSheetId="6">[4]Newabstract!#REF!</definedName>
    <definedName name="__Apr02" localSheetId="7">[4]Newabstract!#REF!</definedName>
    <definedName name="__Apr02" localSheetId="8">[4]Newabstract!#REF!</definedName>
    <definedName name="__Apr02" localSheetId="9">[4]Newabstract!#REF!</definedName>
    <definedName name="__Apr02" localSheetId="10">[4]Newabstract!#REF!</definedName>
    <definedName name="__Apr02">[4]Newabstract!#REF!</definedName>
    <definedName name="__Apr03" localSheetId="4">[4]Newabstract!#REF!</definedName>
    <definedName name="__Apr03" localSheetId="5">[4]Newabstract!#REF!</definedName>
    <definedName name="__Apr03" localSheetId="6">[4]Newabstract!#REF!</definedName>
    <definedName name="__Apr03" localSheetId="7">[4]Newabstract!#REF!</definedName>
    <definedName name="__Apr03" localSheetId="8">[4]Newabstract!#REF!</definedName>
    <definedName name="__Apr03" localSheetId="9">[4]Newabstract!#REF!</definedName>
    <definedName name="__Apr03" localSheetId="10">[4]Newabstract!#REF!</definedName>
    <definedName name="__Apr03">[4]Newabstract!#REF!</definedName>
    <definedName name="__Apr04" localSheetId="4">[4]Newabstract!#REF!</definedName>
    <definedName name="__Apr04" localSheetId="5">[4]Newabstract!#REF!</definedName>
    <definedName name="__Apr04" localSheetId="6">[4]Newabstract!#REF!</definedName>
    <definedName name="__Apr04" localSheetId="7">[4]Newabstract!#REF!</definedName>
    <definedName name="__Apr04" localSheetId="8">[4]Newabstract!#REF!</definedName>
    <definedName name="__Apr04" localSheetId="9">[4]Newabstract!#REF!</definedName>
    <definedName name="__Apr04" localSheetId="10">[4]Newabstract!#REF!</definedName>
    <definedName name="__Apr04">[4]Newabstract!#REF!</definedName>
    <definedName name="__Apr05" localSheetId="4">[4]Newabstract!#REF!</definedName>
    <definedName name="__Apr05" localSheetId="5">[4]Newabstract!#REF!</definedName>
    <definedName name="__Apr05" localSheetId="6">[4]Newabstract!#REF!</definedName>
    <definedName name="__Apr05" localSheetId="7">[4]Newabstract!#REF!</definedName>
    <definedName name="__Apr05" localSheetId="8">[4]Newabstract!#REF!</definedName>
    <definedName name="__Apr05" localSheetId="9">[4]Newabstract!#REF!</definedName>
    <definedName name="__Apr05" localSheetId="10">[4]Newabstract!#REF!</definedName>
    <definedName name="__Apr05">[4]Newabstract!#REF!</definedName>
    <definedName name="__Apr06" localSheetId="4">[4]Newabstract!#REF!</definedName>
    <definedName name="__Apr06" localSheetId="5">[4]Newabstract!#REF!</definedName>
    <definedName name="__Apr06" localSheetId="6">[4]Newabstract!#REF!</definedName>
    <definedName name="__Apr06" localSheetId="7">[4]Newabstract!#REF!</definedName>
    <definedName name="__Apr06" localSheetId="8">[4]Newabstract!#REF!</definedName>
    <definedName name="__Apr06" localSheetId="9">[4]Newabstract!#REF!</definedName>
    <definedName name="__Apr06" localSheetId="10">[4]Newabstract!#REF!</definedName>
    <definedName name="__Apr06">[4]Newabstract!#REF!</definedName>
    <definedName name="__Apr07" localSheetId="4">[4]Newabstract!#REF!</definedName>
    <definedName name="__Apr07" localSheetId="5">[4]Newabstract!#REF!</definedName>
    <definedName name="__Apr07" localSheetId="6">[4]Newabstract!#REF!</definedName>
    <definedName name="__Apr07" localSheetId="7">[4]Newabstract!#REF!</definedName>
    <definedName name="__Apr07" localSheetId="8">[4]Newabstract!#REF!</definedName>
    <definedName name="__Apr07" localSheetId="9">[4]Newabstract!#REF!</definedName>
    <definedName name="__Apr07" localSheetId="10">[4]Newabstract!#REF!</definedName>
    <definedName name="__Apr07">[4]Newabstract!#REF!</definedName>
    <definedName name="__Apr08" localSheetId="4">[4]Newabstract!#REF!</definedName>
    <definedName name="__Apr08" localSheetId="5">[4]Newabstract!#REF!</definedName>
    <definedName name="__Apr08" localSheetId="6">[4]Newabstract!#REF!</definedName>
    <definedName name="__Apr08" localSheetId="7">[4]Newabstract!#REF!</definedName>
    <definedName name="__Apr08" localSheetId="8">[4]Newabstract!#REF!</definedName>
    <definedName name="__Apr08" localSheetId="9">[4]Newabstract!#REF!</definedName>
    <definedName name="__Apr08" localSheetId="10">[4]Newabstract!#REF!</definedName>
    <definedName name="__Apr08">[4]Newabstract!#REF!</definedName>
    <definedName name="__Apr09" localSheetId="4">[4]Newabstract!#REF!</definedName>
    <definedName name="__Apr09" localSheetId="5">[4]Newabstract!#REF!</definedName>
    <definedName name="__Apr09" localSheetId="6">[4]Newabstract!#REF!</definedName>
    <definedName name="__Apr09" localSheetId="7">[4]Newabstract!#REF!</definedName>
    <definedName name="__Apr09" localSheetId="8">[4]Newabstract!#REF!</definedName>
    <definedName name="__Apr09" localSheetId="9">[4]Newabstract!#REF!</definedName>
    <definedName name="__Apr09" localSheetId="10">[4]Newabstract!#REF!</definedName>
    <definedName name="__Apr09">[4]Newabstract!#REF!</definedName>
    <definedName name="__Apr10" localSheetId="4">[4]Newabstract!#REF!</definedName>
    <definedName name="__Apr10" localSheetId="5">[4]Newabstract!#REF!</definedName>
    <definedName name="__Apr10" localSheetId="6">[4]Newabstract!#REF!</definedName>
    <definedName name="__Apr10" localSheetId="7">[4]Newabstract!#REF!</definedName>
    <definedName name="__Apr10" localSheetId="8">[4]Newabstract!#REF!</definedName>
    <definedName name="__Apr10" localSheetId="9">[4]Newabstract!#REF!</definedName>
    <definedName name="__Apr10" localSheetId="10">[4]Newabstract!#REF!</definedName>
    <definedName name="__Apr10">[4]Newabstract!#REF!</definedName>
    <definedName name="__Apr11" localSheetId="4">[4]Newabstract!#REF!</definedName>
    <definedName name="__Apr11" localSheetId="5">[4]Newabstract!#REF!</definedName>
    <definedName name="__Apr11" localSheetId="6">[4]Newabstract!#REF!</definedName>
    <definedName name="__Apr11" localSheetId="7">[4]Newabstract!#REF!</definedName>
    <definedName name="__Apr11" localSheetId="8">[4]Newabstract!#REF!</definedName>
    <definedName name="__Apr11" localSheetId="9">[4]Newabstract!#REF!</definedName>
    <definedName name="__Apr11" localSheetId="10">[4]Newabstract!#REF!</definedName>
    <definedName name="__Apr11">[4]Newabstract!#REF!</definedName>
    <definedName name="__Apr13" localSheetId="4">[4]Newabstract!#REF!</definedName>
    <definedName name="__Apr13" localSheetId="5">[4]Newabstract!#REF!</definedName>
    <definedName name="__Apr13" localSheetId="6">[4]Newabstract!#REF!</definedName>
    <definedName name="__Apr13" localSheetId="7">[4]Newabstract!#REF!</definedName>
    <definedName name="__Apr13" localSheetId="8">[4]Newabstract!#REF!</definedName>
    <definedName name="__Apr13" localSheetId="9">[4]Newabstract!#REF!</definedName>
    <definedName name="__Apr13" localSheetId="10">[4]Newabstract!#REF!</definedName>
    <definedName name="__Apr13">[4]Newabstract!#REF!</definedName>
    <definedName name="__Apr14" localSheetId="4">[4]Newabstract!#REF!</definedName>
    <definedName name="__Apr14" localSheetId="5">[4]Newabstract!#REF!</definedName>
    <definedName name="__Apr14" localSheetId="6">[4]Newabstract!#REF!</definedName>
    <definedName name="__Apr14" localSheetId="7">[4]Newabstract!#REF!</definedName>
    <definedName name="__Apr14" localSheetId="8">[4]Newabstract!#REF!</definedName>
    <definedName name="__Apr14" localSheetId="9">[4]Newabstract!#REF!</definedName>
    <definedName name="__Apr14" localSheetId="10">[4]Newabstract!#REF!</definedName>
    <definedName name="__Apr14">[4]Newabstract!#REF!</definedName>
    <definedName name="__Apr15" localSheetId="4">[4]Newabstract!#REF!</definedName>
    <definedName name="__Apr15" localSheetId="5">[4]Newabstract!#REF!</definedName>
    <definedName name="__Apr15" localSheetId="6">[4]Newabstract!#REF!</definedName>
    <definedName name="__Apr15" localSheetId="7">[4]Newabstract!#REF!</definedName>
    <definedName name="__Apr15" localSheetId="8">[4]Newabstract!#REF!</definedName>
    <definedName name="__Apr15" localSheetId="9">[4]Newabstract!#REF!</definedName>
    <definedName name="__Apr15" localSheetId="10">[4]Newabstract!#REF!</definedName>
    <definedName name="__Apr15">[4]Newabstract!#REF!</definedName>
    <definedName name="__Apr16" localSheetId="4">[4]Newabstract!#REF!</definedName>
    <definedName name="__Apr16" localSheetId="5">[4]Newabstract!#REF!</definedName>
    <definedName name="__Apr16" localSheetId="6">[4]Newabstract!#REF!</definedName>
    <definedName name="__Apr16" localSheetId="7">[4]Newabstract!#REF!</definedName>
    <definedName name="__Apr16" localSheetId="8">[4]Newabstract!#REF!</definedName>
    <definedName name="__Apr16" localSheetId="9">[4]Newabstract!#REF!</definedName>
    <definedName name="__Apr16" localSheetId="10">[4]Newabstract!#REF!</definedName>
    <definedName name="__Apr16">[4]Newabstract!#REF!</definedName>
    <definedName name="__Apr17" localSheetId="4">[4]Newabstract!#REF!</definedName>
    <definedName name="__Apr17" localSheetId="5">[4]Newabstract!#REF!</definedName>
    <definedName name="__Apr17" localSheetId="6">[4]Newabstract!#REF!</definedName>
    <definedName name="__Apr17" localSheetId="7">[4]Newabstract!#REF!</definedName>
    <definedName name="__Apr17" localSheetId="8">[4]Newabstract!#REF!</definedName>
    <definedName name="__Apr17" localSheetId="9">[4]Newabstract!#REF!</definedName>
    <definedName name="__Apr17" localSheetId="10">[4]Newabstract!#REF!</definedName>
    <definedName name="__Apr17">[4]Newabstract!#REF!</definedName>
    <definedName name="__Apr20" localSheetId="4">[4]Newabstract!#REF!</definedName>
    <definedName name="__Apr20" localSheetId="5">[4]Newabstract!#REF!</definedName>
    <definedName name="__Apr20" localSheetId="6">[4]Newabstract!#REF!</definedName>
    <definedName name="__Apr20" localSheetId="7">[4]Newabstract!#REF!</definedName>
    <definedName name="__Apr20" localSheetId="8">[4]Newabstract!#REF!</definedName>
    <definedName name="__Apr20" localSheetId="9">[4]Newabstract!#REF!</definedName>
    <definedName name="__Apr20" localSheetId="10">[4]Newabstract!#REF!</definedName>
    <definedName name="__Apr20">[4]Newabstract!#REF!</definedName>
    <definedName name="__Apr21" localSheetId="4">[4]Newabstract!#REF!</definedName>
    <definedName name="__Apr21" localSheetId="5">[4]Newabstract!#REF!</definedName>
    <definedName name="__Apr21" localSheetId="6">[4]Newabstract!#REF!</definedName>
    <definedName name="__Apr21" localSheetId="7">[4]Newabstract!#REF!</definedName>
    <definedName name="__Apr21" localSheetId="8">[4]Newabstract!#REF!</definedName>
    <definedName name="__Apr21" localSheetId="9">[4]Newabstract!#REF!</definedName>
    <definedName name="__Apr21" localSheetId="10">[4]Newabstract!#REF!</definedName>
    <definedName name="__Apr21">[4]Newabstract!#REF!</definedName>
    <definedName name="__Apr22" localSheetId="4">[4]Newabstract!#REF!</definedName>
    <definedName name="__Apr22" localSheetId="5">[4]Newabstract!#REF!</definedName>
    <definedName name="__Apr22" localSheetId="6">[4]Newabstract!#REF!</definedName>
    <definedName name="__Apr22" localSheetId="7">[4]Newabstract!#REF!</definedName>
    <definedName name="__Apr22" localSheetId="8">[4]Newabstract!#REF!</definedName>
    <definedName name="__Apr22" localSheetId="9">[4]Newabstract!#REF!</definedName>
    <definedName name="__Apr22" localSheetId="10">[4]Newabstract!#REF!</definedName>
    <definedName name="__Apr22">[4]Newabstract!#REF!</definedName>
    <definedName name="__Apr23" localSheetId="4">[4]Newabstract!#REF!</definedName>
    <definedName name="__Apr23" localSheetId="5">[4]Newabstract!#REF!</definedName>
    <definedName name="__Apr23" localSheetId="6">[4]Newabstract!#REF!</definedName>
    <definedName name="__Apr23" localSheetId="7">[4]Newabstract!#REF!</definedName>
    <definedName name="__Apr23" localSheetId="8">[4]Newabstract!#REF!</definedName>
    <definedName name="__Apr23" localSheetId="9">[4]Newabstract!#REF!</definedName>
    <definedName name="__Apr23" localSheetId="10">[4]Newabstract!#REF!</definedName>
    <definedName name="__Apr23">[4]Newabstract!#REF!</definedName>
    <definedName name="__Apr24" localSheetId="4">[4]Newabstract!#REF!</definedName>
    <definedName name="__Apr24" localSheetId="5">[4]Newabstract!#REF!</definedName>
    <definedName name="__Apr24" localSheetId="6">[4]Newabstract!#REF!</definedName>
    <definedName name="__Apr24" localSheetId="7">[4]Newabstract!#REF!</definedName>
    <definedName name="__Apr24" localSheetId="8">[4]Newabstract!#REF!</definedName>
    <definedName name="__Apr24" localSheetId="9">[4]Newabstract!#REF!</definedName>
    <definedName name="__Apr24" localSheetId="10">[4]Newabstract!#REF!</definedName>
    <definedName name="__Apr24">[4]Newabstract!#REF!</definedName>
    <definedName name="__Apr27" localSheetId="4">[4]Newabstract!#REF!</definedName>
    <definedName name="__Apr27" localSheetId="5">[4]Newabstract!#REF!</definedName>
    <definedName name="__Apr27" localSheetId="6">[4]Newabstract!#REF!</definedName>
    <definedName name="__Apr27" localSheetId="7">[4]Newabstract!#REF!</definedName>
    <definedName name="__Apr27" localSheetId="8">[4]Newabstract!#REF!</definedName>
    <definedName name="__Apr27" localSheetId="9">[4]Newabstract!#REF!</definedName>
    <definedName name="__Apr27" localSheetId="10">[4]Newabstract!#REF!</definedName>
    <definedName name="__Apr27">[4]Newabstract!#REF!</definedName>
    <definedName name="__Apr28" localSheetId="4">[4]Newabstract!#REF!</definedName>
    <definedName name="__Apr28" localSheetId="5">[4]Newabstract!#REF!</definedName>
    <definedName name="__Apr28" localSheetId="6">[4]Newabstract!#REF!</definedName>
    <definedName name="__Apr28" localSheetId="7">[4]Newabstract!#REF!</definedName>
    <definedName name="__Apr28" localSheetId="8">[4]Newabstract!#REF!</definedName>
    <definedName name="__Apr28" localSheetId="9">[4]Newabstract!#REF!</definedName>
    <definedName name="__Apr28" localSheetId="10">[4]Newabstract!#REF!</definedName>
    <definedName name="__Apr28">[4]Newabstract!#REF!</definedName>
    <definedName name="__Apr29" localSheetId="4">[4]Newabstract!#REF!</definedName>
    <definedName name="__Apr29" localSheetId="5">[4]Newabstract!#REF!</definedName>
    <definedName name="__Apr29" localSheetId="6">[4]Newabstract!#REF!</definedName>
    <definedName name="__Apr29" localSheetId="7">[4]Newabstract!#REF!</definedName>
    <definedName name="__Apr29" localSheetId="8">[4]Newabstract!#REF!</definedName>
    <definedName name="__Apr29" localSheetId="9">[4]Newabstract!#REF!</definedName>
    <definedName name="__Apr29" localSheetId="10">[4]Newabstract!#REF!</definedName>
    <definedName name="__Apr29">[4]Newabstract!#REF!</definedName>
    <definedName name="__Apr30" localSheetId="4">[4]Newabstract!#REF!</definedName>
    <definedName name="__Apr30" localSheetId="5">[4]Newabstract!#REF!</definedName>
    <definedName name="__Apr30" localSheetId="6">[4]Newabstract!#REF!</definedName>
    <definedName name="__Apr30" localSheetId="7">[4]Newabstract!#REF!</definedName>
    <definedName name="__Apr30" localSheetId="8">[4]Newabstract!#REF!</definedName>
    <definedName name="__Apr30" localSheetId="9">[4]Newabstract!#REF!</definedName>
    <definedName name="__Apr30" localSheetId="10">[4]Newabstract!#REF!</definedName>
    <definedName name="__Apr30">[4]Newabstract!#REF!</definedName>
    <definedName name="__Aug02">'[6]MO EY'!$AC$11:$AH$45</definedName>
    <definedName name="__AUG06" localSheetId="6" hidden="1">{"pl_t&amp;d",#N/A,FALSE,"p&amp;l_t&amp;D_01_02 (2)"}</definedName>
    <definedName name="__AUG06" localSheetId="7" hidden="1">{"pl_t&amp;d",#N/A,FALSE,"p&amp;l_t&amp;D_01_02 (2)"}</definedName>
    <definedName name="__AUG06" localSheetId="8" hidden="1">{"pl_t&amp;d",#N/A,FALSE,"p&amp;l_t&amp;D_01_02 (2)"}</definedName>
    <definedName name="__AUG06" localSheetId="9" hidden="1">{"pl_t&amp;d",#N/A,FALSE,"p&amp;l_t&amp;D_01_02 (2)"}</definedName>
    <definedName name="__AUG06" localSheetId="10" hidden="1">{"pl_t&amp;d",#N/A,FALSE,"p&amp;l_t&amp;D_01_02 (2)"}</definedName>
    <definedName name="__AUG06" hidden="1">{"pl_t&amp;d",#N/A,FALSE,"p&amp;l_t&amp;D_01_02 (2)"}</definedName>
    <definedName name="__B1" localSheetId="6" hidden="1">{"pl_t&amp;d",#N/A,FALSE,"p&amp;l_t&amp;D_01_02 (2)"}</definedName>
    <definedName name="__B1" localSheetId="7" hidden="1">{"pl_t&amp;d",#N/A,FALSE,"p&amp;l_t&amp;D_01_02 (2)"}</definedName>
    <definedName name="__B1" localSheetId="8" hidden="1">{"pl_t&amp;d",#N/A,FALSE,"p&amp;l_t&amp;D_01_02 (2)"}</definedName>
    <definedName name="__B1" localSheetId="9" hidden="1">{"pl_t&amp;d",#N/A,FALSE,"p&amp;l_t&amp;D_01_02 (2)"}</definedName>
    <definedName name="__B1" localSheetId="10" hidden="1">{"pl_t&amp;d",#N/A,FALSE,"p&amp;l_t&amp;D_01_02 (2)"}</definedName>
    <definedName name="__B1" hidden="1">{"pl_t&amp;d",#N/A,FALSE,"p&amp;l_t&amp;D_01_02 (2)"}</definedName>
    <definedName name="__BSD1" localSheetId="4">#REF!</definedName>
    <definedName name="__BSD1" localSheetId="5">#REF!</definedName>
    <definedName name="__BSD1" localSheetId="6">#REF!</definedName>
    <definedName name="__BSD1" localSheetId="7">#REF!</definedName>
    <definedName name="__BSD1" localSheetId="8">#REF!</definedName>
    <definedName name="__BSD1" localSheetId="9">#REF!</definedName>
    <definedName name="__BSD1" localSheetId="10">#REF!</definedName>
    <definedName name="__BSD1">#REF!</definedName>
    <definedName name="__BSD2" localSheetId="4">#REF!</definedName>
    <definedName name="__BSD2" localSheetId="5">#REF!</definedName>
    <definedName name="__BSD2" localSheetId="6">#REF!</definedName>
    <definedName name="__BSD2" localSheetId="7">#REF!</definedName>
    <definedName name="__BSD2" localSheetId="8">#REF!</definedName>
    <definedName name="__BSD2" localSheetId="9">#REF!</definedName>
    <definedName name="__BSD2" localSheetId="10">#REF!</definedName>
    <definedName name="__BSD2">#REF!</definedName>
    <definedName name="__CAT04" localSheetId="6" hidden="1">{"pl_t&amp;d",#N/A,FALSE,"p&amp;l_t&amp;D_01_02 (2)"}</definedName>
    <definedName name="__CAT04" localSheetId="7" hidden="1">{"pl_t&amp;d",#N/A,FALSE,"p&amp;l_t&amp;D_01_02 (2)"}</definedName>
    <definedName name="__CAT04" localSheetId="8" hidden="1">{"pl_t&amp;d",#N/A,FALSE,"p&amp;l_t&amp;D_01_02 (2)"}</definedName>
    <definedName name="__CAT04" localSheetId="9" hidden="1">{"pl_t&amp;d",#N/A,FALSE,"p&amp;l_t&amp;D_01_02 (2)"}</definedName>
    <definedName name="__CAT04" localSheetId="10" hidden="1">{"pl_t&amp;d",#N/A,FALSE,"p&amp;l_t&amp;D_01_02 (2)"}</definedName>
    <definedName name="__CAT04" hidden="1">{"pl_t&amp;d",#N/A,FALSE,"p&amp;l_t&amp;D_01_02 (2)"}</definedName>
    <definedName name="__CZ1">[19]data!$F$721</definedName>
    <definedName name="__DAT1" localSheetId="6">#REF!</definedName>
    <definedName name="__DAT1" localSheetId="7">#REF!</definedName>
    <definedName name="__DAT1" localSheetId="8">#REF!</definedName>
    <definedName name="__DAT1" localSheetId="9">#REF!</definedName>
    <definedName name="__DAT1" localSheetId="10">#REF!</definedName>
    <definedName name="__DAT1">#REF!</definedName>
    <definedName name="__DAT10" localSheetId="6">#REF!</definedName>
    <definedName name="__DAT10" localSheetId="7">#REF!</definedName>
    <definedName name="__DAT10" localSheetId="8">#REF!</definedName>
    <definedName name="__DAT10" localSheetId="9">#REF!</definedName>
    <definedName name="__DAT10" localSheetId="10">#REF!</definedName>
    <definedName name="__DAT10">#REF!</definedName>
    <definedName name="__DAT11" localSheetId="6">#REF!</definedName>
    <definedName name="__DAT11" localSheetId="7">#REF!</definedName>
    <definedName name="__DAT11" localSheetId="8">#REF!</definedName>
    <definedName name="__DAT11" localSheetId="9">#REF!</definedName>
    <definedName name="__DAT11" localSheetId="10">#REF!</definedName>
    <definedName name="__DAT11">#REF!</definedName>
    <definedName name="__DAT12" localSheetId="6">[5]Sheet1!#REF!</definedName>
    <definedName name="__DAT12" localSheetId="7">[5]Sheet1!#REF!</definedName>
    <definedName name="__DAT12" localSheetId="8">[5]Sheet1!#REF!</definedName>
    <definedName name="__DAT12" localSheetId="9">[5]Sheet1!#REF!</definedName>
    <definedName name="__DAT12" localSheetId="10">[5]Sheet1!#REF!</definedName>
    <definedName name="__DAT12">[5]Sheet1!#REF!</definedName>
    <definedName name="__DAT13" localSheetId="6">[5]Sheet1!#REF!</definedName>
    <definedName name="__DAT13" localSheetId="7">[5]Sheet1!#REF!</definedName>
    <definedName name="__DAT13" localSheetId="8">[5]Sheet1!#REF!</definedName>
    <definedName name="__DAT13" localSheetId="9">[5]Sheet1!#REF!</definedName>
    <definedName name="__DAT13" localSheetId="10">[5]Sheet1!#REF!</definedName>
    <definedName name="__DAT13">[5]Sheet1!#REF!</definedName>
    <definedName name="__DAT14" localSheetId="6">#REF!</definedName>
    <definedName name="__DAT14" localSheetId="7">#REF!</definedName>
    <definedName name="__DAT14" localSheetId="8">#REF!</definedName>
    <definedName name="__DAT14" localSheetId="9">#REF!</definedName>
    <definedName name="__DAT14" localSheetId="10">#REF!</definedName>
    <definedName name="__DAT14">#REF!</definedName>
    <definedName name="__DAT15" localSheetId="6">[5]Sheet1!#REF!</definedName>
    <definedName name="__DAT15" localSheetId="7">[5]Sheet1!#REF!</definedName>
    <definedName name="__DAT15" localSheetId="8">[5]Sheet1!#REF!</definedName>
    <definedName name="__DAT15" localSheetId="9">[5]Sheet1!#REF!</definedName>
    <definedName name="__DAT15" localSheetId="10">[5]Sheet1!#REF!</definedName>
    <definedName name="__DAT15">[5]Sheet1!#REF!</definedName>
    <definedName name="__DAT16" localSheetId="6">[5]Sheet1!#REF!</definedName>
    <definedName name="__DAT16" localSheetId="7">[5]Sheet1!#REF!</definedName>
    <definedName name="__DAT16" localSheetId="8">[5]Sheet1!#REF!</definedName>
    <definedName name="__DAT16" localSheetId="9">[5]Sheet1!#REF!</definedName>
    <definedName name="__DAT16" localSheetId="10">[5]Sheet1!#REF!</definedName>
    <definedName name="__DAT16">[5]Sheet1!#REF!</definedName>
    <definedName name="__DAT17" localSheetId="6">[5]Sheet1!#REF!</definedName>
    <definedName name="__DAT17" localSheetId="7">[5]Sheet1!#REF!</definedName>
    <definedName name="__DAT17" localSheetId="8">[5]Sheet1!#REF!</definedName>
    <definedName name="__DAT17" localSheetId="9">[5]Sheet1!#REF!</definedName>
    <definedName name="__DAT17" localSheetId="10">[5]Sheet1!#REF!</definedName>
    <definedName name="__DAT17">[5]Sheet1!#REF!</definedName>
    <definedName name="__DAT18" localSheetId="6">[5]Sheet1!#REF!</definedName>
    <definedName name="__DAT18" localSheetId="7">[5]Sheet1!#REF!</definedName>
    <definedName name="__DAT18" localSheetId="8">[5]Sheet1!#REF!</definedName>
    <definedName name="__DAT18" localSheetId="9">[5]Sheet1!#REF!</definedName>
    <definedName name="__DAT18" localSheetId="10">[5]Sheet1!#REF!</definedName>
    <definedName name="__DAT18">[5]Sheet1!#REF!</definedName>
    <definedName name="__DAT19" localSheetId="6">[5]Sheet1!#REF!</definedName>
    <definedName name="__DAT19" localSheetId="7">[5]Sheet1!#REF!</definedName>
    <definedName name="__DAT19" localSheetId="8">[5]Sheet1!#REF!</definedName>
    <definedName name="__DAT19" localSheetId="9">[5]Sheet1!#REF!</definedName>
    <definedName name="__DAT19" localSheetId="10">[5]Sheet1!#REF!</definedName>
    <definedName name="__DAT19">[5]Sheet1!#REF!</definedName>
    <definedName name="__DAT2" localSheetId="6">#REF!</definedName>
    <definedName name="__DAT2" localSheetId="7">#REF!</definedName>
    <definedName name="__DAT2" localSheetId="8">#REF!</definedName>
    <definedName name="__DAT2" localSheetId="9">#REF!</definedName>
    <definedName name="__DAT2" localSheetId="10">#REF!</definedName>
    <definedName name="__DAT2">#REF!</definedName>
    <definedName name="__DAT20" localSheetId="6">#REF!</definedName>
    <definedName name="__DAT20" localSheetId="7">#REF!</definedName>
    <definedName name="__DAT20" localSheetId="8">#REF!</definedName>
    <definedName name="__DAT20" localSheetId="9">#REF!</definedName>
    <definedName name="__DAT20" localSheetId="10">#REF!</definedName>
    <definedName name="__DAT20">#REF!</definedName>
    <definedName name="__DAT21" localSheetId="6">#REF!</definedName>
    <definedName name="__DAT21" localSheetId="7">#REF!</definedName>
    <definedName name="__DAT21" localSheetId="8">#REF!</definedName>
    <definedName name="__DAT21" localSheetId="9">#REF!</definedName>
    <definedName name="__DAT21" localSheetId="10">#REF!</definedName>
    <definedName name="__DAT21">#REF!</definedName>
    <definedName name="__DAT22" localSheetId="6">#REF!</definedName>
    <definedName name="__DAT22" localSheetId="7">#REF!</definedName>
    <definedName name="__DAT22" localSheetId="8">#REF!</definedName>
    <definedName name="__DAT22" localSheetId="9">#REF!</definedName>
    <definedName name="__DAT22" localSheetId="10">#REF!</definedName>
    <definedName name="__DAT22">#REF!</definedName>
    <definedName name="__DAT23" localSheetId="6">#REF!</definedName>
    <definedName name="__DAT23" localSheetId="7">#REF!</definedName>
    <definedName name="__DAT23" localSheetId="8">#REF!</definedName>
    <definedName name="__DAT23" localSheetId="9">#REF!</definedName>
    <definedName name="__DAT23" localSheetId="10">#REF!</definedName>
    <definedName name="__DAT23">#REF!</definedName>
    <definedName name="__DAT24" localSheetId="6">#REF!</definedName>
    <definedName name="__DAT24" localSheetId="7">#REF!</definedName>
    <definedName name="__DAT24" localSheetId="8">#REF!</definedName>
    <definedName name="__DAT24" localSheetId="9">#REF!</definedName>
    <definedName name="__DAT24" localSheetId="10">#REF!</definedName>
    <definedName name="__DAT24">#REF!</definedName>
    <definedName name="__DAT25" localSheetId="6">#REF!</definedName>
    <definedName name="__DAT25" localSheetId="7">#REF!</definedName>
    <definedName name="__DAT25" localSheetId="8">#REF!</definedName>
    <definedName name="__DAT25" localSheetId="9">#REF!</definedName>
    <definedName name="__DAT25" localSheetId="10">#REF!</definedName>
    <definedName name="__DAT25">#REF!</definedName>
    <definedName name="__DAT3" localSheetId="6">#REF!</definedName>
    <definedName name="__DAT3" localSheetId="7">#REF!</definedName>
    <definedName name="__DAT3" localSheetId="8">#REF!</definedName>
    <definedName name="__DAT3" localSheetId="9">#REF!</definedName>
    <definedName name="__DAT3" localSheetId="10">#REF!</definedName>
    <definedName name="__DAT3">#REF!</definedName>
    <definedName name="__DAT4" localSheetId="6">#REF!</definedName>
    <definedName name="__DAT4" localSheetId="7">#REF!</definedName>
    <definedName name="__DAT4" localSheetId="8">#REF!</definedName>
    <definedName name="__DAT4" localSheetId="9">#REF!</definedName>
    <definedName name="__DAT4" localSheetId="10">#REF!</definedName>
    <definedName name="__DAT4">#REF!</definedName>
    <definedName name="__DAT5" localSheetId="6">#REF!</definedName>
    <definedName name="__DAT5" localSheetId="7">#REF!</definedName>
    <definedName name="__DAT5" localSheetId="8">#REF!</definedName>
    <definedName name="__DAT5" localSheetId="9">#REF!</definedName>
    <definedName name="__DAT5" localSheetId="10">#REF!</definedName>
    <definedName name="__DAT5">#REF!</definedName>
    <definedName name="__DAT6" localSheetId="6">#REF!</definedName>
    <definedName name="__DAT6" localSheetId="7">#REF!</definedName>
    <definedName name="__DAT6" localSheetId="8">#REF!</definedName>
    <definedName name="__DAT6" localSheetId="9">#REF!</definedName>
    <definedName name="__DAT6" localSheetId="10">#REF!</definedName>
    <definedName name="__DAT6">#REF!</definedName>
    <definedName name="__DAT7" localSheetId="6">#REF!</definedName>
    <definedName name="__DAT7" localSheetId="7">#REF!</definedName>
    <definedName name="__DAT7" localSheetId="8">#REF!</definedName>
    <definedName name="__DAT7" localSheetId="9">#REF!</definedName>
    <definedName name="__DAT7" localSheetId="10">#REF!</definedName>
    <definedName name="__DAT7">#REF!</definedName>
    <definedName name="__DAT8" localSheetId="6">#REF!</definedName>
    <definedName name="__DAT8" localSheetId="7">#REF!</definedName>
    <definedName name="__DAT8" localSheetId="8">#REF!</definedName>
    <definedName name="__DAT8" localSheetId="9">#REF!</definedName>
    <definedName name="__DAT8" localSheetId="10">#REF!</definedName>
    <definedName name="__DAT8">#REF!</definedName>
    <definedName name="__DAT9" localSheetId="6">#REF!</definedName>
    <definedName name="__DAT9" localSheetId="7">#REF!</definedName>
    <definedName name="__DAT9" localSheetId="8">#REF!</definedName>
    <definedName name="__DAT9" localSheetId="9">#REF!</definedName>
    <definedName name="__DAT9" localSheetId="10">#REF!</definedName>
    <definedName name="__DAT9">#REF!</definedName>
    <definedName name="__dd1" localSheetId="6" hidden="1">{"pl_t&amp;d",#N/A,FALSE,"p&amp;l_t&amp;D_01_02 (2)"}</definedName>
    <definedName name="__dd1" localSheetId="7" hidden="1">{"pl_t&amp;d",#N/A,FALSE,"p&amp;l_t&amp;D_01_02 (2)"}</definedName>
    <definedName name="__dd1" localSheetId="8" hidden="1">{"pl_t&amp;d",#N/A,FALSE,"p&amp;l_t&amp;D_01_02 (2)"}</definedName>
    <definedName name="__dd1" localSheetId="9" hidden="1">{"pl_t&amp;d",#N/A,FALSE,"p&amp;l_t&amp;D_01_02 (2)"}</definedName>
    <definedName name="__dd1" localSheetId="10" hidden="1">{"pl_t&amp;d",#N/A,FALSE,"p&amp;l_t&amp;D_01_02 (2)"}</definedName>
    <definedName name="__dd1" hidden="1">{"pl_t&amp;d",#N/A,FALSE,"p&amp;l_t&amp;D_01_02 (2)"}</definedName>
    <definedName name="__Dec01">'[6]MO CY'!$O$11:$T$45</definedName>
    <definedName name="__Dec02">'[6]MO EY'!$BE$11:$BJ$45</definedName>
    <definedName name="__dem2" localSheetId="6" hidden="1">{"pl_t&amp;d",#N/A,FALSE,"p&amp;l_t&amp;D_01_02 (2)"}</definedName>
    <definedName name="__dem2" localSheetId="7" hidden="1">{"pl_t&amp;d",#N/A,FALSE,"p&amp;l_t&amp;D_01_02 (2)"}</definedName>
    <definedName name="__dem2" localSheetId="8" hidden="1">{"pl_t&amp;d",#N/A,FALSE,"p&amp;l_t&amp;D_01_02 (2)"}</definedName>
    <definedName name="__dem2" localSheetId="9" hidden="1">{"pl_t&amp;d",#N/A,FALSE,"p&amp;l_t&amp;D_01_02 (2)"}</definedName>
    <definedName name="__dem2" localSheetId="10" hidden="1">{"pl_t&amp;d",#N/A,FALSE,"p&amp;l_t&amp;D_01_02 (2)"}</definedName>
    <definedName name="__dem2" hidden="1">{"pl_t&amp;d",#N/A,FALSE,"p&amp;l_t&amp;D_01_02 (2)"}</definedName>
    <definedName name="__dem3" localSheetId="6" hidden="1">{"pl_t&amp;d",#N/A,FALSE,"p&amp;l_t&amp;D_01_02 (2)"}</definedName>
    <definedName name="__dem3" localSheetId="7" hidden="1">{"pl_t&amp;d",#N/A,FALSE,"p&amp;l_t&amp;D_01_02 (2)"}</definedName>
    <definedName name="__dem3" localSheetId="8" hidden="1">{"pl_t&amp;d",#N/A,FALSE,"p&amp;l_t&amp;D_01_02 (2)"}</definedName>
    <definedName name="__dem3" localSheetId="9" hidden="1">{"pl_t&amp;d",#N/A,FALSE,"p&amp;l_t&amp;D_01_02 (2)"}</definedName>
    <definedName name="__dem3" localSheetId="10" hidden="1">{"pl_t&amp;d",#N/A,FALSE,"p&amp;l_t&amp;D_01_02 (2)"}</definedName>
    <definedName name="__dem3" hidden="1">{"pl_t&amp;d",#N/A,FALSE,"p&amp;l_t&amp;D_01_02 (2)"}</definedName>
    <definedName name="__den8" localSheetId="6" hidden="1">{"pl_t&amp;d",#N/A,FALSE,"p&amp;l_t&amp;D_01_02 (2)"}</definedName>
    <definedName name="__den8" localSheetId="7" hidden="1">{"pl_t&amp;d",#N/A,FALSE,"p&amp;l_t&amp;D_01_02 (2)"}</definedName>
    <definedName name="__den8" localSheetId="8" hidden="1">{"pl_t&amp;d",#N/A,FALSE,"p&amp;l_t&amp;D_01_02 (2)"}</definedName>
    <definedName name="__den8" localSheetId="9" hidden="1">{"pl_t&amp;d",#N/A,FALSE,"p&amp;l_t&amp;D_01_02 (2)"}</definedName>
    <definedName name="__den8" localSheetId="10" hidden="1">{"pl_t&amp;d",#N/A,FALSE,"p&amp;l_t&amp;D_01_02 (2)"}</definedName>
    <definedName name="__den8" hidden="1">{"pl_t&amp;d",#N/A,FALSE,"p&amp;l_t&amp;D_01_02 (2)"}</definedName>
    <definedName name="__DTR1" localSheetId="6" hidden="1">{"pl_t&amp;d",#N/A,FALSE,"p&amp;l_t&amp;D_01_02 (2)"}</definedName>
    <definedName name="__DTR1" localSheetId="7" hidden="1">{"pl_t&amp;d",#N/A,FALSE,"p&amp;l_t&amp;D_01_02 (2)"}</definedName>
    <definedName name="__DTR1" localSheetId="8" hidden="1">{"pl_t&amp;d",#N/A,FALSE,"p&amp;l_t&amp;D_01_02 (2)"}</definedName>
    <definedName name="__DTR1" localSheetId="9" hidden="1">{"pl_t&amp;d",#N/A,FALSE,"p&amp;l_t&amp;D_01_02 (2)"}</definedName>
    <definedName name="__DTR1" localSheetId="10" hidden="1">{"pl_t&amp;d",#N/A,FALSE,"p&amp;l_t&amp;D_01_02 (2)"}</definedName>
    <definedName name="__DTR1" hidden="1">{"pl_t&amp;d",#N/A,FALSE,"p&amp;l_t&amp;D_01_02 (2)"}</definedName>
    <definedName name="__DTR3" localSheetId="6" hidden="1">{"pl_t&amp;d",#N/A,FALSE,"p&amp;l_t&amp;D_01_02 (2)"}</definedName>
    <definedName name="__DTR3" localSheetId="7" hidden="1">{"pl_t&amp;d",#N/A,FALSE,"p&amp;l_t&amp;D_01_02 (2)"}</definedName>
    <definedName name="__DTR3" localSheetId="8" hidden="1">{"pl_t&amp;d",#N/A,FALSE,"p&amp;l_t&amp;D_01_02 (2)"}</definedName>
    <definedName name="__DTR3" localSheetId="9" hidden="1">{"pl_t&amp;d",#N/A,FALSE,"p&amp;l_t&amp;D_01_02 (2)"}</definedName>
    <definedName name="__DTR3" localSheetId="10" hidden="1">{"pl_t&amp;d",#N/A,FALSE,"p&amp;l_t&amp;D_01_02 (2)"}</definedName>
    <definedName name="__DTR3" hidden="1">{"pl_t&amp;d",#N/A,FALSE,"p&amp;l_t&amp;D_01_02 (2)"}</definedName>
    <definedName name="__E5" localSheetId="6" hidden="1">{"pl_t&amp;d",#N/A,FALSE,"p&amp;l_t&amp;D_01_02 (2)"}</definedName>
    <definedName name="__E5" localSheetId="7" hidden="1">{"pl_t&amp;d",#N/A,FALSE,"p&amp;l_t&amp;D_01_02 (2)"}</definedName>
    <definedName name="__E5" localSheetId="8" hidden="1">{"pl_t&amp;d",#N/A,FALSE,"p&amp;l_t&amp;D_01_02 (2)"}</definedName>
    <definedName name="__E5" localSheetId="9" hidden="1">{"pl_t&amp;d",#N/A,FALSE,"p&amp;l_t&amp;D_01_02 (2)"}</definedName>
    <definedName name="__E5" localSheetId="10" hidden="1">{"pl_t&amp;d",#N/A,FALSE,"p&amp;l_t&amp;D_01_02 (2)"}</definedName>
    <definedName name="__E5" hidden="1">{"pl_t&amp;d",#N/A,FALSE,"p&amp;l_t&amp;D_01_02 (2)"}</definedName>
    <definedName name="__Feb02">'[6]MO CY'!$AC$11:$AH$45</definedName>
    <definedName name="__Feb03">'[6]MO EY'!$BS$11:$BX$45</definedName>
    <definedName name="__fin2" localSheetId="0" hidden="1">{"pl_t&amp;d",#N/A,FALSE,"p&amp;l_t&amp;D_01_02 (2)"}</definedName>
    <definedName name="__fin2" localSheetId="1" hidden="1">{"pl_t&amp;d",#N/A,FALSE,"p&amp;l_t&amp;D_01_02 (2)"}</definedName>
    <definedName name="__fin2" localSheetId="2" hidden="1">{"pl_t&amp;d",#N/A,FALSE,"p&amp;l_t&amp;D_01_02 (2)"}</definedName>
    <definedName name="__fin2" localSheetId="3" hidden="1">{"pl_t&amp;d",#N/A,FALSE,"p&amp;l_t&amp;D_01_02 (2)"}</definedName>
    <definedName name="__fin2" localSheetId="4" hidden="1">{"pl_t&amp;d",#N/A,FALSE,"p&amp;l_t&amp;D_01_02 (2)"}</definedName>
    <definedName name="__fin2" localSheetId="5" hidden="1">{"pl_t&amp;d",#N/A,FALSE,"p&amp;l_t&amp;D_01_02 (2)"}</definedName>
    <definedName name="__fin2" localSheetId="6" hidden="1">{"pl_t&amp;d",#N/A,FALSE,"p&amp;l_t&amp;D_01_02 (2)"}</definedName>
    <definedName name="__fin2" localSheetId="7" hidden="1">{"pl_t&amp;d",#N/A,FALSE,"p&amp;l_t&amp;D_01_02 (2)"}</definedName>
    <definedName name="__fin2" localSheetId="8" hidden="1">{"pl_t&amp;d",#N/A,FALSE,"p&amp;l_t&amp;D_01_02 (2)"}</definedName>
    <definedName name="__fin2" localSheetId="9" hidden="1">{"pl_t&amp;d",#N/A,FALSE,"p&amp;l_t&amp;D_01_02 (2)"}</definedName>
    <definedName name="__fin2" localSheetId="10" hidden="1">{"pl_t&amp;d",#N/A,FALSE,"p&amp;l_t&amp;D_01_02 (2)"}</definedName>
    <definedName name="__fin2" hidden="1">{"pl_t&amp;d",#N/A,FALSE,"p&amp;l_t&amp;D_01_02 (2)"}</definedName>
    <definedName name="__for5" localSheetId="6" hidden="1">{"pl_t&amp;d",#N/A,FALSE,"p&amp;l_t&amp;D_01_02 (2)"}</definedName>
    <definedName name="__for5" localSheetId="7" hidden="1">{"pl_t&amp;d",#N/A,FALSE,"p&amp;l_t&amp;D_01_02 (2)"}</definedName>
    <definedName name="__for5" localSheetId="8" hidden="1">{"pl_t&amp;d",#N/A,FALSE,"p&amp;l_t&amp;D_01_02 (2)"}</definedName>
    <definedName name="__for5" localSheetId="9" hidden="1">{"pl_t&amp;d",#N/A,FALSE,"p&amp;l_t&amp;D_01_02 (2)"}</definedName>
    <definedName name="__for5" localSheetId="10" hidden="1">{"pl_t&amp;d",#N/A,FALSE,"p&amp;l_t&amp;D_01_02 (2)"}</definedName>
    <definedName name="__for5" hidden="1">{"pl_t&amp;d",#N/A,FALSE,"p&amp;l_t&amp;D_01_02 (2)"}</definedName>
    <definedName name="__G1" localSheetId="6">#REF!</definedName>
    <definedName name="__G1" localSheetId="7">#REF!</definedName>
    <definedName name="__G1" localSheetId="8">#REF!</definedName>
    <definedName name="__G1" localSheetId="9">#REF!</definedName>
    <definedName name="__G1" localSheetId="10">#REF!</definedName>
    <definedName name="__G1">#REF!</definedName>
    <definedName name="__IED1" localSheetId="4">#REF!</definedName>
    <definedName name="__IED1" localSheetId="5">#REF!</definedName>
    <definedName name="__IED1" localSheetId="6">#REF!</definedName>
    <definedName name="__IED1" localSheetId="7">#REF!</definedName>
    <definedName name="__IED1" localSheetId="8">#REF!</definedName>
    <definedName name="__IED1" localSheetId="9">#REF!</definedName>
    <definedName name="__IED1" localSheetId="10">#REF!</definedName>
    <definedName name="__IED1">#REF!</definedName>
    <definedName name="__IED2" localSheetId="4">#REF!</definedName>
    <definedName name="__IED2" localSheetId="5">#REF!</definedName>
    <definedName name="__IED2" localSheetId="6">#REF!</definedName>
    <definedName name="__IED2" localSheetId="7">#REF!</definedName>
    <definedName name="__IED2" localSheetId="8">#REF!</definedName>
    <definedName name="__IED2" localSheetId="9">#REF!</definedName>
    <definedName name="__IED2" localSheetId="10">#REF!</definedName>
    <definedName name="__IED2">#REF!</definedName>
    <definedName name="__j3" localSheetId="0" hidden="1">{"pl_t&amp;d",#N/A,FALSE,"p&amp;l_t&amp;D_01_02 (2)"}</definedName>
    <definedName name="__j3" localSheetId="1" hidden="1">{"pl_t&amp;d",#N/A,FALSE,"p&amp;l_t&amp;D_01_02 (2)"}</definedName>
    <definedName name="__j3" localSheetId="2" hidden="1">{"pl_t&amp;d",#N/A,FALSE,"p&amp;l_t&amp;D_01_02 (2)"}</definedName>
    <definedName name="__j3" localSheetId="3" hidden="1">{"pl_t&amp;d",#N/A,FALSE,"p&amp;l_t&amp;D_01_02 (2)"}</definedName>
    <definedName name="__j3" localSheetId="5" hidden="1">{"pl_t&amp;d",#N/A,FALSE,"p&amp;l_t&amp;D_01_02 (2)"}</definedName>
    <definedName name="__j3" localSheetId="6" hidden="1">{"pl_t&amp;d",#N/A,FALSE,"p&amp;l_t&amp;D_01_02 (2)"}</definedName>
    <definedName name="__j3" localSheetId="7" hidden="1">{"pl_t&amp;d",#N/A,FALSE,"p&amp;l_t&amp;D_01_02 (2)"}</definedName>
    <definedName name="__j3" localSheetId="8" hidden="1">{"pl_t&amp;d",#N/A,FALSE,"p&amp;l_t&amp;D_01_02 (2)"}</definedName>
    <definedName name="__j3" localSheetId="9" hidden="1">{"pl_t&amp;d",#N/A,FALSE,"p&amp;l_t&amp;D_01_02 (2)"}</definedName>
    <definedName name="__j3" localSheetId="10" hidden="1">{"pl_t&amp;d",#N/A,FALSE,"p&amp;l_t&amp;D_01_02 (2)"}</definedName>
    <definedName name="__j3" hidden="1">{"pl_t&amp;d",#N/A,FALSE,"p&amp;l_t&amp;D_01_02 (2)"}</definedName>
    <definedName name="__j4" localSheetId="0" hidden="1">{"pl_t&amp;d",#N/A,FALSE,"p&amp;l_t&amp;D_01_02 (2)"}</definedName>
    <definedName name="__j4" localSheetId="1" hidden="1">{"pl_t&amp;d",#N/A,FALSE,"p&amp;l_t&amp;D_01_02 (2)"}</definedName>
    <definedName name="__j4" localSheetId="2" hidden="1">{"pl_t&amp;d",#N/A,FALSE,"p&amp;l_t&amp;D_01_02 (2)"}</definedName>
    <definedName name="__j4" localSheetId="3" hidden="1">{"pl_t&amp;d",#N/A,FALSE,"p&amp;l_t&amp;D_01_02 (2)"}</definedName>
    <definedName name="__j4" localSheetId="5" hidden="1">{"pl_t&amp;d",#N/A,FALSE,"p&amp;l_t&amp;D_01_02 (2)"}</definedName>
    <definedName name="__j4" localSheetId="6" hidden="1">{"pl_t&amp;d",#N/A,FALSE,"p&amp;l_t&amp;D_01_02 (2)"}</definedName>
    <definedName name="__j4" localSheetId="7" hidden="1">{"pl_t&amp;d",#N/A,FALSE,"p&amp;l_t&amp;D_01_02 (2)"}</definedName>
    <definedName name="__j4" localSheetId="8" hidden="1">{"pl_t&amp;d",#N/A,FALSE,"p&amp;l_t&amp;D_01_02 (2)"}</definedName>
    <definedName name="__j4" localSheetId="9" hidden="1">{"pl_t&amp;d",#N/A,FALSE,"p&amp;l_t&amp;D_01_02 (2)"}</definedName>
    <definedName name="__j4" localSheetId="10" hidden="1">{"pl_t&amp;d",#N/A,FALSE,"p&amp;l_t&amp;D_01_02 (2)"}</definedName>
    <definedName name="__j4" hidden="1">{"pl_t&amp;d",#N/A,FALSE,"p&amp;l_t&amp;D_01_02 (2)"}</definedName>
    <definedName name="__j5" localSheetId="0" hidden="1">{"pl_t&amp;d",#N/A,FALSE,"p&amp;l_t&amp;D_01_02 (2)"}</definedName>
    <definedName name="__j5" localSheetId="1" hidden="1">{"pl_t&amp;d",#N/A,FALSE,"p&amp;l_t&amp;D_01_02 (2)"}</definedName>
    <definedName name="__j5" localSheetId="2" hidden="1">{"pl_t&amp;d",#N/A,FALSE,"p&amp;l_t&amp;D_01_02 (2)"}</definedName>
    <definedName name="__j5" localSheetId="3" hidden="1">{"pl_t&amp;d",#N/A,FALSE,"p&amp;l_t&amp;D_01_02 (2)"}</definedName>
    <definedName name="__j5" localSheetId="5" hidden="1">{"pl_t&amp;d",#N/A,FALSE,"p&amp;l_t&amp;D_01_02 (2)"}</definedName>
    <definedName name="__j5" localSheetId="6" hidden="1">{"pl_t&amp;d",#N/A,FALSE,"p&amp;l_t&amp;D_01_02 (2)"}</definedName>
    <definedName name="__j5" localSheetId="7" hidden="1">{"pl_t&amp;d",#N/A,FALSE,"p&amp;l_t&amp;D_01_02 (2)"}</definedName>
    <definedName name="__j5" localSheetId="8" hidden="1">{"pl_t&amp;d",#N/A,FALSE,"p&amp;l_t&amp;D_01_02 (2)"}</definedName>
    <definedName name="__j5" localSheetId="9" hidden="1">{"pl_t&amp;d",#N/A,FALSE,"p&amp;l_t&amp;D_01_02 (2)"}</definedName>
    <definedName name="__j5" localSheetId="10" hidden="1">{"pl_t&amp;d",#N/A,FALSE,"p&amp;l_t&amp;D_01_02 (2)"}</definedName>
    <definedName name="__j5" hidden="1">{"pl_t&amp;d",#N/A,FALSE,"p&amp;l_t&amp;D_01_02 (2)"}</definedName>
    <definedName name="__Jan02">'[6]MO CY'!$V$11:$AA$45</definedName>
    <definedName name="__Jan03">'[6]MO EY'!$BL$11:$BQ$45</definedName>
    <definedName name="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ul02">'[6]MO EY'!$V$11:$AA$45</definedName>
    <definedName name="__Jun02">'[6]MO EY'!$O$11:$T$45</definedName>
    <definedName name="__k1" localSheetId="0" hidden="1">{"pl_t&amp;d",#N/A,FALSE,"p&amp;l_t&amp;D_01_02 (2)"}</definedName>
    <definedName name="__k1" localSheetId="1" hidden="1">{"pl_t&amp;d",#N/A,FALSE,"p&amp;l_t&amp;D_01_02 (2)"}</definedName>
    <definedName name="__k1" localSheetId="2" hidden="1">{"pl_t&amp;d",#N/A,FALSE,"p&amp;l_t&amp;D_01_02 (2)"}</definedName>
    <definedName name="__k1" localSheetId="3" hidden="1">{"pl_t&amp;d",#N/A,FALSE,"p&amp;l_t&amp;D_01_02 (2)"}</definedName>
    <definedName name="__k1" localSheetId="5" hidden="1">{"pl_t&amp;d",#N/A,FALSE,"p&amp;l_t&amp;D_01_02 (2)"}</definedName>
    <definedName name="__k1" localSheetId="6" hidden="1">{"pl_t&amp;d",#N/A,FALSE,"p&amp;l_t&amp;D_01_02 (2)"}</definedName>
    <definedName name="__k1" localSheetId="7" hidden="1">{"pl_t&amp;d",#N/A,FALSE,"p&amp;l_t&amp;D_01_02 (2)"}</definedName>
    <definedName name="__k1" localSheetId="8" hidden="1">{"pl_t&amp;d",#N/A,FALSE,"p&amp;l_t&amp;D_01_02 (2)"}</definedName>
    <definedName name="__k1" localSheetId="9" hidden="1">{"pl_t&amp;d",#N/A,FALSE,"p&amp;l_t&amp;D_01_02 (2)"}</definedName>
    <definedName name="__k1" localSheetId="10" hidden="1">{"pl_t&amp;d",#N/A,FALSE,"p&amp;l_t&amp;D_01_02 (2)"}</definedName>
    <definedName name="__k1" hidden="1">{"pl_t&amp;d",#N/A,FALSE,"p&amp;l_t&amp;D_01_02 (2)"}</definedName>
    <definedName name="__K66666" localSheetId="6">#REF!</definedName>
    <definedName name="__K66666" localSheetId="7">#REF!</definedName>
    <definedName name="__K66666" localSheetId="8">#REF!</definedName>
    <definedName name="__K66666" localSheetId="9">#REF!</definedName>
    <definedName name="__K66666" localSheetId="10">#REF!</definedName>
    <definedName name="__K66666">#REF!</definedName>
    <definedName name="__LD1">[1]DLC!$K$59:$AF$8180</definedName>
    <definedName name="__LD2">[1]DLC!$GR$56:$HT$8181</definedName>
    <definedName name="__LD3">[1]DLC!$HV$57:$IO$8181</definedName>
    <definedName name="__LD4">[1]DLC!$AH$32:$BE$8180</definedName>
    <definedName name="__LD5">[1]DLC!$GR$53:$HK$8180</definedName>
    <definedName name="__LD6">[1]DLC!$GR$69:$HL$8180</definedName>
    <definedName name="__LR1" localSheetId="6">#REF!</definedName>
    <definedName name="__LR1" localSheetId="7">#REF!</definedName>
    <definedName name="__LR1" localSheetId="8">#REF!</definedName>
    <definedName name="__LR1" localSheetId="9">#REF!</definedName>
    <definedName name="__LR1" localSheetId="10">#REF!</definedName>
    <definedName name="__LR1">#REF!</definedName>
    <definedName name="__LR2" localSheetId="6">#REF!</definedName>
    <definedName name="__LR2" localSheetId="7">#REF!</definedName>
    <definedName name="__LR2" localSheetId="8">#REF!</definedName>
    <definedName name="__LR2" localSheetId="9">#REF!</definedName>
    <definedName name="__LR2" localSheetId="10">#REF!</definedName>
    <definedName name="__LR2">#REF!</definedName>
    <definedName name="__Mar02">'[6]MO CY'!$AJ$11:$AO$45</definedName>
    <definedName name="__Mar03">'[6]MO EY'!$BZ$11:$CE$45</definedName>
    <definedName name="__Mar06" localSheetId="4">[4]Newabstract!#REF!</definedName>
    <definedName name="__Mar06" localSheetId="5">[4]Newabstract!#REF!</definedName>
    <definedName name="__Mar06" localSheetId="6">[4]Newabstract!#REF!</definedName>
    <definedName name="__Mar06" localSheetId="7">[4]Newabstract!#REF!</definedName>
    <definedName name="__Mar06" localSheetId="8">[4]Newabstract!#REF!</definedName>
    <definedName name="__Mar06" localSheetId="9">[4]Newabstract!#REF!</definedName>
    <definedName name="__Mar06" localSheetId="10">[4]Newabstract!#REF!</definedName>
    <definedName name="__Mar06">[4]Newabstract!#REF!</definedName>
    <definedName name="__Mar09" localSheetId="4">[4]Newabstract!#REF!</definedName>
    <definedName name="__Mar09" localSheetId="5">[4]Newabstract!#REF!</definedName>
    <definedName name="__Mar09" localSheetId="6">[4]Newabstract!#REF!</definedName>
    <definedName name="__Mar09" localSheetId="7">[4]Newabstract!#REF!</definedName>
    <definedName name="__Mar09" localSheetId="8">[4]Newabstract!#REF!</definedName>
    <definedName name="__Mar09" localSheetId="9">[4]Newabstract!#REF!</definedName>
    <definedName name="__Mar09" localSheetId="10">[4]Newabstract!#REF!</definedName>
    <definedName name="__Mar09">[4]Newabstract!#REF!</definedName>
    <definedName name="__Mar10" localSheetId="4">[4]Newabstract!#REF!</definedName>
    <definedName name="__Mar10" localSheetId="5">[4]Newabstract!#REF!</definedName>
    <definedName name="__Mar10" localSheetId="6">[4]Newabstract!#REF!</definedName>
    <definedName name="__Mar10" localSheetId="7">[4]Newabstract!#REF!</definedName>
    <definedName name="__Mar10" localSheetId="8">[4]Newabstract!#REF!</definedName>
    <definedName name="__Mar10" localSheetId="9">[4]Newabstract!#REF!</definedName>
    <definedName name="__Mar10" localSheetId="10">[4]Newabstract!#REF!</definedName>
    <definedName name="__Mar10">[4]Newabstract!#REF!</definedName>
    <definedName name="__Mar11" localSheetId="4">[4]Newabstract!#REF!</definedName>
    <definedName name="__Mar11" localSheetId="5">[4]Newabstract!#REF!</definedName>
    <definedName name="__Mar11" localSheetId="6">[4]Newabstract!#REF!</definedName>
    <definedName name="__Mar11" localSheetId="7">[4]Newabstract!#REF!</definedName>
    <definedName name="__Mar11" localSheetId="8">[4]Newabstract!#REF!</definedName>
    <definedName name="__Mar11" localSheetId="9">[4]Newabstract!#REF!</definedName>
    <definedName name="__Mar11" localSheetId="10">[4]Newabstract!#REF!</definedName>
    <definedName name="__Mar11">[4]Newabstract!#REF!</definedName>
    <definedName name="__Mar12" localSheetId="4">[4]Newabstract!#REF!</definedName>
    <definedName name="__Mar12" localSheetId="5">[4]Newabstract!#REF!</definedName>
    <definedName name="__Mar12" localSheetId="6">[4]Newabstract!#REF!</definedName>
    <definedName name="__Mar12" localSheetId="7">[4]Newabstract!#REF!</definedName>
    <definedName name="__Mar12" localSheetId="8">[4]Newabstract!#REF!</definedName>
    <definedName name="__Mar12" localSheetId="9">[4]Newabstract!#REF!</definedName>
    <definedName name="__Mar12" localSheetId="10">[4]Newabstract!#REF!</definedName>
    <definedName name="__Mar12">[4]Newabstract!#REF!</definedName>
    <definedName name="__Mar13" localSheetId="4">[4]Newabstract!#REF!</definedName>
    <definedName name="__Mar13" localSheetId="5">[4]Newabstract!#REF!</definedName>
    <definedName name="__Mar13" localSheetId="6">[4]Newabstract!#REF!</definedName>
    <definedName name="__Mar13" localSheetId="7">[4]Newabstract!#REF!</definedName>
    <definedName name="__Mar13" localSheetId="8">[4]Newabstract!#REF!</definedName>
    <definedName name="__Mar13" localSheetId="9">[4]Newabstract!#REF!</definedName>
    <definedName name="__Mar13" localSheetId="10">[4]Newabstract!#REF!</definedName>
    <definedName name="__Mar13">[4]Newabstract!#REF!</definedName>
    <definedName name="__Mar16" localSheetId="4">[4]Newabstract!#REF!</definedName>
    <definedName name="__Mar16" localSheetId="5">[4]Newabstract!#REF!</definedName>
    <definedName name="__Mar16" localSheetId="6">[4]Newabstract!#REF!</definedName>
    <definedName name="__Mar16" localSheetId="7">[4]Newabstract!#REF!</definedName>
    <definedName name="__Mar16" localSheetId="8">[4]Newabstract!#REF!</definedName>
    <definedName name="__Mar16" localSheetId="9">[4]Newabstract!#REF!</definedName>
    <definedName name="__Mar16" localSheetId="10">[4]Newabstract!#REF!</definedName>
    <definedName name="__Mar16">[4]Newabstract!#REF!</definedName>
    <definedName name="__Mar17" localSheetId="4">[4]Newabstract!#REF!</definedName>
    <definedName name="__Mar17" localSheetId="5">[4]Newabstract!#REF!</definedName>
    <definedName name="__Mar17" localSheetId="6">[4]Newabstract!#REF!</definedName>
    <definedName name="__Mar17" localSheetId="7">[4]Newabstract!#REF!</definedName>
    <definedName name="__Mar17" localSheetId="8">[4]Newabstract!#REF!</definedName>
    <definedName name="__Mar17" localSheetId="9">[4]Newabstract!#REF!</definedName>
    <definedName name="__Mar17" localSheetId="10">[4]Newabstract!#REF!</definedName>
    <definedName name="__Mar17">[4]Newabstract!#REF!</definedName>
    <definedName name="__Mar18" localSheetId="4">[4]Newabstract!#REF!</definedName>
    <definedName name="__Mar18" localSheetId="5">[4]Newabstract!#REF!</definedName>
    <definedName name="__Mar18" localSheetId="6">[4]Newabstract!#REF!</definedName>
    <definedName name="__Mar18" localSheetId="7">[4]Newabstract!#REF!</definedName>
    <definedName name="__Mar18" localSheetId="8">[4]Newabstract!#REF!</definedName>
    <definedName name="__Mar18" localSheetId="9">[4]Newabstract!#REF!</definedName>
    <definedName name="__Mar18" localSheetId="10">[4]Newabstract!#REF!</definedName>
    <definedName name="__Mar18">[4]Newabstract!#REF!</definedName>
    <definedName name="__Mar19" localSheetId="4">[4]Newabstract!#REF!</definedName>
    <definedName name="__Mar19" localSheetId="5">[4]Newabstract!#REF!</definedName>
    <definedName name="__Mar19" localSheetId="6">[4]Newabstract!#REF!</definedName>
    <definedName name="__Mar19" localSheetId="7">[4]Newabstract!#REF!</definedName>
    <definedName name="__Mar19" localSheetId="8">[4]Newabstract!#REF!</definedName>
    <definedName name="__Mar19" localSheetId="9">[4]Newabstract!#REF!</definedName>
    <definedName name="__Mar19" localSheetId="10">[4]Newabstract!#REF!</definedName>
    <definedName name="__Mar19">[4]Newabstract!#REF!</definedName>
    <definedName name="__Mar20" localSheetId="4">[4]Newabstract!#REF!</definedName>
    <definedName name="__Mar20" localSheetId="5">[4]Newabstract!#REF!</definedName>
    <definedName name="__Mar20" localSheetId="6">[4]Newabstract!#REF!</definedName>
    <definedName name="__Mar20" localSheetId="7">[4]Newabstract!#REF!</definedName>
    <definedName name="__Mar20" localSheetId="8">[4]Newabstract!#REF!</definedName>
    <definedName name="__Mar20" localSheetId="9">[4]Newabstract!#REF!</definedName>
    <definedName name="__Mar20" localSheetId="10">[4]Newabstract!#REF!</definedName>
    <definedName name="__Mar20">[4]Newabstract!#REF!</definedName>
    <definedName name="__Mar23" localSheetId="4">[4]Newabstract!#REF!</definedName>
    <definedName name="__Mar23" localSheetId="5">[4]Newabstract!#REF!</definedName>
    <definedName name="__Mar23" localSheetId="6">[4]Newabstract!#REF!</definedName>
    <definedName name="__Mar23" localSheetId="7">[4]Newabstract!#REF!</definedName>
    <definedName name="__Mar23" localSheetId="8">[4]Newabstract!#REF!</definedName>
    <definedName name="__Mar23" localSheetId="9">[4]Newabstract!#REF!</definedName>
    <definedName name="__Mar23" localSheetId="10">[4]Newabstract!#REF!</definedName>
    <definedName name="__Mar23">[4]Newabstract!#REF!</definedName>
    <definedName name="__Mar24" localSheetId="4">[4]Newabstract!#REF!</definedName>
    <definedName name="__Mar24" localSheetId="5">[4]Newabstract!#REF!</definedName>
    <definedName name="__Mar24" localSheetId="6">[4]Newabstract!#REF!</definedName>
    <definedName name="__Mar24" localSheetId="7">[4]Newabstract!#REF!</definedName>
    <definedName name="__Mar24" localSheetId="8">[4]Newabstract!#REF!</definedName>
    <definedName name="__Mar24" localSheetId="9">[4]Newabstract!#REF!</definedName>
    <definedName name="__Mar24" localSheetId="10">[4]Newabstract!#REF!</definedName>
    <definedName name="__Mar24">[4]Newabstract!#REF!</definedName>
    <definedName name="__Mar25" localSheetId="4">[4]Newabstract!#REF!</definedName>
    <definedName name="__Mar25" localSheetId="5">[4]Newabstract!#REF!</definedName>
    <definedName name="__Mar25" localSheetId="6">[4]Newabstract!#REF!</definedName>
    <definedName name="__Mar25" localSheetId="7">[4]Newabstract!#REF!</definedName>
    <definedName name="__Mar25" localSheetId="8">[4]Newabstract!#REF!</definedName>
    <definedName name="__Mar25" localSheetId="9">[4]Newabstract!#REF!</definedName>
    <definedName name="__Mar25" localSheetId="10">[4]Newabstract!#REF!</definedName>
    <definedName name="__Mar25">[4]Newabstract!#REF!</definedName>
    <definedName name="__Mar26" localSheetId="4">[4]Newabstract!#REF!</definedName>
    <definedName name="__Mar26" localSheetId="5">[4]Newabstract!#REF!</definedName>
    <definedName name="__Mar26" localSheetId="6">[4]Newabstract!#REF!</definedName>
    <definedName name="__Mar26" localSheetId="7">[4]Newabstract!#REF!</definedName>
    <definedName name="__Mar26" localSheetId="8">[4]Newabstract!#REF!</definedName>
    <definedName name="__Mar26" localSheetId="9">[4]Newabstract!#REF!</definedName>
    <definedName name="__Mar26" localSheetId="10">[4]Newabstract!#REF!</definedName>
    <definedName name="__Mar26">[4]Newabstract!#REF!</definedName>
    <definedName name="__Mar27" localSheetId="4">[4]Newabstract!#REF!</definedName>
    <definedName name="__Mar27" localSheetId="5">[4]Newabstract!#REF!</definedName>
    <definedName name="__Mar27" localSheetId="6">[4]Newabstract!#REF!</definedName>
    <definedName name="__Mar27" localSheetId="7">[4]Newabstract!#REF!</definedName>
    <definedName name="__Mar27" localSheetId="8">[4]Newabstract!#REF!</definedName>
    <definedName name="__Mar27" localSheetId="9">[4]Newabstract!#REF!</definedName>
    <definedName name="__Mar27" localSheetId="10">[4]Newabstract!#REF!</definedName>
    <definedName name="__Mar27">[4]Newabstract!#REF!</definedName>
    <definedName name="__Mar28" localSheetId="4">[4]Newabstract!#REF!</definedName>
    <definedName name="__Mar28" localSheetId="5">[4]Newabstract!#REF!</definedName>
    <definedName name="__Mar28" localSheetId="6">[4]Newabstract!#REF!</definedName>
    <definedName name="__Mar28" localSheetId="7">[4]Newabstract!#REF!</definedName>
    <definedName name="__Mar28" localSheetId="8">[4]Newabstract!#REF!</definedName>
    <definedName name="__Mar28" localSheetId="9">[4]Newabstract!#REF!</definedName>
    <definedName name="__Mar28" localSheetId="10">[4]Newabstract!#REF!</definedName>
    <definedName name="__Mar28">[4]Newabstract!#REF!</definedName>
    <definedName name="__Mar30" localSheetId="4">[4]Newabstract!#REF!</definedName>
    <definedName name="__Mar30" localSheetId="5">[4]Newabstract!#REF!</definedName>
    <definedName name="__Mar30" localSheetId="6">[4]Newabstract!#REF!</definedName>
    <definedName name="__Mar30" localSheetId="7">[4]Newabstract!#REF!</definedName>
    <definedName name="__Mar30" localSheetId="8">[4]Newabstract!#REF!</definedName>
    <definedName name="__Mar30" localSheetId="9">[4]Newabstract!#REF!</definedName>
    <definedName name="__Mar30" localSheetId="10">[4]Newabstract!#REF!</definedName>
    <definedName name="__Mar30">[4]Newabstract!#REF!</definedName>
    <definedName name="__Mar31" localSheetId="4">[4]Newabstract!#REF!</definedName>
    <definedName name="__Mar31" localSheetId="5">[4]Newabstract!#REF!</definedName>
    <definedName name="__Mar31" localSheetId="6">[4]Newabstract!#REF!</definedName>
    <definedName name="__Mar31" localSheetId="7">[4]Newabstract!#REF!</definedName>
    <definedName name="__Mar31" localSheetId="8">[4]Newabstract!#REF!</definedName>
    <definedName name="__Mar31" localSheetId="9">[4]Newabstract!#REF!</definedName>
    <definedName name="__Mar31" localSheetId="10">[4]Newabstract!#REF!</definedName>
    <definedName name="__Mar31">[4]Newabstract!#REF!</definedName>
    <definedName name="__May02">'[6]MO EY'!$H$11:$M$45</definedName>
    <definedName name="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new1" localSheetId="0" hidden="1">{"pl_t&amp;d",#N/A,FALSE,"p&amp;l_t&amp;D_01_02 (2)"}</definedName>
    <definedName name="__new1" localSheetId="1" hidden="1">{"pl_t&amp;d",#N/A,FALSE,"p&amp;l_t&amp;D_01_02 (2)"}</definedName>
    <definedName name="__new1" localSheetId="2" hidden="1">{"pl_t&amp;d",#N/A,FALSE,"p&amp;l_t&amp;D_01_02 (2)"}</definedName>
    <definedName name="__new1" localSheetId="3" hidden="1">{"pl_t&amp;d",#N/A,FALSE,"p&amp;l_t&amp;D_01_02 (2)"}</definedName>
    <definedName name="__new1" localSheetId="4" hidden="1">{"pl_t&amp;d",#N/A,FALSE,"p&amp;l_t&amp;D_01_02 (2)"}</definedName>
    <definedName name="__new1" localSheetId="5" hidden="1">{"pl_t&amp;d",#N/A,FALSE,"p&amp;l_t&amp;D_01_02 (2)"}</definedName>
    <definedName name="__new1" localSheetId="6" hidden="1">{"pl_t&amp;d",#N/A,FALSE,"p&amp;l_t&amp;D_01_02 (2)"}</definedName>
    <definedName name="__new1" localSheetId="7" hidden="1">{"pl_t&amp;d",#N/A,FALSE,"p&amp;l_t&amp;D_01_02 (2)"}</definedName>
    <definedName name="__new1" localSheetId="8" hidden="1">{"pl_t&amp;d",#N/A,FALSE,"p&amp;l_t&amp;D_01_02 (2)"}</definedName>
    <definedName name="__new1" localSheetId="9" hidden="1">{"pl_t&amp;d",#N/A,FALSE,"p&amp;l_t&amp;D_01_02 (2)"}</definedName>
    <definedName name="__new1" localSheetId="10" hidden="1">{"pl_t&amp;d",#N/A,FALSE,"p&amp;l_t&amp;D_01_02 (2)"}</definedName>
    <definedName name="__new1" hidden="1">{"pl_t&amp;d",#N/A,FALSE,"p&amp;l_t&amp;D_01_02 (2)"}</definedName>
    <definedName name="__no1" localSheetId="0" hidden="1">{"pl_t&amp;d",#N/A,FALSE,"p&amp;l_t&amp;D_01_02 (2)"}</definedName>
    <definedName name="__no1" localSheetId="1" hidden="1">{"pl_t&amp;d",#N/A,FALSE,"p&amp;l_t&amp;D_01_02 (2)"}</definedName>
    <definedName name="__no1" localSheetId="2" hidden="1">{"pl_t&amp;d",#N/A,FALSE,"p&amp;l_t&amp;D_01_02 (2)"}</definedName>
    <definedName name="__no1" localSheetId="3" hidden="1">{"pl_t&amp;d",#N/A,FALSE,"p&amp;l_t&amp;D_01_02 (2)"}</definedName>
    <definedName name="__no1" localSheetId="5" hidden="1">{"pl_t&amp;d",#N/A,FALSE,"p&amp;l_t&amp;D_01_02 (2)"}</definedName>
    <definedName name="__no1" localSheetId="6" hidden="1">{"pl_t&amp;d",#N/A,FALSE,"p&amp;l_t&amp;D_01_02 (2)"}</definedName>
    <definedName name="__no1" localSheetId="7" hidden="1">{"pl_t&amp;d",#N/A,FALSE,"p&amp;l_t&amp;D_01_02 (2)"}</definedName>
    <definedName name="__no1" localSheetId="8" hidden="1">{"pl_t&amp;d",#N/A,FALSE,"p&amp;l_t&amp;D_01_02 (2)"}</definedName>
    <definedName name="__no1" localSheetId="9" hidden="1">{"pl_t&amp;d",#N/A,FALSE,"p&amp;l_t&amp;D_01_02 (2)"}</definedName>
    <definedName name="__no1" localSheetId="10" hidden="1">{"pl_t&amp;d",#N/A,FALSE,"p&amp;l_t&amp;D_01_02 (2)"}</definedName>
    <definedName name="__no1" hidden="1">{"pl_t&amp;d",#N/A,FALSE,"p&amp;l_t&amp;D_01_02 (2)"}</definedName>
    <definedName name="__not1" localSheetId="0" hidden="1">{"pl_t&amp;d",#N/A,FALSE,"p&amp;l_t&amp;D_01_02 (2)"}</definedName>
    <definedName name="__not1" localSheetId="1" hidden="1">{"pl_t&amp;d",#N/A,FALSE,"p&amp;l_t&amp;D_01_02 (2)"}</definedName>
    <definedName name="__not1" localSheetId="2" hidden="1">{"pl_t&amp;d",#N/A,FALSE,"p&amp;l_t&amp;D_01_02 (2)"}</definedName>
    <definedName name="__not1" localSheetId="3" hidden="1">{"pl_t&amp;d",#N/A,FALSE,"p&amp;l_t&amp;D_01_02 (2)"}</definedName>
    <definedName name="__not1" localSheetId="5" hidden="1">{"pl_t&amp;d",#N/A,FALSE,"p&amp;l_t&amp;D_01_02 (2)"}</definedName>
    <definedName name="__not1" localSheetId="6" hidden="1">{"pl_t&amp;d",#N/A,FALSE,"p&amp;l_t&amp;D_01_02 (2)"}</definedName>
    <definedName name="__not1" localSheetId="7" hidden="1">{"pl_t&amp;d",#N/A,FALSE,"p&amp;l_t&amp;D_01_02 (2)"}</definedName>
    <definedName name="__not1" localSheetId="8" hidden="1">{"pl_t&amp;d",#N/A,FALSE,"p&amp;l_t&amp;D_01_02 (2)"}</definedName>
    <definedName name="__not1" localSheetId="9" hidden="1">{"pl_t&amp;d",#N/A,FALSE,"p&amp;l_t&amp;D_01_02 (2)"}</definedName>
    <definedName name="__not1" localSheetId="10" hidden="1">{"pl_t&amp;d",#N/A,FALSE,"p&amp;l_t&amp;D_01_02 (2)"}</definedName>
    <definedName name="__not1" hidden="1">{"pl_t&amp;d",#N/A,FALSE,"p&amp;l_t&amp;D_01_02 (2)"}</definedName>
    <definedName name="__Nov01">'[6]MO CY'!$H$11:$M$45</definedName>
    <definedName name="__Nov02">'[6]MO EY'!$AX$11:$BC$45</definedName>
    <definedName name="__Oct01">'[6]MO CY'!$A$11:$F$45</definedName>
    <definedName name="__Oct02">'[6]MO EY'!$AQ$11:$AV$45</definedName>
    <definedName name="__p1" localSheetId="0" hidden="1">{"pl_t&amp;d",#N/A,FALSE,"p&amp;l_t&amp;D_01_02 (2)"}</definedName>
    <definedName name="__p1" localSheetId="1" hidden="1">{"pl_t&amp;d",#N/A,FALSE,"p&amp;l_t&amp;D_01_02 (2)"}</definedName>
    <definedName name="__p1" localSheetId="2" hidden="1">{"pl_t&amp;d",#N/A,FALSE,"p&amp;l_t&amp;D_01_02 (2)"}</definedName>
    <definedName name="__p1" localSheetId="3" hidden="1">{"pl_t&amp;d",#N/A,FALSE,"p&amp;l_t&amp;D_01_02 (2)"}</definedName>
    <definedName name="__p1" localSheetId="5" hidden="1">{"pl_t&amp;d",#N/A,FALSE,"p&amp;l_t&amp;D_01_02 (2)"}</definedName>
    <definedName name="__p1" localSheetId="6" hidden="1">{"pl_t&amp;d",#N/A,FALSE,"p&amp;l_t&amp;D_01_02 (2)"}</definedName>
    <definedName name="__p1" localSheetId="7" hidden="1">{"pl_t&amp;d",#N/A,FALSE,"p&amp;l_t&amp;D_01_02 (2)"}</definedName>
    <definedName name="__p1" localSheetId="8" hidden="1">{"pl_t&amp;d",#N/A,FALSE,"p&amp;l_t&amp;D_01_02 (2)"}</definedName>
    <definedName name="__p1" localSheetId="9" hidden="1">{"pl_t&amp;d",#N/A,FALSE,"p&amp;l_t&amp;D_01_02 (2)"}</definedName>
    <definedName name="__p1" localSheetId="10" hidden="1">{"pl_t&amp;d",#N/A,FALSE,"p&amp;l_t&amp;D_01_02 (2)"}</definedName>
    <definedName name="__p1" hidden="1">{"pl_t&amp;d",#N/A,FALSE,"p&amp;l_t&amp;D_01_02 (2)"}</definedName>
    <definedName name="__p2" localSheetId="0" hidden="1">{"pl_td_01_02",#N/A,FALSE,"p&amp;l_t&amp;D_01_02 (2)"}</definedName>
    <definedName name="__p2" localSheetId="1" hidden="1">{"pl_td_01_02",#N/A,FALSE,"p&amp;l_t&amp;D_01_02 (2)"}</definedName>
    <definedName name="__p2" localSheetId="2" hidden="1">{"pl_td_01_02",#N/A,FALSE,"p&amp;l_t&amp;D_01_02 (2)"}</definedName>
    <definedName name="__p2" localSheetId="3" hidden="1">{"pl_td_01_02",#N/A,FALSE,"p&amp;l_t&amp;D_01_02 (2)"}</definedName>
    <definedName name="__p2" localSheetId="5" hidden="1">{"pl_td_01_02",#N/A,FALSE,"p&amp;l_t&amp;D_01_02 (2)"}</definedName>
    <definedName name="__p2" localSheetId="6" hidden="1">{"pl_td_01_02",#N/A,FALSE,"p&amp;l_t&amp;D_01_02 (2)"}</definedName>
    <definedName name="__p2" localSheetId="7" hidden="1">{"pl_td_01_02",#N/A,FALSE,"p&amp;l_t&amp;D_01_02 (2)"}</definedName>
    <definedName name="__p2" localSheetId="8" hidden="1">{"pl_td_01_02",#N/A,FALSE,"p&amp;l_t&amp;D_01_02 (2)"}</definedName>
    <definedName name="__p2" localSheetId="9" hidden="1">{"pl_td_01_02",#N/A,FALSE,"p&amp;l_t&amp;D_01_02 (2)"}</definedName>
    <definedName name="__p2" localSheetId="10" hidden="1">{"pl_td_01_02",#N/A,FALSE,"p&amp;l_t&amp;D_01_02 (2)"}</definedName>
    <definedName name="__p2" hidden="1">{"pl_td_01_02",#N/A,FALSE,"p&amp;l_t&amp;D_01_02 (2)"}</definedName>
    <definedName name="__p3" localSheetId="0" hidden="1">{"pl_t&amp;d",#N/A,FALSE,"p&amp;l_t&amp;D_01_02 (2)"}</definedName>
    <definedName name="__p3" localSheetId="1" hidden="1">{"pl_t&amp;d",#N/A,FALSE,"p&amp;l_t&amp;D_01_02 (2)"}</definedName>
    <definedName name="__p3" localSheetId="2" hidden="1">{"pl_t&amp;d",#N/A,FALSE,"p&amp;l_t&amp;D_01_02 (2)"}</definedName>
    <definedName name="__p3" localSheetId="3" hidden="1">{"pl_t&amp;d",#N/A,FALSE,"p&amp;l_t&amp;D_01_02 (2)"}</definedName>
    <definedName name="__p3" localSheetId="5" hidden="1">{"pl_t&amp;d",#N/A,FALSE,"p&amp;l_t&amp;D_01_02 (2)"}</definedName>
    <definedName name="__p3" localSheetId="6" hidden="1">{"pl_t&amp;d",#N/A,FALSE,"p&amp;l_t&amp;D_01_02 (2)"}</definedName>
    <definedName name="__p3" localSheetId="7" hidden="1">{"pl_t&amp;d",#N/A,FALSE,"p&amp;l_t&amp;D_01_02 (2)"}</definedName>
    <definedName name="__p3" localSheetId="8" hidden="1">{"pl_t&amp;d",#N/A,FALSE,"p&amp;l_t&amp;D_01_02 (2)"}</definedName>
    <definedName name="__p3" localSheetId="9" hidden="1">{"pl_t&amp;d",#N/A,FALSE,"p&amp;l_t&amp;D_01_02 (2)"}</definedName>
    <definedName name="__p3" localSheetId="10" hidden="1">{"pl_t&amp;d",#N/A,FALSE,"p&amp;l_t&amp;D_01_02 (2)"}</definedName>
    <definedName name="__p3" hidden="1">{"pl_t&amp;d",#N/A,FALSE,"p&amp;l_t&amp;D_01_02 (2)"}</definedName>
    <definedName name="__p4" localSheetId="0" hidden="1">{"pl_t&amp;d",#N/A,FALSE,"p&amp;l_t&amp;D_01_02 (2)"}</definedName>
    <definedName name="__p4" localSheetId="1" hidden="1">{"pl_t&amp;d",#N/A,FALSE,"p&amp;l_t&amp;D_01_02 (2)"}</definedName>
    <definedName name="__p4" localSheetId="2" hidden="1">{"pl_t&amp;d",#N/A,FALSE,"p&amp;l_t&amp;D_01_02 (2)"}</definedName>
    <definedName name="__p4" localSheetId="3" hidden="1">{"pl_t&amp;d",#N/A,FALSE,"p&amp;l_t&amp;D_01_02 (2)"}</definedName>
    <definedName name="__p4" localSheetId="5" hidden="1">{"pl_t&amp;d",#N/A,FALSE,"p&amp;l_t&amp;D_01_02 (2)"}</definedName>
    <definedName name="__p4" localSheetId="6" hidden="1">{"pl_t&amp;d",#N/A,FALSE,"p&amp;l_t&amp;D_01_02 (2)"}</definedName>
    <definedName name="__p4" localSheetId="7" hidden="1">{"pl_t&amp;d",#N/A,FALSE,"p&amp;l_t&amp;D_01_02 (2)"}</definedName>
    <definedName name="__p4" localSheetId="8" hidden="1">{"pl_t&amp;d",#N/A,FALSE,"p&amp;l_t&amp;D_01_02 (2)"}</definedName>
    <definedName name="__p4" localSheetId="9" hidden="1">{"pl_t&amp;d",#N/A,FALSE,"p&amp;l_t&amp;D_01_02 (2)"}</definedName>
    <definedName name="__p4" localSheetId="10" hidden="1">{"pl_t&amp;d",#N/A,FALSE,"p&amp;l_t&amp;D_01_02 (2)"}</definedName>
    <definedName name="__p4" hidden="1">{"pl_t&amp;d",#N/A,FALSE,"p&amp;l_t&amp;D_01_02 (2)"}</definedName>
    <definedName name="__q2" localSheetId="0" hidden="1">{"pl_t&amp;d",#N/A,FALSE,"p&amp;l_t&amp;D_01_02 (2)"}</definedName>
    <definedName name="__q2" localSheetId="1" hidden="1">{"pl_t&amp;d",#N/A,FALSE,"p&amp;l_t&amp;D_01_02 (2)"}</definedName>
    <definedName name="__q2" localSheetId="2" hidden="1">{"pl_t&amp;d",#N/A,FALSE,"p&amp;l_t&amp;D_01_02 (2)"}</definedName>
    <definedName name="__q2" localSheetId="3" hidden="1">{"pl_t&amp;d",#N/A,FALSE,"p&amp;l_t&amp;D_01_02 (2)"}</definedName>
    <definedName name="__q2" localSheetId="5" hidden="1">{"pl_t&amp;d",#N/A,FALSE,"p&amp;l_t&amp;D_01_02 (2)"}</definedName>
    <definedName name="__q2" localSheetId="6" hidden="1">{"pl_t&amp;d",#N/A,FALSE,"p&amp;l_t&amp;D_01_02 (2)"}</definedName>
    <definedName name="__q2" localSheetId="7" hidden="1">{"pl_t&amp;d",#N/A,FALSE,"p&amp;l_t&amp;D_01_02 (2)"}</definedName>
    <definedName name="__q2" localSheetId="8" hidden="1">{"pl_t&amp;d",#N/A,FALSE,"p&amp;l_t&amp;D_01_02 (2)"}</definedName>
    <definedName name="__q2" localSheetId="9" hidden="1">{"pl_t&amp;d",#N/A,FALSE,"p&amp;l_t&amp;D_01_02 (2)"}</definedName>
    <definedName name="__q2" localSheetId="10" hidden="1">{"pl_t&amp;d",#N/A,FALSE,"p&amp;l_t&amp;D_01_02 (2)"}</definedName>
    <definedName name="__q2" hidden="1">{"pl_t&amp;d",#N/A,FALSE,"p&amp;l_t&amp;D_01_02 (2)"}</definedName>
    <definedName name="__q3" localSheetId="0" hidden="1">{"pl_t&amp;d",#N/A,FALSE,"p&amp;l_t&amp;D_01_02 (2)"}</definedName>
    <definedName name="__q3" localSheetId="1" hidden="1">{"pl_t&amp;d",#N/A,FALSE,"p&amp;l_t&amp;D_01_02 (2)"}</definedName>
    <definedName name="__q3" localSheetId="2" hidden="1">{"pl_t&amp;d",#N/A,FALSE,"p&amp;l_t&amp;D_01_02 (2)"}</definedName>
    <definedName name="__q3" localSheetId="3" hidden="1">{"pl_t&amp;d",#N/A,FALSE,"p&amp;l_t&amp;D_01_02 (2)"}</definedName>
    <definedName name="__q3" localSheetId="5" hidden="1">{"pl_t&amp;d",#N/A,FALSE,"p&amp;l_t&amp;D_01_02 (2)"}</definedName>
    <definedName name="__q3" localSheetId="6" hidden="1">{"pl_t&amp;d",#N/A,FALSE,"p&amp;l_t&amp;D_01_02 (2)"}</definedName>
    <definedName name="__q3" localSheetId="7" hidden="1">{"pl_t&amp;d",#N/A,FALSE,"p&amp;l_t&amp;D_01_02 (2)"}</definedName>
    <definedName name="__q3" localSheetId="8" hidden="1">{"pl_t&amp;d",#N/A,FALSE,"p&amp;l_t&amp;D_01_02 (2)"}</definedName>
    <definedName name="__q3" localSheetId="9" hidden="1">{"pl_t&amp;d",#N/A,FALSE,"p&amp;l_t&amp;D_01_02 (2)"}</definedName>
    <definedName name="__q3" localSheetId="10" hidden="1">{"pl_t&amp;d",#N/A,FALSE,"p&amp;l_t&amp;D_01_02 (2)"}</definedName>
    <definedName name="__q3" hidden="1">{"pl_t&amp;d",#N/A,FALSE,"p&amp;l_t&amp;D_01_02 (2)"}</definedName>
    <definedName name="__RAM4" localSheetId="6" hidden="1">{"pl_t&amp;d",#N/A,FALSE,"p&amp;l_t&amp;D_01_02 (2)"}</definedName>
    <definedName name="__RAM4" localSheetId="7" hidden="1">{"pl_t&amp;d",#N/A,FALSE,"p&amp;l_t&amp;D_01_02 (2)"}</definedName>
    <definedName name="__RAM4" localSheetId="8" hidden="1">{"pl_t&amp;d",#N/A,FALSE,"p&amp;l_t&amp;D_01_02 (2)"}</definedName>
    <definedName name="__RAM4" localSheetId="9" hidden="1">{"pl_t&amp;d",#N/A,FALSE,"p&amp;l_t&amp;D_01_02 (2)"}</definedName>
    <definedName name="__RAM4" localSheetId="10" hidden="1">{"pl_t&amp;d",#N/A,FALSE,"p&amp;l_t&amp;D_01_02 (2)"}</definedName>
    <definedName name="__RAM4" hidden="1">{"pl_t&amp;d",#N/A,FALSE,"p&amp;l_t&amp;D_01_02 (2)"}</definedName>
    <definedName name="__rb2" localSheetId="6" hidden="1">{"pl_t&amp;d",#N/A,FALSE,"p&amp;l_t&amp;D_01_02 (2)"}</definedName>
    <definedName name="__rb2" localSheetId="7" hidden="1">{"pl_t&amp;d",#N/A,FALSE,"p&amp;l_t&amp;D_01_02 (2)"}</definedName>
    <definedName name="__rb2" localSheetId="8" hidden="1">{"pl_t&amp;d",#N/A,FALSE,"p&amp;l_t&amp;D_01_02 (2)"}</definedName>
    <definedName name="__rb2" localSheetId="9" hidden="1">{"pl_t&amp;d",#N/A,FALSE,"p&amp;l_t&amp;D_01_02 (2)"}</definedName>
    <definedName name="__rb2" localSheetId="10" hidden="1">{"pl_t&amp;d",#N/A,FALSE,"p&amp;l_t&amp;D_01_02 (2)"}</definedName>
    <definedName name="__rb2" hidden="1">{"pl_t&amp;d",#N/A,FALSE,"p&amp;l_t&amp;D_01_02 (2)"}</definedName>
    <definedName name="__s1" localSheetId="0" hidden="1">{"pl_t&amp;d",#N/A,FALSE,"p&amp;l_t&amp;D_01_02 (2)"}</definedName>
    <definedName name="__s1" localSheetId="1" hidden="1">{"pl_t&amp;d",#N/A,FALSE,"p&amp;l_t&amp;D_01_02 (2)"}</definedName>
    <definedName name="__s1" localSheetId="2" hidden="1">{"pl_t&amp;d",#N/A,FALSE,"p&amp;l_t&amp;D_01_02 (2)"}</definedName>
    <definedName name="__s1" localSheetId="3" hidden="1">{"pl_t&amp;d",#N/A,FALSE,"p&amp;l_t&amp;D_01_02 (2)"}</definedName>
    <definedName name="__s1" localSheetId="5" hidden="1">{"pl_t&amp;d",#N/A,FALSE,"p&amp;l_t&amp;D_01_02 (2)"}</definedName>
    <definedName name="__s1" localSheetId="6" hidden="1">{"pl_t&amp;d",#N/A,FALSE,"p&amp;l_t&amp;D_01_02 (2)"}</definedName>
    <definedName name="__s1" localSheetId="7" hidden="1">{"pl_t&amp;d",#N/A,FALSE,"p&amp;l_t&amp;D_01_02 (2)"}</definedName>
    <definedName name="__s1" localSheetId="8" hidden="1">{"pl_t&amp;d",#N/A,FALSE,"p&amp;l_t&amp;D_01_02 (2)"}</definedName>
    <definedName name="__s1" localSheetId="9" hidden="1">{"pl_t&amp;d",#N/A,FALSE,"p&amp;l_t&amp;D_01_02 (2)"}</definedName>
    <definedName name="__s1" localSheetId="10" hidden="1">{"pl_t&amp;d",#N/A,FALSE,"p&amp;l_t&amp;D_01_02 (2)"}</definedName>
    <definedName name="__s1" hidden="1">{"pl_t&amp;d",#N/A,FALSE,"p&amp;l_t&amp;D_01_02 (2)"}</definedName>
    <definedName name="__s2" localSheetId="0" hidden="1">{"pl_t&amp;d",#N/A,FALSE,"p&amp;l_t&amp;D_01_02 (2)"}</definedName>
    <definedName name="__s2" localSheetId="1" hidden="1">{"pl_t&amp;d",#N/A,FALSE,"p&amp;l_t&amp;D_01_02 (2)"}</definedName>
    <definedName name="__s2" localSheetId="2" hidden="1">{"pl_t&amp;d",#N/A,FALSE,"p&amp;l_t&amp;D_01_02 (2)"}</definedName>
    <definedName name="__s2" localSheetId="3" hidden="1">{"pl_t&amp;d",#N/A,FALSE,"p&amp;l_t&amp;D_01_02 (2)"}</definedName>
    <definedName name="__s2" localSheetId="5" hidden="1">{"pl_t&amp;d",#N/A,FALSE,"p&amp;l_t&amp;D_01_02 (2)"}</definedName>
    <definedName name="__s2" localSheetId="6" hidden="1">{"pl_t&amp;d",#N/A,FALSE,"p&amp;l_t&amp;D_01_02 (2)"}</definedName>
    <definedName name="__s2" localSheetId="7" hidden="1">{"pl_t&amp;d",#N/A,FALSE,"p&amp;l_t&amp;D_01_02 (2)"}</definedName>
    <definedName name="__s2" localSheetId="8" hidden="1">{"pl_t&amp;d",#N/A,FALSE,"p&amp;l_t&amp;D_01_02 (2)"}</definedName>
    <definedName name="__s2" localSheetId="9" hidden="1">{"pl_t&amp;d",#N/A,FALSE,"p&amp;l_t&amp;D_01_02 (2)"}</definedName>
    <definedName name="__s2" localSheetId="10" hidden="1">{"pl_t&amp;d",#N/A,FALSE,"p&amp;l_t&amp;D_01_02 (2)"}</definedName>
    <definedName name="__s2" hidden="1">{"pl_t&amp;d",#N/A,FALSE,"p&amp;l_t&amp;D_01_02 (2)"}</definedName>
    <definedName name="__SCH6" localSheetId="6">'[20]04REL'!#REF!</definedName>
    <definedName name="__SCH6" localSheetId="7">'[20]04REL'!#REF!</definedName>
    <definedName name="__SCH6" localSheetId="8">'[20]04REL'!#REF!</definedName>
    <definedName name="__SCH6" localSheetId="9">'[20]04REL'!#REF!</definedName>
    <definedName name="__SCH6" localSheetId="10">'[20]04REL'!#REF!</definedName>
    <definedName name="__SCH6">'[20]04REL'!#REF!</definedName>
    <definedName name="__Sep02">'[6]MO EY'!$AJ$11:$AO$45</definedName>
    <definedName name="__SH1">'[7]Executive Summary -Thermal'!$A$4:$H$108</definedName>
    <definedName name="__SH10">'[7]Executive Summary -Thermal'!$A$4:$G$118</definedName>
    <definedName name="__SH11">'[7]Executive Summary -Thermal'!$A$4:$H$167</definedName>
    <definedName name="__SH2">'[7]Executive Summary -Thermal'!$A$4:$H$157</definedName>
    <definedName name="__SH3">'[7]Executive Summary -Thermal'!$A$4:$H$136</definedName>
    <definedName name="__SH4">'[7]Executive Summary -Thermal'!$A$4:$H$96</definedName>
    <definedName name="__SH5">'[7]Executive Summary -Thermal'!$A$4:$H$96</definedName>
    <definedName name="__SH6">'[7]Executive Summary -Thermal'!$A$4:$H$95</definedName>
    <definedName name="__SH7">'[7]Executive Summary -Thermal'!$A$4:$H$163</definedName>
    <definedName name="__SH8">'[7]Executive Summary -Thermal'!$A$4:$H$133</definedName>
    <definedName name="__SH9">'[7]Executive Summary -Thermal'!$A$4:$H$194</definedName>
    <definedName name="__SL1" localSheetId="4">[21]Salient1!#REF!</definedName>
    <definedName name="__SL1" localSheetId="5">[22]Salient1!#REF!</definedName>
    <definedName name="__SL1" localSheetId="6">[22]Salient1!#REF!</definedName>
    <definedName name="__SL1" localSheetId="7">[22]Salient1!#REF!</definedName>
    <definedName name="__SL1" localSheetId="8">[22]Salient1!#REF!</definedName>
    <definedName name="__SL1" localSheetId="9">[22]Salient1!#REF!</definedName>
    <definedName name="__SL1" localSheetId="10">[22]Salient1!#REF!</definedName>
    <definedName name="__SL1">[21]Salient1!#REF!</definedName>
    <definedName name="__SL2" localSheetId="4">[21]Salient1!#REF!</definedName>
    <definedName name="__SL2" localSheetId="5">[22]Salient1!#REF!</definedName>
    <definedName name="__SL2" localSheetId="6">[22]Salient1!#REF!</definedName>
    <definedName name="__SL2" localSheetId="7">[22]Salient1!#REF!</definedName>
    <definedName name="__SL2" localSheetId="8">[22]Salient1!#REF!</definedName>
    <definedName name="__SL2" localSheetId="9">[22]Salient1!#REF!</definedName>
    <definedName name="__SL2" localSheetId="10">[22]Salient1!#REF!</definedName>
    <definedName name="__SL2">[21]Salient1!#REF!</definedName>
    <definedName name="__SL3" localSheetId="4">[21]Salient1!#REF!</definedName>
    <definedName name="__SL3" localSheetId="5">[22]Salient1!#REF!</definedName>
    <definedName name="__SL3" localSheetId="6">[22]Salient1!#REF!</definedName>
    <definedName name="__SL3" localSheetId="7">[22]Salient1!#REF!</definedName>
    <definedName name="__SL3" localSheetId="8">[22]Salient1!#REF!</definedName>
    <definedName name="__SL3" localSheetId="9">[22]Salient1!#REF!</definedName>
    <definedName name="__SL3" localSheetId="10">[22]Salient1!#REF!</definedName>
    <definedName name="__SL3">[21]Salient1!#REF!</definedName>
    <definedName name="__ss1" localSheetId="6" hidden="1">{"pl_t&amp;d",#N/A,FALSE,"p&amp;l_t&amp;D_01_02 (2)"}</definedName>
    <definedName name="__ss1" localSheetId="7" hidden="1">{"pl_t&amp;d",#N/A,FALSE,"p&amp;l_t&amp;D_01_02 (2)"}</definedName>
    <definedName name="__ss1" localSheetId="8" hidden="1">{"pl_t&amp;d",#N/A,FALSE,"p&amp;l_t&amp;D_01_02 (2)"}</definedName>
    <definedName name="__ss1" localSheetId="9" hidden="1">{"pl_t&amp;d",#N/A,FALSE,"p&amp;l_t&amp;D_01_02 (2)"}</definedName>
    <definedName name="__ss1" localSheetId="10" hidden="1">{"pl_t&amp;d",#N/A,FALSE,"p&amp;l_t&amp;D_01_02 (2)"}</definedName>
    <definedName name="__ss1" hidden="1">{"pl_t&amp;d",#N/A,FALSE,"p&amp;l_t&amp;D_01_02 (2)"}</definedName>
    <definedName name="__udc12" localSheetId="6" hidden="1">{"pl_t&amp;d",#N/A,FALSE,"p&amp;l_t&amp;D_01_02 (2)"}</definedName>
    <definedName name="__udc12" localSheetId="7" hidden="1">{"pl_t&amp;d",#N/A,FALSE,"p&amp;l_t&amp;D_01_02 (2)"}</definedName>
    <definedName name="__udc12" localSheetId="8" hidden="1">{"pl_t&amp;d",#N/A,FALSE,"p&amp;l_t&amp;D_01_02 (2)"}</definedName>
    <definedName name="__udc12" localSheetId="9" hidden="1">{"pl_t&amp;d",#N/A,FALSE,"p&amp;l_t&amp;D_01_02 (2)"}</definedName>
    <definedName name="__udc12" localSheetId="10" hidden="1">{"pl_t&amp;d",#N/A,FALSE,"p&amp;l_t&amp;D_01_02 (2)"}</definedName>
    <definedName name="__udc12" hidden="1">{"pl_t&amp;d",#N/A,FALSE,"p&amp;l_t&amp;D_01_02 (2)"}</definedName>
    <definedName name="__ums1" localSheetId="6" hidden="1">{"pl_t&amp;d",#N/A,FALSE,"p&amp;l_t&amp;D_01_02 (2)"}</definedName>
    <definedName name="__ums1" localSheetId="7" hidden="1">{"pl_t&amp;d",#N/A,FALSE,"p&amp;l_t&amp;D_01_02 (2)"}</definedName>
    <definedName name="__ums1" localSheetId="8" hidden="1">{"pl_t&amp;d",#N/A,FALSE,"p&amp;l_t&amp;D_01_02 (2)"}</definedName>
    <definedName name="__ums1" localSheetId="9" hidden="1">{"pl_t&amp;d",#N/A,FALSE,"p&amp;l_t&amp;D_01_02 (2)"}</definedName>
    <definedName name="__ums1" localSheetId="10" hidden="1">{"pl_t&amp;d",#N/A,FALSE,"p&amp;l_t&amp;D_01_02 (2)"}</definedName>
    <definedName name="__ums1" hidden="1">{"pl_t&amp;d",#N/A,FALSE,"p&amp;l_t&amp;D_01_02 (2)"}</definedName>
    <definedName name="__vas1" localSheetId="6" hidden="1">{"pl_t&amp;d",#N/A,FALSE,"p&amp;l_t&amp;D_01_02 (2)"}</definedName>
    <definedName name="__vas1" localSheetId="7" hidden="1">{"pl_t&amp;d",#N/A,FALSE,"p&amp;l_t&amp;D_01_02 (2)"}</definedName>
    <definedName name="__vas1" localSheetId="8" hidden="1">{"pl_t&amp;d",#N/A,FALSE,"p&amp;l_t&amp;D_01_02 (2)"}</definedName>
    <definedName name="__vas1" localSheetId="9" hidden="1">{"pl_t&amp;d",#N/A,FALSE,"p&amp;l_t&amp;D_01_02 (2)"}</definedName>
    <definedName name="__vas1" localSheetId="10" hidden="1">{"pl_t&amp;d",#N/A,FALSE,"p&amp;l_t&amp;D_01_02 (2)"}</definedName>
    <definedName name="__vas1" hidden="1">{"pl_t&amp;d",#N/A,FALSE,"p&amp;l_t&amp;D_01_02 (2)"}</definedName>
    <definedName name="__vas2" localSheetId="6" hidden="1">{"pl_t&amp;d",#N/A,FALSE,"p&amp;l_t&amp;D_01_02 (2)"}</definedName>
    <definedName name="__vas2" localSheetId="7" hidden="1">{"pl_t&amp;d",#N/A,FALSE,"p&amp;l_t&amp;D_01_02 (2)"}</definedName>
    <definedName name="__vas2" localSheetId="8" hidden="1">{"pl_t&amp;d",#N/A,FALSE,"p&amp;l_t&amp;D_01_02 (2)"}</definedName>
    <definedName name="__vas2" localSheetId="9" hidden="1">{"pl_t&amp;d",#N/A,FALSE,"p&amp;l_t&amp;D_01_02 (2)"}</definedName>
    <definedName name="__vas2" localSheetId="10" hidden="1">{"pl_t&amp;d",#N/A,FALSE,"p&amp;l_t&amp;D_01_02 (2)"}</definedName>
    <definedName name="__vas2" hidden="1">{"pl_t&amp;d",#N/A,FALSE,"p&amp;l_t&amp;D_01_02 (2)"}</definedName>
    <definedName name="_8485G">'[7]Stationwise Thermal &amp; Hydel Gen'!$GR$4:$HK$9</definedName>
    <definedName name="_A1000000" localSheetId="4">#REF!</definedName>
    <definedName name="_A1000000" localSheetId="5">#REF!</definedName>
    <definedName name="_A1000000" localSheetId="6">#REF!</definedName>
    <definedName name="_A1000000" localSheetId="7">#REF!</definedName>
    <definedName name="_A1000000" localSheetId="8">#REF!</definedName>
    <definedName name="_A1000000" localSheetId="9">#REF!</definedName>
    <definedName name="_A1000000" localSheetId="10">#REF!</definedName>
    <definedName name="_A1000000">#REF!</definedName>
    <definedName name="_A11" localSheetId="6" hidden="1">{"pl_t&amp;d",#N/A,FALSE,"p&amp;l_t&amp;D_01_02 (2)"}</definedName>
    <definedName name="_A11" localSheetId="7" hidden="1">{"pl_t&amp;d",#N/A,FALSE,"p&amp;l_t&amp;D_01_02 (2)"}</definedName>
    <definedName name="_A11" localSheetId="8" hidden="1">{"pl_t&amp;d",#N/A,FALSE,"p&amp;l_t&amp;D_01_02 (2)"}</definedName>
    <definedName name="_A11" localSheetId="9" hidden="1">{"pl_t&amp;d",#N/A,FALSE,"p&amp;l_t&amp;D_01_02 (2)"}</definedName>
    <definedName name="_A11" localSheetId="10" hidden="1">{"pl_t&amp;d",#N/A,FALSE,"p&amp;l_t&amp;D_01_02 (2)"}</definedName>
    <definedName name="_A11" hidden="1">{"pl_t&amp;d",#N/A,FALSE,"p&amp;l_t&amp;D_01_02 (2)"}</definedName>
    <definedName name="_A2" localSheetId="6" hidden="1">{"pl_t&amp;d",#N/A,FALSE,"p&amp;l_t&amp;D_01_02 (2)"}</definedName>
    <definedName name="_A2" localSheetId="7" hidden="1">{"pl_t&amp;d",#N/A,FALSE,"p&amp;l_t&amp;D_01_02 (2)"}</definedName>
    <definedName name="_A2" localSheetId="8" hidden="1">{"pl_t&amp;d",#N/A,FALSE,"p&amp;l_t&amp;D_01_02 (2)"}</definedName>
    <definedName name="_A2" localSheetId="9" hidden="1">{"pl_t&amp;d",#N/A,FALSE,"p&amp;l_t&amp;D_01_02 (2)"}</definedName>
    <definedName name="_A2" localSheetId="10" hidden="1">{"pl_t&amp;d",#N/A,FALSE,"p&amp;l_t&amp;D_01_02 (2)"}</definedName>
    <definedName name="_A2" hidden="1">{"pl_t&amp;d",#N/A,FALSE,"p&amp;l_t&amp;D_01_02 (2)"}</definedName>
    <definedName name="_a3" localSheetId="6" hidden="1">{"pl_t&amp;d",#N/A,FALSE,"p&amp;l_t&amp;D_01_02 (2)"}</definedName>
    <definedName name="_a3" localSheetId="7" hidden="1">{"pl_t&amp;d",#N/A,FALSE,"p&amp;l_t&amp;D_01_02 (2)"}</definedName>
    <definedName name="_a3" localSheetId="8" hidden="1">{"pl_t&amp;d",#N/A,FALSE,"p&amp;l_t&amp;D_01_02 (2)"}</definedName>
    <definedName name="_a3" localSheetId="9" hidden="1">{"pl_t&amp;d",#N/A,FALSE,"p&amp;l_t&amp;D_01_02 (2)"}</definedName>
    <definedName name="_a3" localSheetId="10" hidden="1">{"pl_t&amp;d",#N/A,FALSE,"p&amp;l_t&amp;D_01_02 (2)"}</definedName>
    <definedName name="_a3" hidden="1">{"pl_t&amp;d",#N/A,FALSE,"p&amp;l_t&amp;D_01_02 (2)"}</definedName>
    <definedName name="_A342542" localSheetId="6">#REF!</definedName>
    <definedName name="_A342542" localSheetId="7">#REF!</definedName>
    <definedName name="_A342542" localSheetId="8">#REF!</definedName>
    <definedName name="_A342542" localSheetId="9">#REF!</definedName>
    <definedName name="_A342542" localSheetId="10">#REF!</definedName>
    <definedName name="_A342542">#REF!</definedName>
    <definedName name="_A920720" localSheetId="6">#REF!</definedName>
    <definedName name="_A920720" localSheetId="7">#REF!</definedName>
    <definedName name="_A920720" localSheetId="8">#REF!</definedName>
    <definedName name="_A920720" localSheetId="9">#REF!</definedName>
    <definedName name="_A920720" localSheetId="10">#REF!</definedName>
    <definedName name="_A920720">#REF!</definedName>
    <definedName name="_aa1" localSheetId="6" hidden="1">{"pl_t&amp;d",#N/A,FALSE,"p&amp;l_t&amp;D_01_02 (2)"}</definedName>
    <definedName name="_aa1" localSheetId="7" hidden="1">{"pl_t&amp;d",#N/A,FALSE,"p&amp;l_t&amp;D_01_02 (2)"}</definedName>
    <definedName name="_aa1" localSheetId="8" hidden="1">{"pl_t&amp;d",#N/A,FALSE,"p&amp;l_t&amp;D_01_02 (2)"}</definedName>
    <definedName name="_aa1" localSheetId="9" hidden="1">{"pl_t&amp;d",#N/A,FALSE,"p&amp;l_t&amp;D_01_02 (2)"}</definedName>
    <definedName name="_aa1" localSheetId="10" hidden="1">{"pl_t&amp;d",#N/A,FALSE,"p&amp;l_t&amp;D_01_02 (2)"}</definedName>
    <definedName name="_aa1" hidden="1">{"pl_t&amp;d",#N/A,FALSE,"p&amp;l_t&amp;D_01_02 (2)"}</definedName>
    <definedName name="_ACD06" localSheetId="6" hidden="1">{"pl_t&amp;d",#N/A,FALSE,"p&amp;l_t&amp;D_01_02 (2)"}</definedName>
    <definedName name="_ACD06" localSheetId="7" hidden="1">{"pl_t&amp;d",#N/A,FALSE,"p&amp;l_t&amp;D_01_02 (2)"}</definedName>
    <definedName name="_ACD06" localSheetId="8" hidden="1">{"pl_t&amp;d",#N/A,FALSE,"p&amp;l_t&amp;D_01_02 (2)"}</definedName>
    <definedName name="_ACD06" localSheetId="9" hidden="1">{"pl_t&amp;d",#N/A,FALSE,"p&amp;l_t&amp;D_01_02 (2)"}</definedName>
    <definedName name="_ACD06" localSheetId="10" hidden="1">{"pl_t&amp;d",#N/A,FALSE,"p&amp;l_t&amp;D_01_02 (2)"}</definedName>
    <definedName name="_ACD06" hidden="1">{"pl_t&amp;d",#N/A,FALSE,"p&amp;l_t&amp;D_01_02 (2)"}</definedName>
    <definedName name="_Apr02" localSheetId="4">[4]Newabstract!#REF!</definedName>
    <definedName name="_Apr02" localSheetId="5">[4]Newabstract!#REF!</definedName>
    <definedName name="_Apr02" localSheetId="6">[4]Newabstract!#REF!</definedName>
    <definedName name="_Apr02" localSheetId="7">[4]Newabstract!#REF!</definedName>
    <definedName name="_Apr02" localSheetId="8">[4]Newabstract!#REF!</definedName>
    <definedName name="_Apr02" localSheetId="9">[4]Newabstract!#REF!</definedName>
    <definedName name="_Apr02" localSheetId="10">[4]Newabstract!#REF!</definedName>
    <definedName name="_Apr02">[4]Newabstract!#REF!</definedName>
    <definedName name="_Apr03" localSheetId="4">[4]Newabstract!#REF!</definedName>
    <definedName name="_Apr03" localSheetId="5">[4]Newabstract!#REF!</definedName>
    <definedName name="_Apr03" localSheetId="6">[4]Newabstract!#REF!</definedName>
    <definedName name="_Apr03" localSheetId="7">[4]Newabstract!#REF!</definedName>
    <definedName name="_Apr03" localSheetId="8">[4]Newabstract!#REF!</definedName>
    <definedName name="_Apr03" localSheetId="9">[4]Newabstract!#REF!</definedName>
    <definedName name="_Apr03" localSheetId="10">[4]Newabstract!#REF!</definedName>
    <definedName name="_Apr03">[4]Newabstract!#REF!</definedName>
    <definedName name="_Apr04" localSheetId="4">[4]Newabstract!#REF!</definedName>
    <definedName name="_Apr04" localSheetId="5">[4]Newabstract!#REF!</definedName>
    <definedName name="_Apr04" localSheetId="6">[4]Newabstract!#REF!</definedName>
    <definedName name="_Apr04" localSheetId="7">[4]Newabstract!#REF!</definedName>
    <definedName name="_Apr04" localSheetId="8">[4]Newabstract!#REF!</definedName>
    <definedName name="_Apr04" localSheetId="9">[4]Newabstract!#REF!</definedName>
    <definedName name="_Apr04" localSheetId="10">[4]Newabstract!#REF!</definedName>
    <definedName name="_Apr04">[4]Newabstract!#REF!</definedName>
    <definedName name="_Apr05" localSheetId="4">[4]Newabstract!#REF!</definedName>
    <definedName name="_Apr05" localSheetId="5">[4]Newabstract!#REF!</definedName>
    <definedName name="_Apr05" localSheetId="6">[4]Newabstract!#REF!</definedName>
    <definedName name="_Apr05" localSheetId="7">[4]Newabstract!#REF!</definedName>
    <definedName name="_Apr05" localSheetId="8">[4]Newabstract!#REF!</definedName>
    <definedName name="_Apr05" localSheetId="9">[4]Newabstract!#REF!</definedName>
    <definedName name="_Apr05" localSheetId="10">[4]Newabstract!#REF!</definedName>
    <definedName name="_Apr05">[4]Newabstract!#REF!</definedName>
    <definedName name="_Apr06" localSheetId="4">[4]Newabstract!#REF!</definedName>
    <definedName name="_Apr06" localSheetId="5">[4]Newabstract!#REF!</definedName>
    <definedName name="_Apr06" localSheetId="6">[4]Newabstract!#REF!</definedName>
    <definedName name="_Apr06" localSheetId="7">[4]Newabstract!#REF!</definedName>
    <definedName name="_Apr06" localSheetId="8">[4]Newabstract!#REF!</definedName>
    <definedName name="_Apr06" localSheetId="9">[4]Newabstract!#REF!</definedName>
    <definedName name="_Apr06" localSheetId="10">[4]Newabstract!#REF!</definedName>
    <definedName name="_Apr06">[4]Newabstract!#REF!</definedName>
    <definedName name="_Apr07" localSheetId="4">[4]Newabstract!#REF!</definedName>
    <definedName name="_Apr07" localSheetId="5">[4]Newabstract!#REF!</definedName>
    <definedName name="_Apr07" localSheetId="6">[4]Newabstract!#REF!</definedName>
    <definedName name="_Apr07" localSheetId="7">[4]Newabstract!#REF!</definedName>
    <definedName name="_Apr07" localSheetId="8">[4]Newabstract!#REF!</definedName>
    <definedName name="_Apr07" localSheetId="9">[4]Newabstract!#REF!</definedName>
    <definedName name="_Apr07" localSheetId="10">[4]Newabstract!#REF!</definedName>
    <definedName name="_Apr07">[4]Newabstract!#REF!</definedName>
    <definedName name="_Apr08" localSheetId="4">[4]Newabstract!#REF!</definedName>
    <definedName name="_Apr08" localSheetId="5">[4]Newabstract!#REF!</definedName>
    <definedName name="_Apr08" localSheetId="6">[4]Newabstract!#REF!</definedName>
    <definedName name="_Apr08" localSheetId="7">[4]Newabstract!#REF!</definedName>
    <definedName name="_Apr08" localSheetId="8">[4]Newabstract!#REF!</definedName>
    <definedName name="_Apr08" localSheetId="9">[4]Newabstract!#REF!</definedName>
    <definedName name="_Apr08" localSheetId="10">[4]Newabstract!#REF!</definedName>
    <definedName name="_Apr08">[4]Newabstract!#REF!</definedName>
    <definedName name="_Apr09" localSheetId="4">[4]Newabstract!#REF!</definedName>
    <definedName name="_Apr09" localSheetId="5">[4]Newabstract!#REF!</definedName>
    <definedName name="_Apr09" localSheetId="6">[4]Newabstract!#REF!</definedName>
    <definedName name="_Apr09" localSheetId="7">[4]Newabstract!#REF!</definedName>
    <definedName name="_Apr09" localSheetId="8">[4]Newabstract!#REF!</definedName>
    <definedName name="_Apr09" localSheetId="9">[4]Newabstract!#REF!</definedName>
    <definedName name="_Apr09" localSheetId="10">[4]Newabstract!#REF!</definedName>
    <definedName name="_Apr09">[4]Newabstract!#REF!</definedName>
    <definedName name="_Apr10" localSheetId="4">[4]Newabstract!#REF!</definedName>
    <definedName name="_Apr10" localSheetId="5">[4]Newabstract!#REF!</definedName>
    <definedName name="_Apr10" localSheetId="6">[4]Newabstract!#REF!</definedName>
    <definedName name="_Apr10" localSheetId="7">[4]Newabstract!#REF!</definedName>
    <definedName name="_Apr10" localSheetId="8">[4]Newabstract!#REF!</definedName>
    <definedName name="_Apr10" localSheetId="9">[4]Newabstract!#REF!</definedName>
    <definedName name="_Apr10" localSheetId="10">[4]Newabstract!#REF!</definedName>
    <definedName name="_Apr10">[4]Newabstract!#REF!</definedName>
    <definedName name="_Apr11" localSheetId="4">[4]Newabstract!#REF!</definedName>
    <definedName name="_Apr11" localSheetId="5">[4]Newabstract!#REF!</definedName>
    <definedName name="_Apr11" localSheetId="6">[4]Newabstract!#REF!</definedName>
    <definedName name="_Apr11" localSheetId="7">[4]Newabstract!#REF!</definedName>
    <definedName name="_Apr11" localSheetId="8">[4]Newabstract!#REF!</definedName>
    <definedName name="_Apr11" localSheetId="9">[4]Newabstract!#REF!</definedName>
    <definedName name="_Apr11" localSheetId="10">[4]Newabstract!#REF!</definedName>
    <definedName name="_Apr11">[4]Newabstract!#REF!</definedName>
    <definedName name="_Apr13" localSheetId="4">[4]Newabstract!#REF!</definedName>
    <definedName name="_Apr13" localSheetId="5">[4]Newabstract!#REF!</definedName>
    <definedName name="_Apr13" localSheetId="6">[4]Newabstract!#REF!</definedName>
    <definedName name="_Apr13" localSheetId="7">[4]Newabstract!#REF!</definedName>
    <definedName name="_Apr13" localSheetId="8">[4]Newabstract!#REF!</definedName>
    <definedName name="_Apr13" localSheetId="9">[4]Newabstract!#REF!</definedName>
    <definedName name="_Apr13" localSheetId="10">[4]Newabstract!#REF!</definedName>
    <definedName name="_Apr13">[4]Newabstract!#REF!</definedName>
    <definedName name="_Apr14" localSheetId="4">[4]Newabstract!#REF!</definedName>
    <definedName name="_Apr14" localSheetId="5">[4]Newabstract!#REF!</definedName>
    <definedName name="_Apr14" localSheetId="6">[4]Newabstract!#REF!</definedName>
    <definedName name="_Apr14" localSheetId="7">[4]Newabstract!#REF!</definedName>
    <definedName name="_Apr14" localSheetId="8">[4]Newabstract!#REF!</definedName>
    <definedName name="_Apr14" localSheetId="9">[4]Newabstract!#REF!</definedName>
    <definedName name="_Apr14" localSheetId="10">[4]Newabstract!#REF!</definedName>
    <definedName name="_Apr14">[4]Newabstract!#REF!</definedName>
    <definedName name="_Apr15" localSheetId="4">[4]Newabstract!#REF!</definedName>
    <definedName name="_Apr15" localSheetId="5">[4]Newabstract!#REF!</definedName>
    <definedName name="_Apr15" localSheetId="6">[4]Newabstract!#REF!</definedName>
    <definedName name="_Apr15" localSheetId="7">[4]Newabstract!#REF!</definedName>
    <definedName name="_Apr15" localSheetId="8">[4]Newabstract!#REF!</definedName>
    <definedName name="_Apr15" localSheetId="9">[4]Newabstract!#REF!</definedName>
    <definedName name="_Apr15" localSheetId="10">[4]Newabstract!#REF!</definedName>
    <definedName name="_Apr15">[4]Newabstract!#REF!</definedName>
    <definedName name="_Apr16" localSheetId="4">[4]Newabstract!#REF!</definedName>
    <definedName name="_Apr16" localSheetId="5">[4]Newabstract!#REF!</definedName>
    <definedName name="_Apr16" localSheetId="6">[4]Newabstract!#REF!</definedName>
    <definedName name="_Apr16" localSheetId="7">[4]Newabstract!#REF!</definedName>
    <definedName name="_Apr16" localSheetId="8">[4]Newabstract!#REF!</definedName>
    <definedName name="_Apr16" localSheetId="9">[4]Newabstract!#REF!</definedName>
    <definedName name="_Apr16" localSheetId="10">[4]Newabstract!#REF!</definedName>
    <definedName name="_Apr16">[4]Newabstract!#REF!</definedName>
    <definedName name="_Apr17" localSheetId="4">[4]Newabstract!#REF!</definedName>
    <definedName name="_Apr17" localSheetId="5">[4]Newabstract!#REF!</definedName>
    <definedName name="_Apr17" localSheetId="6">[4]Newabstract!#REF!</definedName>
    <definedName name="_Apr17" localSheetId="7">[4]Newabstract!#REF!</definedName>
    <definedName name="_Apr17" localSheetId="8">[4]Newabstract!#REF!</definedName>
    <definedName name="_Apr17" localSheetId="9">[4]Newabstract!#REF!</definedName>
    <definedName name="_Apr17" localSheetId="10">[4]Newabstract!#REF!</definedName>
    <definedName name="_Apr17">[4]Newabstract!#REF!</definedName>
    <definedName name="_Apr20" localSheetId="4">[4]Newabstract!#REF!</definedName>
    <definedName name="_Apr20" localSheetId="5">[4]Newabstract!#REF!</definedName>
    <definedName name="_Apr20" localSheetId="6">[4]Newabstract!#REF!</definedName>
    <definedName name="_Apr20" localSheetId="7">[4]Newabstract!#REF!</definedName>
    <definedName name="_Apr20" localSheetId="8">[4]Newabstract!#REF!</definedName>
    <definedName name="_Apr20" localSheetId="9">[4]Newabstract!#REF!</definedName>
    <definedName name="_Apr20" localSheetId="10">[4]Newabstract!#REF!</definedName>
    <definedName name="_Apr20">[4]Newabstract!#REF!</definedName>
    <definedName name="_Apr21" localSheetId="4">[4]Newabstract!#REF!</definedName>
    <definedName name="_Apr21" localSheetId="5">[4]Newabstract!#REF!</definedName>
    <definedName name="_Apr21" localSheetId="6">[4]Newabstract!#REF!</definedName>
    <definedName name="_Apr21" localSheetId="7">[4]Newabstract!#REF!</definedName>
    <definedName name="_Apr21" localSheetId="8">[4]Newabstract!#REF!</definedName>
    <definedName name="_Apr21" localSheetId="9">[4]Newabstract!#REF!</definedName>
    <definedName name="_Apr21" localSheetId="10">[4]Newabstract!#REF!</definedName>
    <definedName name="_Apr21">[4]Newabstract!#REF!</definedName>
    <definedName name="_Apr22" localSheetId="4">[4]Newabstract!#REF!</definedName>
    <definedName name="_Apr22" localSheetId="5">[4]Newabstract!#REF!</definedName>
    <definedName name="_Apr22" localSheetId="6">[4]Newabstract!#REF!</definedName>
    <definedName name="_Apr22" localSheetId="7">[4]Newabstract!#REF!</definedName>
    <definedName name="_Apr22" localSheetId="8">[4]Newabstract!#REF!</definedName>
    <definedName name="_Apr22" localSheetId="9">[4]Newabstract!#REF!</definedName>
    <definedName name="_Apr22" localSheetId="10">[4]Newabstract!#REF!</definedName>
    <definedName name="_Apr22">[4]Newabstract!#REF!</definedName>
    <definedName name="_Apr23" localSheetId="4">[4]Newabstract!#REF!</definedName>
    <definedName name="_Apr23" localSheetId="5">[4]Newabstract!#REF!</definedName>
    <definedName name="_Apr23" localSheetId="6">[4]Newabstract!#REF!</definedName>
    <definedName name="_Apr23" localSheetId="7">[4]Newabstract!#REF!</definedName>
    <definedName name="_Apr23" localSheetId="8">[4]Newabstract!#REF!</definedName>
    <definedName name="_Apr23" localSheetId="9">[4]Newabstract!#REF!</definedName>
    <definedName name="_Apr23" localSheetId="10">[4]Newabstract!#REF!</definedName>
    <definedName name="_Apr23">[4]Newabstract!#REF!</definedName>
    <definedName name="_Apr24" localSheetId="4">[4]Newabstract!#REF!</definedName>
    <definedName name="_Apr24" localSheetId="5">[4]Newabstract!#REF!</definedName>
    <definedName name="_Apr24" localSheetId="6">[4]Newabstract!#REF!</definedName>
    <definedName name="_Apr24" localSheetId="7">[4]Newabstract!#REF!</definedName>
    <definedName name="_Apr24" localSheetId="8">[4]Newabstract!#REF!</definedName>
    <definedName name="_Apr24" localSheetId="9">[4]Newabstract!#REF!</definedName>
    <definedName name="_Apr24" localSheetId="10">[4]Newabstract!#REF!</definedName>
    <definedName name="_Apr24">[4]Newabstract!#REF!</definedName>
    <definedName name="_Apr27" localSheetId="4">[4]Newabstract!#REF!</definedName>
    <definedName name="_Apr27" localSheetId="5">[4]Newabstract!#REF!</definedName>
    <definedName name="_Apr27" localSheetId="6">[4]Newabstract!#REF!</definedName>
    <definedName name="_Apr27" localSheetId="7">[4]Newabstract!#REF!</definedName>
    <definedName name="_Apr27" localSheetId="8">[4]Newabstract!#REF!</definedName>
    <definedName name="_Apr27" localSheetId="9">[4]Newabstract!#REF!</definedName>
    <definedName name="_Apr27" localSheetId="10">[4]Newabstract!#REF!</definedName>
    <definedName name="_Apr27">[4]Newabstract!#REF!</definedName>
    <definedName name="_Apr28" localSheetId="4">[4]Newabstract!#REF!</definedName>
    <definedName name="_Apr28" localSheetId="5">[4]Newabstract!#REF!</definedName>
    <definedName name="_Apr28" localSheetId="6">[4]Newabstract!#REF!</definedName>
    <definedName name="_Apr28" localSheetId="7">[4]Newabstract!#REF!</definedName>
    <definedName name="_Apr28" localSheetId="8">[4]Newabstract!#REF!</definedName>
    <definedName name="_Apr28" localSheetId="9">[4]Newabstract!#REF!</definedName>
    <definedName name="_Apr28" localSheetId="10">[4]Newabstract!#REF!</definedName>
    <definedName name="_Apr28">[4]Newabstract!#REF!</definedName>
    <definedName name="_Apr29" localSheetId="4">[4]Newabstract!#REF!</definedName>
    <definedName name="_Apr29" localSheetId="5">[4]Newabstract!#REF!</definedName>
    <definedName name="_Apr29" localSheetId="6">[4]Newabstract!#REF!</definedName>
    <definedName name="_Apr29" localSheetId="7">[4]Newabstract!#REF!</definedName>
    <definedName name="_Apr29" localSheetId="8">[4]Newabstract!#REF!</definedName>
    <definedName name="_Apr29" localSheetId="9">[4]Newabstract!#REF!</definedName>
    <definedName name="_Apr29" localSheetId="10">[4]Newabstract!#REF!</definedName>
    <definedName name="_Apr29">[4]Newabstract!#REF!</definedName>
    <definedName name="_Apr30" localSheetId="4">[4]Newabstract!#REF!</definedName>
    <definedName name="_Apr30" localSheetId="5">[4]Newabstract!#REF!</definedName>
    <definedName name="_Apr30" localSheetId="6">[4]Newabstract!#REF!</definedName>
    <definedName name="_Apr30" localSheetId="7">[4]Newabstract!#REF!</definedName>
    <definedName name="_Apr30" localSheetId="8">[4]Newabstract!#REF!</definedName>
    <definedName name="_Apr30" localSheetId="9">[4]Newabstract!#REF!</definedName>
    <definedName name="_Apr30" localSheetId="10">[4]Newabstract!#REF!</definedName>
    <definedName name="_Apr30">[4]Newabstract!#REF!</definedName>
    <definedName name="_Aug02">'[6]MO EY'!$AC$11:$AH$45</definedName>
    <definedName name="_AUG06" localSheetId="6" hidden="1">{"pl_t&amp;d",#N/A,FALSE,"p&amp;l_t&amp;D_01_02 (2)"}</definedName>
    <definedName name="_AUG06" localSheetId="7" hidden="1">{"pl_t&amp;d",#N/A,FALSE,"p&amp;l_t&amp;D_01_02 (2)"}</definedName>
    <definedName name="_AUG06" localSheetId="8" hidden="1">{"pl_t&amp;d",#N/A,FALSE,"p&amp;l_t&amp;D_01_02 (2)"}</definedName>
    <definedName name="_AUG06" localSheetId="9" hidden="1">{"pl_t&amp;d",#N/A,FALSE,"p&amp;l_t&amp;D_01_02 (2)"}</definedName>
    <definedName name="_AUG06" localSheetId="10" hidden="1">{"pl_t&amp;d",#N/A,FALSE,"p&amp;l_t&amp;D_01_02 (2)"}</definedName>
    <definedName name="_AUG06" hidden="1">{"pl_t&amp;d",#N/A,FALSE,"p&amp;l_t&amp;D_01_02 (2)"}</definedName>
    <definedName name="_B">NA()</definedName>
    <definedName name="_B1" localSheetId="6" hidden="1">{"pl_t&amp;d",#N/A,FALSE,"p&amp;l_t&amp;D_01_02 (2)"}</definedName>
    <definedName name="_B1" localSheetId="7" hidden="1">{"pl_t&amp;d",#N/A,FALSE,"p&amp;l_t&amp;D_01_02 (2)"}</definedName>
    <definedName name="_B1" localSheetId="8" hidden="1">{"pl_t&amp;d",#N/A,FALSE,"p&amp;l_t&amp;D_01_02 (2)"}</definedName>
    <definedName name="_B1" localSheetId="9" hidden="1">{"pl_t&amp;d",#N/A,FALSE,"p&amp;l_t&amp;D_01_02 (2)"}</definedName>
    <definedName name="_B1" localSheetId="10" hidden="1">{"pl_t&amp;d",#N/A,FALSE,"p&amp;l_t&amp;D_01_02 (2)"}</definedName>
    <definedName name="_B1" hidden="1">{"pl_t&amp;d",#N/A,FALSE,"p&amp;l_t&amp;D_01_02 (2)"}</definedName>
    <definedName name="_BSD1" localSheetId="4">#REF!</definedName>
    <definedName name="_BSD1" localSheetId="5">#REF!</definedName>
    <definedName name="_BSD1" localSheetId="6">#REF!</definedName>
    <definedName name="_BSD1" localSheetId="7">#REF!</definedName>
    <definedName name="_BSD1" localSheetId="8">#REF!</definedName>
    <definedName name="_BSD1" localSheetId="9">#REF!</definedName>
    <definedName name="_BSD1" localSheetId="10">#REF!</definedName>
    <definedName name="_BSD1">#REF!</definedName>
    <definedName name="_BSD2" localSheetId="4">#REF!</definedName>
    <definedName name="_BSD2" localSheetId="5">#REF!</definedName>
    <definedName name="_BSD2" localSheetId="6">#REF!</definedName>
    <definedName name="_BSD2" localSheetId="7">#REF!</definedName>
    <definedName name="_BSD2" localSheetId="8">#REF!</definedName>
    <definedName name="_BSD2" localSheetId="9">#REF!</definedName>
    <definedName name="_BSD2" localSheetId="10">#REF!</definedName>
    <definedName name="_BSD2">#REF!</definedName>
    <definedName name="_C" localSheetId="6">#REF!</definedName>
    <definedName name="_C" localSheetId="7">#REF!</definedName>
    <definedName name="_C" localSheetId="8">#REF!</definedName>
    <definedName name="_C" localSheetId="9">#REF!</definedName>
    <definedName name="_C" localSheetId="10">#REF!</definedName>
    <definedName name="_C">#REF!</definedName>
    <definedName name="_CAT04" localSheetId="6" hidden="1">{"pl_t&amp;d",#N/A,FALSE,"p&amp;l_t&amp;D_01_02 (2)"}</definedName>
    <definedName name="_CAT04" localSheetId="7" hidden="1">{"pl_t&amp;d",#N/A,FALSE,"p&amp;l_t&amp;D_01_02 (2)"}</definedName>
    <definedName name="_CAT04" localSheetId="8" hidden="1">{"pl_t&amp;d",#N/A,FALSE,"p&amp;l_t&amp;D_01_02 (2)"}</definedName>
    <definedName name="_CAT04" localSheetId="9" hidden="1">{"pl_t&amp;d",#N/A,FALSE,"p&amp;l_t&amp;D_01_02 (2)"}</definedName>
    <definedName name="_CAT04" localSheetId="10" hidden="1">{"pl_t&amp;d",#N/A,FALSE,"p&amp;l_t&amp;D_01_02 (2)"}</definedName>
    <definedName name="_CAT04" hidden="1">{"pl_t&amp;d",#N/A,FALSE,"p&amp;l_t&amp;D_01_02 (2)"}</definedName>
    <definedName name="_CZ1">[14]data!$F$721</definedName>
    <definedName name="_DAT1" localSheetId="6">#REF!</definedName>
    <definedName name="_DAT1" localSheetId="7">#REF!</definedName>
    <definedName name="_DAT1" localSheetId="8">#REF!</definedName>
    <definedName name="_DAT1" localSheetId="9">#REF!</definedName>
    <definedName name="_DAT1" localSheetId="10">#REF!</definedName>
    <definedName name="_DAT1">#REF!</definedName>
    <definedName name="_DAT10" localSheetId="6">#REF!</definedName>
    <definedName name="_DAT10" localSheetId="7">#REF!</definedName>
    <definedName name="_DAT10" localSheetId="8">#REF!</definedName>
    <definedName name="_DAT10" localSheetId="9">#REF!</definedName>
    <definedName name="_DAT10" localSheetId="10">#REF!</definedName>
    <definedName name="_DAT10">#REF!</definedName>
    <definedName name="_DAT11" localSheetId="6">#REF!</definedName>
    <definedName name="_DAT11" localSheetId="7">#REF!</definedName>
    <definedName name="_DAT11" localSheetId="8">#REF!</definedName>
    <definedName name="_DAT11" localSheetId="9">#REF!</definedName>
    <definedName name="_DAT11" localSheetId="10">#REF!</definedName>
    <definedName name="_DAT11">#REF!</definedName>
    <definedName name="_DAT12" localSheetId="6">[5]Sheet1!#REF!</definedName>
    <definedName name="_DAT12" localSheetId="7">[5]Sheet1!#REF!</definedName>
    <definedName name="_DAT12" localSheetId="8">[5]Sheet1!#REF!</definedName>
    <definedName name="_DAT12" localSheetId="9">[5]Sheet1!#REF!</definedName>
    <definedName name="_DAT12" localSheetId="10">[5]Sheet1!#REF!</definedName>
    <definedName name="_DAT12">[5]Sheet1!#REF!</definedName>
    <definedName name="_DAT13" localSheetId="6">[5]Sheet1!#REF!</definedName>
    <definedName name="_DAT13" localSheetId="7">[5]Sheet1!#REF!</definedName>
    <definedName name="_DAT13" localSheetId="8">[5]Sheet1!#REF!</definedName>
    <definedName name="_DAT13" localSheetId="9">[5]Sheet1!#REF!</definedName>
    <definedName name="_DAT13" localSheetId="10">[5]Sheet1!#REF!</definedName>
    <definedName name="_DAT13">[5]Sheet1!#REF!</definedName>
    <definedName name="_DAT14" localSheetId="6">#REF!</definedName>
    <definedName name="_DAT14" localSheetId="7">#REF!</definedName>
    <definedName name="_DAT14" localSheetId="8">#REF!</definedName>
    <definedName name="_DAT14" localSheetId="9">#REF!</definedName>
    <definedName name="_DAT14" localSheetId="10">#REF!</definedName>
    <definedName name="_DAT14">#REF!</definedName>
    <definedName name="_DAT15" localSheetId="6">[5]Sheet1!#REF!</definedName>
    <definedName name="_DAT15" localSheetId="7">[5]Sheet1!#REF!</definedName>
    <definedName name="_DAT15" localSheetId="8">[5]Sheet1!#REF!</definedName>
    <definedName name="_DAT15" localSheetId="9">[5]Sheet1!#REF!</definedName>
    <definedName name="_DAT15" localSheetId="10">[5]Sheet1!#REF!</definedName>
    <definedName name="_DAT15">[5]Sheet1!#REF!</definedName>
    <definedName name="_DAT16" localSheetId="6">[5]Sheet1!#REF!</definedName>
    <definedName name="_DAT16" localSheetId="7">[5]Sheet1!#REF!</definedName>
    <definedName name="_DAT16" localSheetId="8">[5]Sheet1!#REF!</definedName>
    <definedName name="_DAT16" localSheetId="9">[5]Sheet1!#REF!</definedName>
    <definedName name="_DAT16" localSheetId="10">[5]Sheet1!#REF!</definedName>
    <definedName name="_DAT16">[5]Sheet1!#REF!</definedName>
    <definedName name="_DAT17" localSheetId="6">[5]Sheet1!#REF!</definedName>
    <definedName name="_DAT17" localSheetId="7">[5]Sheet1!#REF!</definedName>
    <definedName name="_DAT17" localSheetId="8">[5]Sheet1!#REF!</definedName>
    <definedName name="_DAT17" localSheetId="9">[5]Sheet1!#REF!</definedName>
    <definedName name="_DAT17" localSheetId="10">[5]Sheet1!#REF!</definedName>
    <definedName name="_DAT17">[5]Sheet1!#REF!</definedName>
    <definedName name="_DAT18" localSheetId="6">[5]Sheet1!#REF!</definedName>
    <definedName name="_DAT18" localSheetId="7">[5]Sheet1!#REF!</definedName>
    <definedName name="_DAT18" localSheetId="8">[5]Sheet1!#REF!</definedName>
    <definedName name="_DAT18" localSheetId="9">[5]Sheet1!#REF!</definedName>
    <definedName name="_DAT18" localSheetId="10">[5]Sheet1!#REF!</definedName>
    <definedName name="_DAT18">[5]Sheet1!#REF!</definedName>
    <definedName name="_DAT19" localSheetId="6">[5]Sheet1!#REF!</definedName>
    <definedName name="_DAT19" localSheetId="7">[5]Sheet1!#REF!</definedName>
    <definedName name="_DAT19" localSheetId="8">[5]Sheet1!#REF!</definedName>
    <definedName name="_DAT19" localSheetId="9">[5]Sheet1!#REF!</definedName>
    <definedName name="_DAT19" localSheetId="10">[5]Sheet1!#REF!</definedName>
    <definedName name="_DAT19">[5]Sheet1!#REF!</definedName>
    <definedName name="_DAT2" localSheetId="6">#REF!</definedName>
    <definedName name="_DAT2" localSheetId="7">#REF!</definedName>
    <definedName name="_DAT2" localSheetId="8">#REF!</definedName>
    <definedName name="_DAT2" localSheetId="9">#REF!</definedName>
    <definedName name="_DAT2" localSheetId="10">#REF!</definedName>
    <definedName name="_DAT2">#REF!</definedName>
    <definedName name="_DAT20" localSheetId="6">#REF!</definedName>
    <definedName name="_DAT20" localSheetId="7">#REF!</definedName>
    <definedName name="_DAT20" localSheetId="8">#REF!</definedName>
    <definedName name="_DAT20" localSheetId="9">#REF!</definedName>
    <definedName name="_DAT20" localSheetId="10">#REF!</definedName>
    <definedName name="_DAT20">#REF!</definedName>
    <definedName name="_DAT21" localSheetId="6">#REF!</definedName>
    <definedName name="_DAT21" localSheetId="7">#REF!</definedName>
    <definedName name="_DAT21" localSheetId="8">#REF!</definedName>
    <definedName name="_DAT21" localSheetId="9">#REF!</definedName>
    <definedName name="_DAT21" localSheetId="10">#REF!</definedName>
    <definedName name="_DAT21">#REF!</definedName>
    <definedName name="_DAT22" localSheetId="6">#REF!</definedName>
    <definedName name="_DAT22" localSheetId="7">#REF!</definedName>
    <definedName name="_DAT22" localSheetId="8">#REF!</definedName>
    <definedName name="_DAT22" localSheetId="9">#REF!</definedName>
    <definedName name="_DAT22" localSheetId="10">#REF!</definedName>
    <definedName name="_DAT22">#REF!</definedName>
    <definedName name="_DAT23" localSheetId="6">#REF!</definedName>
    <definedName name="_DAT23" localSheetId="7">#REF!</definedName>
    <definedName name="_DAT23" localSheetId="8">#REF!</definedName>
    <definedName name="_DAT23" localSheetId="9">#REF!</definedName>
    <definedName name="_DAT23" localSheetId="10">#REF!</definedName>
    <definedName name="_DAT23">#REF!</definedName>
    <definedName name="_DAT24" localSheetId="6">#REF!</definedName>
    <definedName name="_DAT24" localSheetId="7">#REF!</definedName>
    <definedName name="_DAT24" localSheetId="8">#REF!</definedName>
    <definedName name="_DAT24" localSheetId="9">#REF!</definedName>
    <definedName name="_DAT24" localSheetId="10">#REF!</definedName>
    <definedName name="_DAT24">#REF!</definedName>
    <definedName name="_DAT25" localSheetId="6">#REF!</definedName>
    <definedName name="_DAT25" localSheetId="7">#REF!</definedName>
    <definedName name="_DAT25" localSheetId="8">#REF!</definedName>
    <definedName name="_DAT25" localSheetId="9">#REF!</definedName>
    <definedName name="_DAT25" localSheetId="10">#REF!</definedName>
    <definedName name="_DAT25">#REF!</definedName>
    <definedName name="_DAT3" localSheetId="6">#REF!</definedName>
    <definedName name="_DAT3" localSheetId="7">#REF!</definedName>
    <definedName name="_DAT3" localSheetId="8">#REF!</definedName>
    <definedName name="_DAT3" localSheetId="9">#REF!</definedName>
    <definedName name="_DAT3" localSheetId="10">#REF!</definedName>
    <definedName name="_DAT3">#REF!</definedName>
    <definedName name="_DAT4" localSheetId="6">#REF!</definedName>
    <definedName name="_DAT4" localSheetId="7">#REF!</definedName>
    <definedName name="_DAT4" localSheetId="8">#REF!</definedName>
    <definedName name="_DAT4" localSheetId="9">#REF!</definedName>
    <definedName name="_DAT4" localSheetId="10">#REF!</definedName>
    <definedName name="_DAT4">#REF!</definedName>
    <definedName name="_DAT5" localSheetId="6">#REF!</definedName>
    <definedName name="_DAT5" localSheetId="7">#REF!</definedName>
    <definedName name="_DAT5" localSheetId="8">#REF!</definedName>
    <definedName name="_DAT5" localSheetId="9">#REF!</definedName>
    <definedName name="_DAT5" localSheetId="10">#REF!</definedName>
    <definedName name="_DAT5">#REF!</definedName>
    <definedName name="_DAT6" localSheetId="6">#REF!</definedName>
    <definedName name="_DAT6" localSheetId="7">#REF!</definedName>
    <definedName name="_DAT6" localSheetId="8">#REF!</definedName>
    <definedName name="_DAT6" localSheetId="9">#REF!</definedName>
    <definedName name="_DAT6" localSheetId="10">#REF!</definedName>
    <definedName name="_DAT6">#REF!</definedName>
    <definedName name="_DAT7" localSheetId="6">#REF!</definedName>
    <definedName name="_DAT7" localSheetId="7">#REF!</definedName>
    <definedName name="_DAT7" localSheetId="8">#REF!</definedName>
    <definedName name="_DAT7" localSheetId="9">#REF!</definedName>
    <definedName name="_DAT7" localSheetId="10">#REF!</definedName>
    <definedName name="_DAT7">#REF!</definedName>
    <definedName name="_DAT8" localSheetId="6">#REF!</definedName>
    <definedName name="_DAT8" localSheetId="7">#REF!</definedName>
    <definedName name="_DAT8" localSheetId="8">#REF!</definedName>
    <definedName name="_DAT8" localSheetId="9">#REF!</definedName>
    <definedName name="_DAT8" localSheetId="10">#REF!</definedName>
    <definedName name="_DAT8">#REF!</definedName>
    <definedName name="_DAT9" localSheetId="6">#REF!</definedName>
    <definedName name="_DAT9" localSheetId="7">#REF!</definedName>
    <definedName name="_DAT9" localSheetId="8">#REF!</definedName>
    <definedName name="_DAT9" localSheetId="9">#REF!</definedName>
    <definedName name="_DAT9" localSheetId="10">#REF!</definedName>
    <definedName name="_DAT9">#REF!</definedName>
    <definedName name="_dd1" localSheetId="0" hidden="1">{"pl_t&amp;d",#N/A,FALSE,"p&amp;l_t&amp;D_01_02 (2)"}</definedName>
    <definedName name="_dd1" localSheetId="1" hidden="1">{"pl_t&amp;d",#N/A,FALSE,"p&amp;l_t&amp;D_01_02 (2)"}</definedName>
    <definedName name="_dd1" localSheetId="2" hidden="1">{"pl_t&amp;d",#N/A,FALSE,"p&amp;l_t&amp;D_01_02 (2)"}</definedName>
    <definedName name="_dd1" localSheetId="3" hidden="1">{"pl_t&amp;d",#N/A,FALSE,"p&amp;l_t&amp;D_01_02 (2)"}</definedName>
    <definedName name="_dd1" localSheetId="5" hidden="1">{"pl_t&amp;d",#N/A,FALSE,"p&amp;l_t&amp;D_01_02 (2)"}</definedName>
    <definedName name="_dd1" localSheetId="6" hidden="1">{"pl_t&amp;d",#N/A,FALSE,"p&amp;l_t&amp;D_01_02 (2)"}</definedName>
    <definedName name="_dd1" localSheetId="7" hidden="1">{"pl_t&amp;d",#N/A,FALSE,"p&amp;l_t&amp;D_01_02 (2)"}</definedName>
    <definedName name="_dd1" localSheetId="8" hidden="1">{"pl_t&amp;d",#N/A,FALSE,"p&amp;l_t&amp;D_01_02 (2)"}</definedName>
    <definedName name="_dd1" localSheetId="9" hidden="1">{"pl_t&amp;d",#N/A,FALSE,"p&amp;l_t&amp;D_01_02 (2)"}</definedName>
    <definedName name="_dd1" localSheetId="10" hidden="1">{"pl_t&amp;d",#N/A,FALSE,"p&amp;l_t&amp;D_01_02 (2)"}</definedName>
    <definedName name="_dd1" hidden="1">{"pl_t&amp;d",#N/A,FALSE,"p&amp;l_t&amp;D_01_02 (2)"}</definedName>
    <definedName name="_Dec01">'[6]MO CY'!$O$11:$T$45</definedName>
    <definedName name="_Dec02">'[6]MO EY'!$BE$11:$BJ$45</definedName>
    <definedName name="_dem2" localSheetId="0" hidden="1">{"pl_t&amp;d",#N/A,FALSE,"p&amp;l_t&amp;D_01_02 (2)"}</definedName>
    <definedName name="_dem2" localSheetId="1" hidden="1">{"pl_t&amp;d",#N/A,FALSE,"p&amp;l_t&amp;D_01_02 (2)"}</definedName>
    <definedName name="_dem2" localSheetId="2" hidden="1">{"pl_t&amp;d",#N/A,FALSE,"p&amp;l_t&amp;D_01_02 (2)"}</definedName>
    <definedName name="_dem2" localSheetId="3" hidden="1">{"pl_t&amp;d",#N/A,FALSE,"p&amp;l_t&amp;D_01_02 (2)"}</definedName>
    <definedName name="_dem2" localSheetId="5" hidden="1">{"pl_t&amp;d",#N/A,FALSE,"p&amp;l_t&amp;D_01_02 (2)"}</definedName>
    <definedName name="_dem2" localSheetId="6" hidden="1">{"pl_t&amp;d",#N/A,FALSE,"p&amp;l_t&amp;D_01_02 (2)"}</definedName>
    <definedName name="_dem2" localSheetId="7" hidden="1">{"pl_t&amp;d",#N/A,FALSE,"p&amp;l_t&amp;D_01_02 (2)"}</definedName>
    <definedName name="_dem2" localSheetId="8" hidden="1">{"pl_t&amp;d",#N/A,FALSE,"p&amp;l_t&amp;D_01_02 (2)"}</definedName>
    <definedName name="_dem2" localSheetId="9" hidden="1">{"pl_t&amp;d",#N/A,FALSE,"p&amp;l_t&amp;D_01_02 (2)"}</definedName>
    <definedName name="_dem2" localSheetId="10" hidden="1">{"pl_t&amp;d",#N/A,FALSE,"p&amp;l_t&amp;D_01_02 (2)"}</definedName>
    <definedName name="_dem2" hidden="1">{"pl_t&amp;d",#N/A,FALSE,"p&amp;l_t&amp;D_01_02 (2)"}</definedName>
    <definedName name="_dem3" localSheetId="0" hidden="1">{"pl_t&amp;d",#N/A,FALSE,"p&amp;l_t&amp;D_01_02 (2)"}</definedName>
    <definedName name="_dem3" localSheetId="1" hidden="1">{"pl_t&amp;d",#N/A,FALSE,"p&amp;l_t&amp;D_01_02 (2)"}</definedName>
    <definedName name="_dem3" localSheetId="2" hidden="1">{"pl_t&amp;d",#N/A,FALSE,"p&amp;l_t&amp;D_01_02 (2)"}</definedName>
    <definedName name="_dem3" localSheetId="3" hidden="1">{"pl_t&amp;d",#N/A,FALSE,"p&amp;l_t&amp;D_01_02 (2)"}</definedName>
    <definedName name="_dem3" localSheetId="5" hidden="1">{"pl_t&amp;d",#N/A,FALSE,"p&amp;l_t&amp;D_01_02 (2)"}</definedName>
    <definedName name="_dem3" localSheetId="6" hidden="1">{"pl_t&amp;d",#N/A,FALSE,"p&amp;l_t&amp;D_01_02 (2)"}</definedName>
    <definedName name="_dem3" localSheetId="7" hidden="1">{"pl_t&amp;d",#N/A,FALSE,"p&amp;l_t&amp;D_01_02 (2)"}</definedName>
    <definedName name="_dem3" localSheetId="8" hidden="1">{"pl_t&amp;d",#N/A,FALSE,"p&amp;l_t&amp;D_01_02 (2)"}</definedName>
    <definedName name="_dem3" localSheetId="9" hidden="1">{"pl_t&amp;d",#N/A,FALSE,"p&amp;l_t&amp;D_01_02 (2)"}</definedName>
    <definedName name="_dem3" localSheetId="10" hidden="1">{"pl_t&amp;d",#N/A,FALSE,"p&amp;l_t&amp;D_01_02 (2)"}</definedName>
    <definedName name="_dem3" hidden="1">{"pl_t&amp;d",#N/A,FALSE,"p&amp;l_t&amp;D_01_02 (2)"}</definedName>
    <definedName name="_den8" localSheetId="6" hidden="1">{"pl_t&amp;d",#N/A,FALSE,"p&amp;l_t&amp;D_01_02 (2)"}</definedName>
    <definedName name="_den8" localSheetId="7" hidden="1">{"pl_t&amp;d",#N/A,FALSE,"p&amp;l_t&amp;D_01_02 (2)"}</definedName>
    <definedName name="_den8" localSheetId="8" hidden="1">{"pl_t&amp;d",#N/A,FALSE,"p&amp;l_t&amp;D_01_02 (2)"}</definedName>
    <definedName name="_den8" localSheetId="9" hidden="1">{"pl_t&amp;d",#N/A,FALSE,"p&amp;l_t&amp;D_01_02 (2)"}</definedName>
    <definedName name="_den8" localSheetId="10" hidden="1">{"pl_t&amp;d",#N/A,FALSE,"p&amp;l_t&amp;D_01_02 (2)"}</definedName>
    <definedName name="_den8" hidden="1">{"pl_t&amp;d",#N/A,FALSE,"p&amp;l_t&amp;D_01_02 (2)"}</definedName>
    <definedName name="_DTR1" localSheetId="6" hidden="1">{"pl_t&amp;d",#N/A,FALSE,"p&amp;l_t&amp;D_01_02 (2)"}</definedName>
    <definedName name="_DTR1" localSheetId="7" hidden="1">{"pl_t&amp;d",#N/A,FALSE,"p&amp;l_t&amp;D_01_02 (2)"}</definedName>
    <definedName name="_DTR1" localSheetId="8" hidden="1">{"pl_t&amp;d",#N/A,FALSE,"p&amp;l_t&amp;D_01_02 (2)"}</definedName>
    <definedName name="_DTR1" localSheetId="9" hidden="1">{"pl_t&amp;d",#N/A,FALSE,"p&amp;l_t&amp;D_01_02 (2)"}</definedName>
    <definedName name="_DTR1" localSheetId="10" hidden="1">{"pl_t&amp;d",#N/A,FALSE,"p&amp;l_t&amp;D_01_02 (2)"}</definedName>
    <definedName name="_DTR1" hidden="1">{"pl_t&amp;d",#N/A,FALSE,"p&amp;l_t&amp;D_01_02 (2)"}</definedName>
    <definedName name="_DTR3" localSheetId="6" hidden="1">{"pl_t&amp;d",#N/A,FALSE,"p&amp;l_t&amp;D_01_02 (2)"}</definedName>
    <definedName name="_DTR3" localSheetId="7" hidden="1">{"pl_t&amp;d",#N/A,FALSE,"p&amp;l_t&amp;D_01_02 (2)"}</definedName>
    <definedName name="_DTR3" localSheetId="8" hidden="1">{"pl_t&amp;d",#N/A,FALSE,"p&amp;l_t&amp;D_01_02 (2)"}</definedName>
    <definedName name="_DTR3" localSheetId="9" hidden="1">{"pl_t&amp;d",#N/A,FALSE,"p&amp;l_t&amp;D_01_02 (2)"}</definedName>
    <definedName name="_DTR3" localSheetId="10" hidden="1">{"pl_t&amp;d",#N/A,FALSE,"p&amp;l_t&amp;D_01_02 (2)"}</definedName>
    <definedName name="_DTR3" hidden="1">{"pl_t&amp;d",#N/A,FALSE,"p&amp;l_t&amp;D_01_02 (2)"}</definedName>
    <definedName name="_E5" localSheetId="6" hidden="1">{"pl_t&amp;d",#N/A,FALSE,"p&amp;l_t&amp;D_01_02 (2)"}</definedName>
    <definedName name="_E5" localSheetId="7" hidden="1">{"pl_t&amp;d",#N/A,FALSE,"p&amp;l_t&amp;D_01_02 (2)"}</definedName>
    <definedName name="_E5" localSheetId="8" hidden="1">{"pl_t&amp;d",#N/A,FALSE,"p&amp;l_t&amp;D_01_02 (2)"}</definedName>
    <definedName name="_E5" localSheetId="9" hidden="1">{"pl_t&amp;d",#N/A,FALSE,"p&amp;l_t&amp;D_01_02 (2)"}</definedName>
    <definedName name="_E5" localSheetId="10" hidden="1">{"pl_t&amp;d",#N/A,FALSE,"p&amp;l_t&amp;D_01_02 (2)"}</definedName>
    <definedName name="_E5" hidden="1">{"pl_t&amp;d",#N/A,FALSE,"p&amp;l_t&amp;D_01_02 (2)"}</definedName>
    <definedName name="_f">NA()</definedName>
    <definedName name="_Feb02">'[6]MO CY'!$AC$11:$AH$45</definedName>
    <definedName name="_Feb03">'[6]MO EY'!$BS$11:$BX$45</definedName>
    <definedName name="_Fill" hidden="1">[17]EG!$A$11:$A$33</definedName>
    <definedName name="_xlnm._FilterDatabase" localSheetId="0" hidden="1">'FY12-13 Actual Sales'!$C$1:$C$150</definedName>
    <definedName name="_xlnm._FilterDatabase" localSheetId="1" hidden="1">'FY13-14 Actual Sales'!$B$1:$B$158</definedName>
    <definedName name="_xlnm._FilterDatabase" localSheetId="2" hidden="1">'FY14-15 Actual Sales'!$B$1:$B$151</definedName>
    <definedName name="_xlnm._FilterDatabase" localSheetId="3" hidden="1">'FY15-16 Actual Sales'!$B$1:$B$157</definedName>
    <definedName name="_xlnm._FilterDatabase" localSheetId="4" hidden="1">'FY16-17 Actual Sales'!$C$1:$C$170</definedName>
    <definedName name="_xlnm._FilterDatabase" localSheetId="5" hidden="1">'FY17-18 Actual Sales'!$C$1:$C$159</definedName>
    <definedName name="_xlnm._FilterDatabase" localSheetId="6" hidden="1">'FY18-19 Actual Sales '!$B$1:$B$159</definedName>
    <definedName name="_xlnm._FilterDatabase" localSheetId="7" hidden="1">'FY19-20 Actual Sales'!$C$1:$C$159</definedName>
    <definedName name="_xlnm._FilterDatabase" localSheetId="8" hidden="1">'FY20-21 Actual Sales'!$C$1:$C$163</definedName>
    <definedName name="_xlnm._FilterDatabase" localSheetId="9" hidden="1">'FY21-22 Actual Sales '!$C$1:$C$163</definedName>
    <definedName name="_xlnm._FilterDatabase" localSheetId="10" hidden="1">'FY22-23 Sales (Prov) '!$C$1:$C$163</definedName>
    <definedName name="_xlnm._FilterDatabase" hidden="1">[23]Dom!$E$9:$S$13</definedName>
    <definedName name="_fin2" localSheetId="0" hidden="1">{"pl_t&amp;d",#N/A,FALSE,"p&amp;l_t&amp;D_01_02 (2)"}</definedName>
    <definedName name="_fin2" localSheetId="1" hidden="1">{"pl_t&amp;d",#N/A,FALSE,"p&amp;l_t&amp;D_01_02 (2)"}</definedName>
    <definedName name="_fin2" localSheetId="2" hidden="1">{"pl_t&amp;d",#N/A,FALSE,"p&amp;l_t&amp;D_01_02 (2)"}</definedName>
    <definedName name="_fin2" localSheetId="3" hidden="1">{"pl_t&amp;d",#N/A,FALSE,"p&amp;l_t&amp;D_01_02 (2)"}</definedName>
    <definedName name="_fin2" localSheetId="4" hidden="1">{"pl_t&amp;d",#N/A,FALSE,"p&amp;l_t&amp;D_01_02 (2)"}</definedName>
    <definedName name="_fin2" localSheetId="5" hidden="1">{"pl_t&amp;d",#N/A,FALSE,"p&amp;l_t&amp;D_01_02 (2)"}</definedName>
    <definedName name="_fin2" localSheetId="6" hidden="1">{"pl_t&amp;d",#N/A,FALSE,"p&amp;l_t&amp;D_01_02 (2)"}</definedName>
    <definedName name="_fin2" localSheetId="7" hidden="1">{"pl_t&amp;d",#N/A,FALSE,"p&amp;l_t&amp;D_01_02 (2)"}</definedName>
    <definedName name="_fin2" localSheetId="8" hidden="1">{"pl_t&amp;d",#N/A,FALSE,"p&amp;l_t&amp;D_01_02 (2)"}</definedName>
    <definedName name="_fin2" localSheetId="9" hidden="1">{"pl_t&amp;d",#N/A,FALSE,"p&amp;l_t&amp;D_01_02 (2)"}</definedName>
    <definedName name="_fin2" localSheetId="10" hidden="1">{"pl_t&amp;d",#N/A,FALSE,"p&amp;l_t&amp;D_01_02 (2)"}</definedName>
    <definedName name="_fin2" hidden="1">{"pl_t&amp;d",#N/A,FALSE,"p&amp;l_t&amp;D_01_02 (2)"}</definedName>
    <definedName name="_for5" localSheetId="6" hidden="1">{"pl_t&amp;d",#N/A,FALSE,"p&amp;l_t&amp;D_01_02 (2)"}</definedName>
    <definedName name="_for5" localSheetId="7" hidden="1">{"pl_t&amp;d",#N/A,FALSE,"p&amp;l_t&amp;D_01_02 (2)"}</definedName>
    <definedName name="_for5" localSheetId="8" hidden="1">{"pl_t&amp;d",#N/A,FALSE,"p&amp;l_t&amp;D_01_02 (2)"}</definedName>
    <definedName name="_for5" localSheetId="9" hidden="1">{"pl_t&amp;d",#N/A,FALSE,"p&amp;l_t&amp;D_01_02 (2)"}</definedName>
    <definedName name="_for5" localSheetId="10" hidden="1">{"pl_t&amp;d",#N/A,FALSE,"p&amp;l_t&amp;D_01_02 (2)"}</definedName>
    <definedName name="_for5" hidden="1">{"pl_t&amp;d",#N/A,FALSE,"p&amp;l_t&amp;D_01_02 (2)"}</definedName>
    <definedName name="_G1" localSheetId="6">#REF!</definedName>
    <definedName name="_G1" localSheetId="7">#REF!</definedName>
    <definedName name="_G1" localSheetId="8">#REF!</definedName>
    <definedName name="_G1" localSheetId="9">#REF!</definedName>
    <definedName name="_G1" localSheetId="10">#REF!</definedName>
    <definedName name="_G1">#REF!</definedName>
    <definedName name="_H">NA()</definedName>
    <definedName name="_H_4">NA()</definedName>
    <definedName name="_H_5">NA()</definedName>
    <definedName name="_IED1" localSheetId="4">#REF!</definedName>
    <definedName name="_IED1" localSheetId="5">#REF!</definedName>
    <definedName name="_IED1" localSheetId="6">#REF!</definedName>
    <definedName name="_IED1" localSheetId="7">#REF!</definedName>
    <definedName name="_IED1" localSheetId="8">#REF!</definedName>
    <definedName name="_IED1" localSheetId="9">#REF!</definedName>
    <definedName name="_IED1" localSheetId="10">#REF!</definedName>
    <definedName name="_IED1">#REF!</definedName>
    <definedName name="_IED2" localSheetId="4">#REF!</definedName>
    <definedName name="_IED2" localSheetId="5">#REF!</definedName>
    <definedName name="_IED2" localSheetId="6">#REF!</definedName>
    <definedName name="_IED2" localSheetId="7">#REF!</definedName>
    <definedName name="_IED2" localSheetId="8">#REF!</definedName>
    <definedName name="_IED2" localSheetId="9">#REF!</definedName>
    <definedName name="_IED2" localSheetId="10">#REF!</definedName>
    <definedName name="_IED2">#REF!</definedName>
    <definedName name="_j3" localSheetId="0" hidden="1">{"pl_t&amp;d",#N/A,FALSE,"p&amp;l_t&amp;D_01_02 (2)"}</definedName>
    <definedName name="_j3" localSheetId="1" hidden="1">{"pl_t&amp;d",#N/A,FALSE,"p&amp;l_t&amp;D_01_02 (2)"}</definedName>
    <definedName name="_j3" localSheetId="2" hidden="1">{"pl_t&amp;d",#N/A,FALSE,"p&amp;l_t&amp;D_01_02 (2)"}</definedName>
    <definedName name="_j3" localSheetId="3" hidden="1">{"pl_t&amp;d",#N/A,FALSE,"p&amp;l_t&amp;D_01_02 (2)"}</definedName>
    <definedName name="_j3" localSheetId="5" hidden="1">{"pl_t&amp;d",#N/A,FALSE,"p&amp;l_t&amp;D_01_02 (2)"}</definedName>
    <definedName name="_j3" localSheetId="6" hidden="1">{"pl_t&amp;d",#N/A,FALSE,"p&amp;l_t&amp;D_01_02 (2)"}</definedName>
    <definedName name="_j3" localSheetId="7" hidden="1">{"pl_t&amp;d",#N/A,FALSE,"p&amp;l_t&amp;D_01_02 (2)"}</definedName>
    <definedName name="_j3" localSheetId="8" hidden="1">{"pl_t&amp;d",#N/A,FALSE,"p&amp;l_t&amp;D_01_02 (2)"}</definedName>
    <definedName name="_j3" localSheetId="9" hidden="1">{"pl_t&amp;d",#N/A,FALSE,"p&amp;l_t&amp;D_01_02 (2)"}</definedName>
    <definedName name="_j3" localSheetId="10" hidden="1">{"pl_t&amp;d",#N/A,FALSE,"p&amp;l_t&amp;D_01_02 (2)"}</definedName>
    <definedName name="_j3" hidden="1">{"pl_t&amp;d",#N/A,FALSE,"p&amp;l_t&amp;D_01_02 (2)"}</definedName>
    <definedName name="_j4" localSheetId="0" hidden="1">{"pl_t&amp;d",#N/A,FALSE,"p&amp;l_t&amp;D_01_02 (2)"}</definedName>
    <definedName name="_j4" localSheetId="1" hidden="1">{"pl_t&amp;d",#N/A,FALSE,"p&amp;l_t&amp;D_01_02 (2)"}</definedName>
    <definedName name="_j4" localSheetId="2" hidden="1">{"pl_t&amp;d",#N/A,FALSE,"p&amp;l_t&amp;D_01_02 (2)"}</definedName>
    <definedName name="_j4" localSheetId="3" hidden="1">{"pl_t&amp;d",#N/A,FALSE,"p&amp;l_t&amp;D_01_02 (2)"}</definedName>
    <definedName name="_j4" localSheetId="5" hidden="1">{"pl_t&amp;d",#N/A,FALSE,"p&amp;l_t&amp;D_01_02 (2)"}</definedName>
    <definedName name="_j4" localSheetId="6" hidden="1">{"pl_t&amp;d",#N/A,FALSE,"p&amp;l_t&amp;D_01_02 (2)"}</definedName>
    <definedName name="_j4" localSheetId="7" hidden="1">{"pl_t&amp;d",#N/A,FALSE,"p&amp;l_t&amp;D_01_02 (2)"}</definedName>
    <definedName name="_j4" localSheetId="8" hidden="1">{"pl_t&amp;d",#N/A,FALSE,"p&amp;l_t&amp;D_01_02 (2)"}</definedName>
    <definedName name="_j4" localSheetId="9" hidden="1">{"pl_t&amp;d",#N/A,FALSE,"p&amp;l_t&amp;D_01_02 (2)"}</definedName>
    <definedName name="_j4" localSheetId="10" hidden="1">{"pl_t&amp;d",#N/A,FALSE,"p&amp;l_t&amp;D_01_02 (2)"}</definedName>
    <definedName name="_j4" hidden="1">{"pl_t&amp;d",#N/A,FALSE,"p&amp;l_t&amp;D_01_02 (2)"}</definedName>
    <definedName name="_j5" localSheetId="0" hidden="1">{"pl_t&amp;d",#N/A,FALSE,"p&amp;l_t&amp;D_01_02 (2)"}</definedName>
    <definedName name="_j5" localSheetId="1" hidden="1">{"pl_t&amp;d",#N/A,FALSE,"p&amp;l_t&amp;D_01_02 (2)"}</definedName>
    <definedName name="_j5" localSheetId="2" hidden="1">{"pl_t&amp;d",#N/A,FALSE,"p&amp;l_t&amp;D_01_02 (2)"}</definedName>
    <definedName name="_j5" localSheetId="3" hidden="1">{"pl_t&amp;d",#N/A,FALSE,"p&amp;l_t&amp;D_01_02 (2)"}</definedName>
    <definedName name="_j5" localSheetId="5" hidden="1">{"pl_t&amp;d",#N/A,FALSE,"p&amp;l_t&amp;D_01_02 (2)"}</definedName>
    <definedName name="_j5" localSheetId="6" hidden="1">{"pl_t&amp;d",#N/A,FALSE,"p&amp;l_t&amp;D_01_02 (2)"}</definedName>
    <definedName name="_j5" localSheetId="7" hidden="1">{"pl_t&amp;d",#N/A,FALSE,"p&amp;l_t&amp;D_01_02 (2)"}</definedName>
    <definedName name="_j5" localSheetId="8" hidden="1">{"pl_t&amp;d",#N/A,FALSE,"p&amp;l_t&amp;D_01_02 (2)"}</definedName>
    <definedName name="_j5" localSheetId="9" hidden="1">{"pl_t&amp;d",#N/A,FALSE,"p&amp;l_t&amp;D_01_02 (2)"}</definedName>
    <definedName name="_j5" localSheetId="10" hidden="1">{"pl_t&amp;d",#N/A,FALSE,"p&amp;l_t&amp;D_01_02 (2)"}</definedName>
    <definedName name="_j5" hidden="1">{"pl_t&amp;d",#N/A,FALSE,"p&amp;l_t&amp;D_01_02 (2)"}</definedName>
    <definedName name="_Jan02">'[6]MO CY'!$V$11:$AA$45</definedName>
    <definedName name="_Jan03">'[6]MO EY'!$BL$11:$BQ$45</definedName>
    <definedName name="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ul02">'[6]MO EY'!$V$11:$AA$45</definedName>
    <definedName name="_Jun02">'[6]MO EY'!$O$11:$T$45</definedName>
    <definedName name="_k1" localSheetId="0" hidden="1">{"pl_t&amp;d",#N/A,FALSE,"p&amp;l_t&amp;D_01_02 (2)"}</definedName>
    <definedName name="_k1" localSheetId="1" hidden="1">{"pl_t&amp;d",#N/A,FALSE,"p&amp;l_t&amp;D_01_02 (2)"}</definedName>
    <definedName name="_k1" localSheetId="2" hidden="1">{"pl_t&amp;d",#N/A,FALSE,"p&amp;l_t&amp;D_01_02 (2)"}</definedName>
    <definedName name="_k1" localSheetId="3" hidden="1">{"pl_t&amp;d",#N/A,FALSE,"p&amp;l_t&amp;D_01_02 (2)"}</definedName>
    <definedName name="_k1" localSheetId="5" hidden="1">{"pl_t&amp;d",#N/A,FALSE,"p&amp;l_t&amp;D_01_02 (2)"}</definedName>
    <definedName name="_k1" localSheetId="6" hidden="1">{"pl_t&amp;d",#N/A,FALSE,"p&amp;l_t&amp;D_01_02 (2)"}</definedName>
    <definedName name="_k1" localSheetId="7" hidden="1">{"pl_t&amp;d",#N/A,FALSE,"p&amp;l_t&amp;D_01_02 (2)"}</definedName>
    <definedName name="_k1" localSheetId="8" hidden="1">{"pl_t&amp;d",#N/A,FALSE,"p&amp;l_t&amp;D_01_02 (2)"}</definedName>
    <definedName name="_k1" localSheetId="9" hidden="1">{"pl_t&amp;d",#N/A,FALSE,"p&amp;l_t&amp;D_01_02 (2)"}</definedName>
    <definedName name="_k1" localSheetId="10" hidden="1">{"pl_t&amp;d",#N/A,FALSE,"p&amp;l_t&amp;D_01_02 (2)"}</definedName>
    <definedName name="_k1" hidden="1">{"pl_t&amp;d",#N/A,FALSE,"p&amp;l_t&amp;D_01_02 (2)"}</definedName>
    <definedName name="_K66666" localSheetId="6">#REF!</definedName>
    <definedName name="_K66666" localSheetId="7">#REF!</definedName>
    <definedName name="_K66666" localSheetId="8">#REF!</definedName>
    <definedName name="_K66666" localSheetId="9">#REF!</definedName>
    <definedName name="_K66666" localSheetId="10">#REF!</definedName>
    <definedName name="_K66666">#REF!</definedName>
    <definedName name="_Key1" localSheetId="6" hidden="1">[16]ATP!#REF!</definedName>
    <definedName name="_Key1" localSheetId="7" hidden="1">[16]ATP!#REF!</definedName>
    <definedName name="_Key1" localSheetId="8" hidden="1">[16]ATP!#REF!</definedName>
    <definedName name="_Key1" localSheetId="9" hidden="1">[16]ATP!#REF!</definedName>
    <definedName name="_Key1" localSheetId="10" hidden="1">[16]ATP!#REF!</definedName>
    <definedName name="_Key1" hidden="1">[16]ATP!#REF!</definedName>
    <definedName name="_Key2" localSheetId="6" hidden="1">#REF!</definedName>
    <definedName name="_Key2" localSheetId="7" hidden="1">#REF!</definedName>
    <definedName name="_Key2" localSheetId="8" hidden="1">#REF!</definedName>
    <definedName name="_Key2" localSheetId="9" hidden="1">#REF!</definedName>
    <definedName name="_Key2" localSheetId="10" hidden="1">#REF!</definedName>
    <definedName name="_Key2" hidden="1">#REF!</definedName>
    <definedName name="_L">NA()</definedName>
    <definedName name="_LD1">[1]DLC!$K$59:$AF$8180</definedName>
    <definedName name="_LD2">[1]DLC!$GR$56:$HT$8181</definedName>
    <definedName name="_LD3">[1]DLC!$HV$57:$IO$8181</definedName>
    <definedName name="_LD4">[1]DLC!$AH$32:$BE$8180</definedName>
    <definedName name="_LD5">[1]DLC!$GR$53:$HK$8180</definedName>
    <definedName name="_LD6">[1]DLC!$GR$69:$HL$8180</definedName>
    <definedName name="_LR1" localSheetId="6">#REF!</definedName>
    <definedName name="_LR1" localSheetId="7">#REF!</definedName>
    <definedName name="_LR1" localSheetId="8">#REF!</definedName>
    <definedName name="_LR1" localSheetId="9">#REF!</definedName>
    <definedName name="_LR1" localSheetId="10">#REF!</definedName>
    <definedName name="_LR1">#REF!</definedName>
    <definedName name="_LR2" localSheetId="6">#REF!</definedName>
    <definedName name="_LR2" localSheetId="7">#REF!</definedName>
    <definedName name="_LR2" localSheetId="8">#REF!</definedName>
    <definedName name="_LR2" localSheetId="9">#REF!</definedName>
    <definedName name="_LR2" localSheetId="10">#REF!</definedName>
    <definedName name="_LR2">#REF!</definedName>
    <definedName name="_m" localSheetId="6">#REF!</definedName>
    <definedName name="_m" localSheetId="7">#REF!</definedName>
    <definedName name="_m" localSheetId="8">#REF!</definedName>
    <definedName name="_m" localSheetId="9">#REF!</definedName>
    <definedName name="_m" localSheetId="10">#REF!</definedName>
    <definedName name="_m">#REF!</definedName>
    <definedName name="_Mar02">'[6]MO CY'!$AJ$11:$AO$45</definedName>
    <definedName name="_Mar03">'[6]MO EY'!$BZ$11:$CE$45</definedName>
    <definedName name="_Mar06" localSheetId="4">[4]Newabstract!#REF!</definedName>
    <definedName name="_Mar06" localSheetId="5">[4]Newabstract!#REF!</definedName>
    <definedName name="_Mar06" localSheetId="6">[4]Newabstract!#REF!</definedName>
    <definedName name="_Mar06" localSheetId="7">[4]Newabstract!#REF!</definedName>
    <definedName name="_Mar06" localSheetId="8">[4]Newabstract!#REF!</definedName>
    <definedName name="_Mar06" localSheetId="9">[4]Newabstract!#REF!</definedName>
    <definedName name="_Mar06" localSheetId="10">[4]Newabstract!#REF!</definedName>
    <definedName name="_Mar06">[4]Newabstract!#REF!</definedName>
    <definedName name="_Mar09" localSheetId="4">[4]Newabstract!#REF!</definedName>
    <definedName name="_Mar09" localSheetId="5">[4]Newabstract!#REF!</definedName>
    <definedName name="_Mar09" localSheetId="6">[4]Newabstract!#REF!</definedName>
    <definedName name="_Mar09" localSheetId="7">[4]Newabstract!#REF!</definedName>
    <definedName name="_Mar09" localSheetId="8">[4]Newabstract!#REF!</definedName>
    <definedName name="_Mar09" localSheetId="9">[4]Newabstract!#REF!</definedName>
    <definedName name="_Mar09" localSheetId="10">[4]Newabstract!#REF!</definedName>
    <definedName name="_Mar09">[4]Newabstract!#REF!</definedName>
    <definedName name="_Mar10" localSheetId="4">[4]Newabstract!#REF!</definedName>
    <definedName name="_Mar10" localSheetId="5">[4]Newabstract!#REF!</definedName>
    <definedName name="_Mar10" localSheetId="6">[4]Newabstract!#REF!</definedName>
    <definedName name="_Mar10" localSheetId="7">[4]Newabstract!#REF!</definedName>
    <definedName name="_Mar10" localSheetId="8">[4]Newabstract!#REF!</definedName>
    <definedName name="_Mar10" localSheetId="9">[4]Newabstract!#REF!</definedName>
    <definedName name="_Mar10" localSheetId="10">[4]Newabstract!#REF!</definedName>
    <definedName name="_Mar10">[4]Newabstract!#REF!</definedName>
    <definedName name="_Mar11" localSheetId="4">[4]Newabstract!#REF!</definedName>
    <definedName name="_Mar11" localSheetId="5">[4]Newabstract!#REF!</definedName>
    <definedName name="_Mar11" localSheetId="6">[4]Newabstract!#REF!</definedName>
    <definedName name="_Mar11" localSheetId="7">[4]Newabstract!#REF!</definedName>
    <definedName name="_Mar11" localSheetId="8">[4]Newabstract!#REF!</definedName>
    <definedName name="_Mar11" localSheetId="9">[4]Newabstract!#REF!</definedName>
    <definedName name="_Mar11" localSheetId="10">[4]Newabstract!#REF!</definedName>
    <definedName name="_Mar11">[4]Newabstract!#REF!</definedName>
    <definedName name="_Mar12" localSheetId="4">[4]Newabstract!#REF!</definedName>
    <definedName name="_Mar12" localSheetId="5">[4]Newabstract!#REF!</definedName>
    <definedName name="_Mar12" localSheetId="6">[4]Newabstract!#REF!</definedName>
    <definedName name="_Mar12" localSheetId="7">[4]Newabstract!#REF!</definedName>
    <definedName name="_Mar12" localSheetId="8">[4]Newabstract!#REF!</definedName>
    <definedName name="_Mar12" localSheetId="9">[4]Newabstract!#REF!</definedName>
    <definedName name="_Mar12" localSheetId="10">[4]Newabstract!#REF!</definedName>
    <definedName name="_Mar12">[4]Newabstract!#REF!</definedName>
    <definedName name="_Mar13" localSheetId="4">[4]Newabstract!#REF!</definedName>
    <definedName name="_Mar13" localSheetId="5">[4]Newabstract!#REF!</definedName>
    <definedName name="_Mar13" localSheetId="6">[4]Newabstract!#REF!</definedName>
    <definedName name="_Mar13" localSheetId="7">[4]Newabstract!#REF!</definedName>
    <definedName name="_Mar13" localSheetId="8">[4]Newabstract!#REF!</definedName>
    <definedName name="_Mar13" localSheetId="9">[4]Newabstract!#REF!</definedName>
    <definedName name="_Mar13" localSheetId="10">[4]Newabstract!#REF!</definedName>
    <definedName name="_Mar13">[4]Newabstract!#REF!</definedName>
    <definedName name="_Mar16" localSheetId="4">[4]Newabstract!#REF!</definedName>
    <definedName name="_Mar16" localSheetId="5">[4]Newabstract!#REF!</definedName>
    <definedName name="_Mar16" localSheetId="6">[4]Newabstract!#REF!</definedName>
    <definedName name="_Mar16" localSheetId="7">[4]Newabstract!#REF!</definedName>
    <definedName name="_Mar16" localSheetId="8">[4]Newabstract!#REF!</definedName>
    <definedName name="_Mar16" localSheetId="9">[4]Newabstract!#REF!</definedName>
    <definedName name="_Mar16" localSheetId="10">[4]Newabstract!#REF!</definedName>
    <definedName name="_Mar16">[4]Newabstract!#REF!</definedName>
    <definedName name="_Mar17" localSheetId="4">[4]Newabstract!#REF!</definedName>
    <definedName name="_Mar17" localSheetId="5">[4]Newabstract!#REF!</definedName>
    <definedName name="_Mar17" localSheetId="6">[4]Newabstract!#REF!</definedName>
    <definedName name="_Mar17" localSheetId="7">[4]Newabstract!#REF!</definedName>
    <definedName name="_Mar17" localSheetId="8">[4]Newabstract!#REF!</definedName>
    <definedName name="_Mar17" localSheetId="9">[4]Newabstract!#REF!</definedName>
    <definedName name="_Mar17" localSheetId="10">[4]Newabstract!#REF!</definedName>
    <definedName name="_Mar17">[4]Newabstract!#REF!</definedName>
    <definedName name="_Mar18" localSheetId="4">[4]Newabstract!#REF!</definedName>
    <definedName name="_Mar18" localSheetId="5">[4]Newabstract!#REF!</definedName>
    <definedName name="_Mar18" localSheetId="6">[4]Newabstract!#REF!</definedName>
    <definedName name="_Mar18" localSheetId="7">[4]Newabstract!#REF!</definedName>
    <definedName name="_Mar18" localSheetId="8">[4]Newabstract!#REF!</definedName>
    <definedName name="_Mar18" localSheetId="9">[4]Newabstract!#REF!</definedName>
    <definedName name="_Mar18" localSheetId="10">[4]Newabstract!#REF!</definedName>
    <definedName name="_Mar18">[4]Newabstract!#REF!</definedName>
    <definedName name="_Mar19" localSheetId="4">[4]Newabstract!#REF!</definedName>
    <definedName name="_Mar19" localSheetId="5">[4]Newabstract!#REF!</definedName>
    <definedName name="_Mar19" localSheetId="6">[4]Newabstract!#REF!</definedName>
    <definedName name="_Mar19" localSheetId="7">[4]Newabstract!#REF!</definedName>
    <definedName name="_Mar19" localSheetId="8">[4]Newabstract!#REF!</definedName>
    <definedName name="_Mar19" localSheetId="9">[4]Newabstract!#REF!</definedName>
    <definedName name="_Mar19" localSheetId="10">[4]Newabstract!#REF!</definedName>
    <definedName name="_Mar19">[4]Newabstract!#REF!</definedName>
    <definedName name="_Mar20" localSheetId="4">[4]Newabstract!#REF!</definedName>
    <definedName name="_Mar20" localSheetId="5">[4]Newabstract!#REF!</definedName>
    <definedName name="_Mar20" localSheetId="6">[4]Newabstract!#REF!</definedName>
    <definedName name="_Mar20" localSheetId="7">[4]Newabstract!#REF!</definedName>
    <definedName name="_Mar20" localSheetId="8">[4]Newabstract!#REF!</definedName>
    <definedName name="_Mar20" localSheetId="9">[4]Newabstract!#REF!</definedName>
    <definedName name="_Mar20" localSheetId="10">[4]Newabstract!#REF!</definedName>
    <definedName name="_Mar20">[4]Newabstract!#REF!</definedName>
    <definedName name="_Mar23" localSheetId="4">[4]Newabstract!#REF!</definedName>
    <definedName name="_Mar23" localSheetId="5">[4]Newabstract!#REF!</definedName>
    <definedName name="_Mar23" localSheetId="6">[4]Newabstract!#REF!</definedName>
    <definedName name="_Mar23" localSheetId="7">[4]Newabstract!#REF!</definedName>
    <definedName name="_Mar23" localSheetId="8">[4]Newabstract!#REF!</definedName>
    <definedName name="_Mar23" localSheetId="9">[4]Newabstract!#REF!</definedName>
    <definedName name="_Mar23" localSheetId="10">[4]Newabstract!#REF!</definedName>
    <definedName name="_Mar23">[4]Newabstract!#REF!</definedName>
    <definedName name="_Mar24" localSheetId="4">[4]Newabstract!#REF!</definedName>
    <definedName name="_Mar24" localSheetId="5">[4]Newabstract!#REF!</definedName>
    <definedName name="_Mar24" localSheetId="6">[4]Newabstract!#REF!</definedName>
    <definedName name="_Mar24" localSheetId="7">[4]Newabstract!#REF!</definedName>
    <definedName name="_Mar24" localSheetId="8">[4]Newabstract!#REF!</definedName>
    <definedName name="_Mar24" localSheetId="9">[4]Newabstract!#REF!</definedName>
    <definedName name="_Mar24" localSheetId="10">[4]Newabstract!#REF!</definedName>
    <definedName name="_Mar24">[4]Newabstract!#REF!</definedName>
    <definedName name="_Mar25" localSheetId="4">[4]Newabstract!#REF!</definedName>
    <definedName name="_Mar25" localSheetId="5">[4]Newabstract!#REF!</definedName>
    <definedName name="_Mar25" localSheetId="6">[4]Newabstract!#REF!</definedName>
    <definedName name="_Mar25" localSheetId="7">[4]Newabstract!#REF!</definedName>
    <definedName name="_Mar25" localSheetId="8">[4]Newabstract!#REF!</definedName>
    <definedName name="_Mar25" localSheetId="9">[4]Newabstract!#REF!</definedName>
    <definedName name="_Mar25" localSheetId="10">[4]Newabstract!#REF!</definedName>
    <definedName name="_Mar25">[4]Newabstract!#REF!</definedName>
    <definedName name="_Mar26" localSheetId="4">[4]Newabstract!#REF!</definedName>
    <definedName name="_Mar26" localSheetId="5">[4]Newabstract!#REF!</definedName>
    <definedName name="_Mar26" localSheetId="6">[4]Newabstract!#REF!</definedName>
    <definedName name="_Mar26" localSheetId="7">[4]Newabstract!#REF!</definedName>
    <definedName name="_Mar26" localSheetId="8">[4]Newabstract!#REF!</definedName>
    <definedName name="_Mar26" localSheetId="9">[4]Newabstract!#REF!</definedName>
    <definedName name="_Mar26" localSheetId="10">[4]Newabstract!#REF!</definedName>
    <definedName name="_Mar26">[4]Newabstract!#REF!</definedName>
    <definedName name="_Mar27" localSheetId="4">[4]Newabstract!#REF!</definedName>
    <definedName name="_Mar27" localSheetId="5">[4]Newabstract!#REF!</definedName>
    <definedName name="_Mar27" localSheetId="6">[4]Newabstract!#REF!</definedName>
    <definedName name="_Mar27" localSheetId="7">[4]Newabstract!#REF!</definedName>
    <definedName name="_Mar27" localSheetId="8">[4]Newabstract!#REF!</definedName>
    <definedName name="_Mar27" localSheetId="9">[4]Newabstract!#REF!</definedName>
    <definedName name="_Mar27" localSheetId="10">[4]Newabstract!#REF!</definedName>
    <definedName name="_Mar27">[4]Newabstract!#REF!</definedName>
    <definedName name="_Mar28" localSheetId="4">[4]Newabstract!#REF!</definedName>
    <definedName name="_Mar28" localSheetId="5">[4]Newabstract!#REF!</definedName>
    <definedName name="_Mar28" localSheetId="6">[4]Newabstract!#REF!</definedName>
    <definedName name="_Mar28" localSheetId="7">[4]Newabstract!#REF!</definedName>
    <definedName name="_Mar28" localSheetId="8">[4]Newabstract!#REF!</definedName>
    <definedName name="_Mar28" localSheetId="9">[4]Newabstract!#REF!</definedName>
    <definedName name="_Mar28" localSheetId="10">[4]Newabstract!#REF!</definedName>
    <definedName name="_Mar28">[4]Newabstract!#REF!</definedName>
    <definedName name="_Mar30" localSheetId="4">[4]Newabstract!#REF!</definedName>
    <definedName name="_Mar30" localSheetId="5">[4]Newabstract!#REF!</definedName>
    <definedName name="_Mar30" localSheetId="6">[4]Newabstract!#REF!</definedName>
    <definedName name="_Mar30" localSheetId="7">[4]Newabstract!#REF!</definedName>
    <definedName name="_Mar30" localSheetId="8">[4]Newabstract!#REF!</definedName>
    <definedName name="_Mar30" localSheetId="9">[4]Newabstract!#REF!</definedName>
    <definedName name="_Mar30" localSheetId="10">[4]Newabstract!#REF!</definedName>
    <definedName name="_Mar30">[4]Newabstract!#REF!</definedName>
    <definedName name="_Mar31" localSheetId="4">[4]Newabstract!#REF!</definedName>
    <definedName name="_Mar31" localSheetId="5">[4]Newabstract!#REF!</definedName>
    <definedName name="_Mar31" localSheetId="6">[4]Newabstract!#REF!</definedName>
    <definedName name="_Mar31" localSheetId="7">[4]Newabstract!#REF!</definedName>
    <definedName name="_Mar31" localSheetId="8">[4]Newabstract!#REF!</definedName>
    <definedName name="_Mar31" localSheetId="9">[4]Newabstract!#REF!</definedName>
    <definedName name="_Mar31" localSheetId="10">[4]Newabstract!#REF!</definedName>
    <definedName name="_Mar31">[4]Newabstract!#REF!</definedName>
    <definedName name="_May02">'[6]MO EY'!$H$11:$M$45</definedName>
    <definedName name="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new1" localSheetId="0" hidden="1">{"pl_t&amp;d",#N/A,FALSE,"p&amp;l_t&amp;D_01_02 (2)"}</definedName>
    <definedName name="_new1" localSheetId="1" hidden="1">{"pl_t&amp;d",#N/A,FALSE,"p&amp;l_t&amp;D_01_02 (2)"}</definedName>
    <definedName name="_new1" localSheetId="2" hidden="1">{"pl_t&amp;d",#N/A,FALSE,"p&amp;l_t&amp;D_01_02 (2)"}</definedName>
    <definedName name="_new1" localSheetId="3" hidden="1">{"pl_t&amp;d",#N/A,FALSE,"p&amp;l_t&amp;D_01_02 (2)"}</definedName>
    <definedName name="_new1" localSheetId="4" hidden="1">{"pl_t&amp;d",#N/A,FALSE,"p&amp;l_t&amp;D_01_02 (2)"}</definedName>
    <definedName name="_new1" localSheetId="5" hidden="1">{"pl_t&amp;d",#N/A,FALSE,"p&amp;l_t&amp;D_01_02 (2)"}</definedName>
    <definedName name="_new1" localSheetId="6" hidden="1">{"pl_t&amp;d",#N/A,FALSE,"p&amp;l_t&amp;D_01_02 (2)"}</definedName>
    <definedName name="_new1" localSheetId="7" hidden="1">{"pl_t&amp;d",#N/A,FALSE,"p&amp;l_t&amp;D_01_02 (2)"}</definedName>
    <definedName name="_new1" localSheetId="8" hidden="1">{"pl_t&amp;d",#N/A,FALSE,"p&amp;l_t&amp;D_01_02 (2)"}</definedName>
    <definedName name="_new1" localSheetId="9" hidden="1">{"pl_t&amp;d",#N/A,FALSE,"p&amp;l_t&amp;D_01_02 (2)"}</definedName>
    <definedName name="_new1" localSheetId="10" hidden="1">{"pl_t&amp;d",#N/A,FALSE,"p&amp;l_t&amp;D_01_02 (2)"}</definedName>
    <definedName name="_new1" hidden="1">{"pl_t&amp;d",#N/A,FALSE,"p&amp;l_t&amp;D_01_02 (2)"}</definedName>
    <definedName name="_no1" localSheetId="0" hidden="1">{"pl_t&amp;d",#N/A,FALSE,"p&amp;l_t&amp;D_01_02 (2)"}</definedName>
    <definedName name="_no1" localSheetId="1" hidden="1">{"pl_t&amp;d",#N/A,FALSE,"p&amp;l_t&amp;D_01_02 (2)"}</definedName>
    <definedName name="_no1" localSheetId="2" hidden="1">{"pl_t&amp;d",#N/A,FALSE,"p&amp;l_t&amp;D_01_02 (2)"}</definedName>
    <definedName name="_no1" localSheetId="3" hidden="1">{"pl_t&amp;d",#N/A,FALSE,"p&amp;l_t&amp;D_01_02 (2)"}</definedName>
    <definedName name="_no1" localSheetId="5" hidden="1">{"pl_t&amp;d",#N/A,FALSE,"p&amp;l_t&amp;D_01_02 (2)"}</definedName>
    <definedName name="_no1" localSheetId="6" hidden="1">{"pl_t&amp;d",#N/A,FALSE,"p&amp;l_t&amp;D_01_02 (2)"}</definedName>
    <definedName name="_no1" localSheetId="7" hidden="1">{"pl_t&amp;d",#N/A,FALSE,"p&amp;l_t&amp;D_01_02 (2)"}</definedName>
    <definedName name="_no1" localSheetId="8" hidden="1">{"pl_t&amp;d",#N/A,FALSE,"p&amp;l_t&amp;D_01_02 (2)"}</definedName>
    <definedName name="_no1" localSheetId="9" hidden="1">{"pl_t&amp;d",#N/A,FALSE,"p&amp;l_t&amp;D_01_02 (2)"}</definedName>
    <definedName name="_no1" localSheetId="10" hidden="1">{"pl_t&amp;d",#N/A,FALSE,"p&amp;l_t&amp;D_01_02 (2)"}</definedName>
    <definedName name="_no1" hidden="1">{"pl_t&amp;d",#N/A,FALSE,"p&amp;l_t&amp;D_01_02 (2)"}</definedName>
    <definedName name="_not1" localSheetId="0" hidden="1">{"pl_t&amp;d",#N/A,FALSE,"p&amp;l_t&amp;D_01_02 (2)"}</definedName>
    <definedName name="_not1" localSheetId="1" hidden="1">{"pl_t&amp;d",#N/A,FALSE,"p&amp;l_t&amp;D_01_02 (2)"}</definedName>
    <definedName name="_not1" localSheetId="2" hidden="1">{"pl_t&amp;d",#N/A,FALSE,"p&amp;l_t&amp;D_01_02 (2)"}</definedName>
    <definedName name="_not1" localSheetId="3" hidden="1">{"pl_t&amp;d",#N/A,FALSE,"p&amp;l_t&amp;D_01_02 (2)"}</definedName>
    <definedName name="_not1" localSheetId="5" hidden="1">{"pl_t&amp;d",#N/A,FALSE,"p&amp;l_t&amp;D_01_02 (2)"}</definedName>
    <definedName name="_not1" localSheetId="6" hidden="1">{"pl_t&amp;d",#N/A,FALSE,"p&amp;l_t&amp;D_01_02 (2)"}</definedName>
    <definedName name="_not1" localSheetId="7" hidden="1">{"pl_t&amp;d",#N/A,FALSE,"p&amp;l_t&amp;D_01_02 (2)"}</definedName>
    <definedName name="_not1" localSheetId="8" hidden="1">{"pl_t&amp;d",#N/A,FALSE,"p&amp;l_t&amp;D_01_02 (2)"}</definedName>
    <definedName name="_not1" localSheetId="9" hidden="1">{"pl_t&amp;d",#N/A,FALSE,"p&amp;l_t&amp;D_01_02 (2)"}</definedName>
    <definedName name="_not1" localSheetId="10" hidden="1">{"pl_t&amp;d",#N/A,FALSE,"p&amp;l_t&amp;D_01_02 (2)"}</definedName>
    <definedName name="_not1" hidden="1">{"pl_t&amp;d",#N/A,FALSE,"p&amp;l_t&amp;D_01_02 (2)"}</definedName>
    <definedName name="_Nov01">'[6]MO CY'!$H$11:$M$45</definedName>
    <definedName name="_Nov02">'[6]MO EY'!$AX$11:$BC$45</definedName>
    <definedName name="_Oct01">'[6]MO CY'!$A$11:$F$45</definedName>
    <definedName name="_Oct02">'[6]MO EY'!$AQ$11:$AV$45</definedName>
    <definedName name="_Order1" hidden="1">255</definedName>
    <definedName name="_Order2" hidden="1">255</definedName>
    <definedName name="_P">NA()</definedName>
    <definedName name="_p1" localSheetId="0" hidden="1">{"pl_t&amp;d",#N/A,FALSE,"p&amp;l_t&amp;D_01_02 (2)"}</definedName>
    <definedName name="_p1" localSheetId="1" hidden="1">{"pl_t&amp;d",#N/A,FALSE,"p&amp;l_t&amp;D_01_02 (2)"}</definedName>
    <definedName name="_p1" localSheetId="2" hidden="1">{"pl_t&amp;d",#N/A,FALSE,"p&amp;l_t&amp;D_01_02 (2)"}</definedName>
    <definedName name="_p1" localSheetId="3" hidden="1">{"pl_t&amp;d",#N/A,FALSE,"p&amp;l_t&amp;D_01_02 (2)"}</definedName>
    <definedName name="_p1" localSheetId="5" hidden="1">{"pl_t&amp;d",#N/A,FALSE,"p&amp;l_t&amp;D_01_02 (2)"}</definedName>
    <definedName name="_p1" localSheetId="6" hidden="1">{"pl_t&amp;d",#N/A,FALSE,"p&amp;l_t&amp;D_01_02 (2)"}</definedName>
    <definedName name="_p1" localSheetId="7" hidden="1">{"pl_t&amp;d",#N/A,FALSE,"p&amp;l_t&amp;D_01_02 (2)"}</definedName>
    <definedName name="_p1" localSheetId="8" hidden="1">{"pl_t&amp;d",#N/A,FALSE,"p&amp;l_t&amp;D_01_02 (2)"}</definedName>
    <definedName name="_p1" localSheetId="9" hidden="1">{"pl_t&amp;d",#N/A,FALSE,"p&amp;l_t&amp;D_01_02 (2)"}</definedName>
    <definedName name="_p1" localSheetId="10" hidden="1">{"pl_t&amp;d",#N/A,FALSE,"p&amp;l_t&amp;D_01_02 (2)"}</definedName>
    <definedName name="_p1" hidden="1">{"pl_t&amp;d",#N/A,FALSE,"p&amp;l_t&amp;D_01_02 (2)"}</definedName>
    <definedName name="_p2" localSheetId="0" hidden="1">{"pl_td_01_02",#N/A,FALSE,"p&amp;l_t&amp;D_01_02 (2)"}</definedName>
    <definedName name="_p2" localSheetId="1" hidden="1">{"pl_td_01_02",#N/A,FALSE,"p&amp;l_t&amp;D_01_02 (2)"}</definedName>
    <definedName name="_p2" localSheetId="2" hidden="1">{"pl_td_01_02",#N/A,FALSE,"p&amp;l_t&amp;D_01_02 (2)"}</definedName>
    <definedName name="_p2" localSheetId="3" hidden="1">{"pl_td_01_02",#N/A,FALSE,"p&amp;l_t&amp;D_01_02 (2)"}</definedName>
    <definedName name="_p2" localSheetId="5" hidden="1">{"pl_td_01_02",#N/A,FALSE,"p&amp;l_t&amp;D_01_02 (2)"}</definedName>
    <definedName name="_p2" localSheetId="6" hidden="1">{"pl_td_01_02",#N/A,FALSE,"p&amp;l_t&amp;D_01_02 (2)"}</definedName>
    <definedName name="_p2" localSheetId="7" hidden="1">{"pl_td_01_02",#N/A,FALSE,"p&amp;l_t&amp;D_01_02 (2)"}</definedName>
    <definedName name="_p2" localSheetId="8" hidden="1">{"pl_td_01_02",#N/A,FALSE,"p&amp;l_t&amp;D_01_02 (2)"}</definedName>
    <definedName name="_p2" localSheetId="9" hidden="1">{"pl_td_01_02",#N/A,FALSE,"p&amp;l_t&amp;D_01_02 (2)"}</definedName>
    <definedName name="_p2" localSheetId="10" hidden="1">{"pl_td_01_02",#N/A,FALSE,"p&amp;l_t&amp;D_01_02 (2)"}</definedName>
    <definedName name="_p2" hidden="1">{"pl_td_01_02",#N/A,FALSE,"p&amp;l_t&amp;D_01_02 (2)"}</definedName>
    <definedName name="_p3" localSheetId="0" hidden="1">{"pl_t&amp;d",#N/A,FALSE,"p&amp;l_t&amp;D_01_02 (2)"}</definedName>
    <definedName name="_p3" localSheetId="1" hidden="1">{"pl_t&amp;d",#N/A,FALSE,"p&amp;l_t&amp;D_01_02 (2)"}</definedName>
    <definedName name="_p3" localSheetId="2" hidden="1">{"pl_t&amp;d",#N/A,FALSE,"p&amp;l_t&amp;D_01_02 (2)"}</definedName>
    <definedName name="_p3" localSheetId="3" hidden="1">{"pl_t&amp;d",#N/A,FALSE,"p&amp;l_t&amp;D_01_02 (2)"}</definedName>
    <definedName name="_p3" localSheetId="5" hidden="1">{"pl_t&amp;d",#N/A,FALSE,"p&amp;l_t&amp;D_01_02 (2)"}</definedName>
    <definedName name="_p3" localSheetId="6" hidden="1">{"pl_t&amp;d",#N/A,FALSE,"p&amp;l_t&amp;D_01_02 (2)"}</definedName>
    <definedName name="_p3" localSheetId="7" hidden="1">{"pl_t&amp;d",#N/A,FALSE,"p&amp;l_t&amp;D_01_02 (2)"}</definedName>
    <definedName name="_p3" localSheetId="8" hidden="1">{"pl_t&amp;d",#N/A,FALSE,"p&amp;l_t&amp;D_01_02 (2)"}</definedName>
    <definedName name="_p3" localSheetId="9" hidden="1">{"pl_t&amp;d",#N/A,FALSE,"p&amp;l_t&amp;D_01_02 (2)"}</definedName>
    <definedName name="_p3" localSheetId="10" hidden="1">{"pl_t&amp;d",#N/A,FALSE,"p&amp;l_t&amp;D_01_02 (2)"}</definedName>
    <definedName name="_p3" hidden="1">{"pl_t&amp;d",#N/A,FALSE,"p&amp;l_t&amp;D_01_02 (2)"}</definedName>
    <definedName name="_p4" localSheetId="0" hidden="1">{"pl_t&amp;d",#N/A,FALSE,"p&amp;l_t&amp;D_01_02 (2)"}</definedName>
    <definedName name="_p4" localSheetId="1" hidden="1">{"pl_t&amp;d",#N/A,FALSE,"p&amp;l_t&amp;D_01_02 (2)"}</definedName>
    <definedName name="_p4" localSheetId="2" hidden="1">{"pl_t&amp;d",#N/A,FALSE,"p&amp;l_t&amp;D_01_02 (2)"}</definedName>
    <definedName name="_p4" localSheetId="3" hidden="1">{"pl_t&amp;d",#N/A,FALSE,"p&amp;l_t&amp;D_01_02 (2)"}</definedName>
    <definedName name="_p4" localSheetId="5" hidden="1">{"pl_t&amp;d",#N/A,FALSE,"p&amp;l_t&amp;D_01_02 (2)"}</definedName>
    <definedName name="_p4" localSheetId="6" hidden="1">{"pl_t&amp;d",#N/A,FALSE,"p&amp;l_t&amp;D_01_02 (2)"}</definedName>
    <definedName name="_p4" localSheetId="7" hidden="1">{"pl_t&amp;d",#N/A,FALSE,"p&amp;l_t&amp;D_01_02 (2)"}</definedName>
    <definedName name="_p4" localSheetId="8" hidden="1">{"pl_t&amp;d",#N/A,FALSE,"p&amp;l_t&amp;D_01_02 (2)"}</definedName>
    <definedName name="_p4" localSheetId="9" hidden="1">{"pl_t&amp;d",#N/A,FALSE,"p&amp;l_t&amp;D_01_02 (2)"}</definedName>
    <definedName name="_p4" localSheetId="10" hidden="1">{"pl_t&amp;d",#N/A,FALSE,"p&amp;l_t&amp;D_01_02 (2)"}</definedName>
    <definedName name="_p4" hidden="1">{"pl_t&amp;d",#N/A,FALSE,"p&amp;l_t&amp;D_01_02 (2)"}</definedName>
    <definedName name="_Parse_In" localSheetId="4" hidden="1">'[24]% of Elect'!#REF!</definedName>
    <definedName name="_Parse_In" localSheetId="5" hidden="1">'[25]% of Elect'!#REF!</definedName>
    <definedName name="_Parse_In" localSheetId="6" hidden="1">'[25]% of Elect'!#REF!</definedName>
    <definedName name="_Parse_In" localSheetId="7" hidden="1">'[25]% of Elect'!#REF!</definedName>
    <definedName name="_Parse_In" localSheetId="8" hidden="1">'[25]% of Elect'!#REF!</definedName>
    <definedName name="_Parse_In" localSheetId="9" hidden="1">'[25]% of Elect'!#REF!</definedName>
    <definedName name="_Parse_In" localSheetId="10" hidden="1">'[25]% of Elect'!#REF!</definedName>
    <definedName name="_Parse_In" hidden="1">'[24]% of Elect'!#REF!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localSheetId="8" hidden="1">#REF!</definedName>
    <definedName name="_Parse_Out" localSheetId="9" hidden="1">#REF!</definedName>
    <definedName name="_Parse_Out" localSheetId="10" hidden="1">#REF!</definedName>
    <definedName name="_Parse_Out" hidden="1">#REF!</definedName>
    <definedName name="_Q">NA()</definedName>
    <definedName name="_q2" localSheetId="0" hidden="1">{"pl_t&amp;d",#N/A,FALSE,"p&amp;l_t&amp;D_01_02 (2)"}</definedName>
    <definedName name="_q2" localSheetId="1" hidden="1">{"pl_t&amp;d",#N/A,FALSE,"p&amp;l_t&amp;D_01_02 (2)"}</definedName>
    <definedName name="_q2" localSheetId="2" hidden="1">{"pl_t&amp;d",#N/A,FALSE,"p&amp;l_t&amp;D_01_02 (2)"}</definedName>
    <definedName name="_q2" localSheetId="3" hidden="1">{"pl_t&amp;d",#N/A,FALSE,"p&amp;l_t&amp;D_01_02 (2)"}</definedName>
    <definedName name="_q2" localSheetId="5" hidden="1">{"pl_t&amp;d",#N/A,FALSE,"p&amp;l_t&amp;D_01_02 (2)"}</definedName>
    <definedName name="_q2" localSheetId="6" hidden="1">{"pl_t&amp;d",#N/A,FALSE,"p&amp;l_t&amp;D_01_02 (2)"}</definedName>
    <definedName name="_q2" localSheetId="7" hidden="1">{"pl_t&amp;d",#N/A,FALSE,"p&amp;l_t&amp;D_01_02 (2)"}</definedName>
    <definedName name="_q2" localSheetId="8" hidden="1">{"pl_t&amp;d",#N/A,FALSE,"p&amp;l_t&amp;D_01_02 (2)"}</definedName>
    <definedName name="_q2" localSheetId="9" hidden="1">{"pl_t&amp;d",#N/A,FALSE,"p&amp;l_t&amp;D_01_02 (2)"}</definedName>
    <definedName name="_q2" localSheetId="10" hidden="1">{"pl_t&amp;d",#N/A,FALSE,"p&amp;l_t&amp;D_01_02 (2)"}</definedName>
    <definedName name="_q2" hidden="1">{"pl_t&amp;d",#N/A,FALSE,"p&amp;l_t&amp;D_01_02 (2)"}</definedName>
    <definedName name="_q3" localSheetId="0" hidden="1">{"pl_t&amp;d",#N/A,FALSE,"p&amp;l_t&amp;D_01_02 (2)"}</definedName>
    <definedName name="_q3" localSheetId="1" hidden="1">{"pl_t&amp;d",#N/A,FALSE,"p&amp;l_t&amp;D_01_02 (2)"}</definedName>
    <definedName name="_q3" localSheetId="2" hidden="1">{"pl_t&amp;d",#N/A,FALSE,"p&amp;l_t&amp;D_01_02 (2)"}</definedName>
    <definedName name="_q3" localSheetId="3" hidden="1">{"pl_t&amp;d",#N/A,FALSE,"p&amp;l_t&amp;D_01_02 (2)"}</definedName>
    <definedName name="_q3" localSheetId="5" hidden="1">{"pl_t&amp;d",#N/A,FALSE,"p&amp;l_t&amp;D_01_02 (2)"}</definedName>
    <definedName name="_q3" localSheetId="6" hidden="1">{"pl_t&amp;d",#N/A,FALSE,"p&amp;l_t&amp;D_01_02 (2)"}</definedName>
    <definedName name="_q3" localSheetId="7" hidden="1">{"pl_t&amp;d",#N/A,FALSE,"p&amp;l_t&amp;D_01_02 (2)"}</definedName>
    <definedName name="_q3" localSheetId="8" hidden="1">{"pl_t&amp;d",#N/A,FALSE,"p&amp;l_t&amp;D_01_02 (2)"}</definedName>
    <definedName name="_q3" localSheetId="9" hidden="1">{"pl_t&amp;d",#N/A,FALSE,"p&amp;l_t&amp;D_01_02 (2)"}</definedName>
    <definedName name="_q3" localSheetId="10" hidden="1">{"pl_t&amp;d",#N/A,FALSE,"p&amp;l_t&amp;D_01_02 (2)"}</definedName>
    <definedName name="_q3" hidden="1">{"pl_t&amp;d",#N/A,FALSE,"p&amp;l_t&amp;D_01_02 (2)"}</definedName>
    <definedName name="_qqq" localSheetId="6" hidden="1">{"pl_t&amp;d",#N/A,FALSE,"p&amp;l_t&amp;D_01_02 (2)"}</definedName>
    <definedName name="_qqq" localSheetId="7" hidden="1">{"pl_t&amp;d",#N/A,FALSE,"p&amp;l_t&amp;D_01_02 (2)"}</definedName>
    <definedName name="_qqq" localSheetId="8" hidden="1">{"pl_t&amp;d",#N/A,FALSE,"p&amp;l_t&amp;D_01_02 (2)"}</definedName>
    <definedName name="_qqq" localSheetId="9" hidden="1">{"pl_t&amp;d",#N/A,FALSE,"p&amp;l_t&amp;D_01_02 (2)"}</definedName>
    <definedName name="_qqq" localSheetId="10" hidden="1">{"pl_t&amp;d",#N/A,FALSE,"p&amp;l_t&amp;D_01_02 (2)"}</definedName>
    <definedName name="_qqq" hidden="1">{"pl_t&amp;d",#N/A,FALSE,"p&amp;l_t&amp;D_01_02 (2)"}</definedName>
    <definedName name="_RAM4" localSheetId="6" hidden="1">{"pl_t&amp;d",#N/A,FALSE,"p&amp;l_t&amp;D_01_02 (2)"}</definedName>
    <definedName name="_RAM4" localSheetId="7" hidden="1">{"pl_t&amp;d",#N/A,FALSE,"p&amp;l_t&amp;D_01_02 (2)"}</definedName>
    <definedName name="_RAM4" localSheetId="8" hidden="1">{"pl_t&amp;d",#N/A,FALSE,"p&amp;l_t&amp;D_01_02 (2)"}</definedName>
    <definedName name="_RAM4" localSheetId="9" hidden="1">{"pl_t&amp;d",#N/A,FALSE,"p&amp;l_t&amp;D_01_02 (2)"}</definedName>
    <definedName name="_RAM4" localSheetId="10" hidden="1">{"pl_t&amp;d",#N/A,FALSE,"p&amp;l_t&amp;D_01_02 (2)"}</definedName>
    <definedName name="_RAM4" hidden="1">{"pl_t&amp;d",#N/A,FALSE,"p&amp;l_t&amp;D_01_02 (2)"}</definedName>
    <definedName name="_rb2" localSheetId="6" hidden="1">{"pl_t&amp;d",#N/A,FALSE,"p&amp;l_t&amp;D_01_02 (2)"}</definedName>
    <definedName name="_rb2" localSheetId="7" hidden="1">{"pl_t&amp;d",#N/A,FALSE,"p&amp;l_t&amp;D_01_02 (2)"}</definedName>
    <definedName name="_rb2" localSheetId="8" hidden="1">{"pl_t&amp;d",#N/A,FALSE,"p&amp;l_t&amp;D_01_02 (2)"}</definedName>
    <definedName name="_rb2" localSheetId="9" hidden="1">{"pl_t&amp;d",#N/A,FALSE,"p&amp;l_t&amp;D_01_02 (2)"}</definedName>
    <definedName name="_rb2" localSheetId="10" hidden="1">{"pl_t&amp;d",#N/A,FALSE,"p&amp;l_t&amp;D_01_02 (2)"}</definedName>
    <definedName name="_rb2" hidden="1">{"pl_t&amp;d",#N/A,FALSE,"p&amp;l_t&amp;D_01_02 (2)"}</definedName>
    <definedName name="_s1" localSheetId="0" hidden="1">{"pl_t&amp;d",#N/A,FALSE,"p&amp;l_t&amp;D_01_02 (2)"}</definedName>
    <definedName name="_s1" localSheetId="1" hidden="1">{"pl_t&amp;d",#N/A,FALSE,"p&amp;l_t&amp;D_01_02 (2)"}</definedName>
    <definedName name="_s1" localSheetId="2" hidden="1">{"pl_t&amp;d",#N/A,FALSE,"p&amp;l_t&amp;D_01_02 (2)"}</definedName>
    <definedName name="_s1" localSheetId="3" hidden="1">{"pl_t&amp;d",#N/A,FALSE,"p&amp;l_t&amp;D_01_02 (2)"}</definedName>
    <definedName name="_s1" localSheetId="5" hidden="1">{"pl_t&amp;d",#N/A,FALSE,"p&amp;l_t&amp;D_01_02 (2)"}</definedName>
    <definedName name="_s1" localSheetId="6" hidden="1">{"pl_t&amp;d",#N/A,FALSE,"p&amp;l_t&amp;D_01_02 (2)"}</definedName>
    <definedName name="_s1" localSheetId="7" hidden="1">{"pl_t&amp;d",#N/A,FALSE,"p&amp;l_t&amp;D_01_02 (2)"}</definedName>
    <definedName name="_s1" localSheetId="8" hidden="1">{"pl_t&amp;d",#N/A,FALSE,"p&amp;l_t&amp;D_01_02 (2)"}</definedName>
    <definedName name="_s1" localSheetId="9" hidden="1">{"pl_t&amp;d",#N/A,FALSE,"p&amp;l_t&amp;D_01_02 (2)"}</definedName>
    <definedName name="_s1" localSheetId="10" hidden="1">{"pl_t&amp;d",#N/A,FALSE,"p&amp;l_t&amp;D_01_02 (2)"}</definedName>
    <definedName name="_s1" hidden="1">{"pl_t&amp;d",#N/A,FALSE,"p&amp;l_t&amp;D_01_02 (2)"}</definedName>
    <definedName name="_s2" localSheetId="0" hidden="1">{"pl_t&amp;d",#N/A,FALSE,"p&amp;l_t&amp;D_01_02 (2)"}</definedName>
    <definedName name="_s2" localSheetId="1" hidden="1">{"pl_t&amp;d",#N/A,FALSE,"p&amp;l_t&amp;D_01_02 (2)"}</definedName>
    <definedName name="_s2" localSheetId="2" hidden="1">{"pl_t&amp;d",#N/A,FALSE,"p&amp;l_t&amp;D_01_02 (2)"}</definedName>
    <definedName name="_s2" localSheetId="3" hidden="1">{"pl_t&amp;d",#N/A,FALSE,"p&amp;l_t&amp;D_01_02 (2)"}</definedName>
    <definedName name="_s2" localSheetId="5" hidden="1">{"pl_t&amp;d",#N/A,FALSE,"p&amp;l_t&amp;D_01_02 (2)"}</definedName>
    <definedName name="_s2" localSheetId="6" hidden="1">{"pl_t&amp;d",#N/A,FALSE,"p&amp;l_t&amp;D_01_02 (2)"}</definedName>
    <definedName name="_s2" localSheetId="7" hidden="1">{"pl_t&amp;d",#N/A,FALSE,"p&amp;l_t&amp;D_01_02 (2)"}</definedName>
    <definedName name="_s2" localSheetId="8" hidden="1">{"pl_t&amp;d",#N/A,FALSE,"p&amp;l_t&amp;D_01_02 (2)"}</definedName>
    <definedName name="_s2" localSheetId="9" hidden="1">{"pl_t&amp;d",#N/A,FALSE,"p&amp;l_t&amp;D_01_02 (2)"}</definedName>
    <definedName name="_s2" localSheetId="10" hidden="1">{"pl_t&amp;d",#N/A,FALSE,"p&amp;l_t&amp;D_01_02 (2)"}</definedName>
    <definedName name="_s2" hidden="1">{"pl_t&amp;d",#N/A,FALSE,"p&amp;l_t&amp;D_01_02 (2)"}</definedName>
    <definedName name="_SCH6" localSheetId="6">'[26]04REL'!#REF!</definedName>
    <definedName name="_SCH6" localSheetId="7">'[26]04REL'!#REF!</definedName>
    <definedName name="_SCH6" localSheetId="8">'[26]04REL'!#REF!</definedName>
    <definedName name="_SCH6" localSheetId="9">'[26]04REL'!#REF!</definedName>
    <definedName name="_SCH6" localSheetId="10">'[26]04REL'!#REF!</definedName>
    <definedName name="_SCH6">'[27]04REL'!#REF!</definedName>
    <definedName name="_Sep02">'[6]MO EY'!$AJ$11:$AO$45</definedName>
    <definedName name="_SH1">'[7]Executive Summary -Thermal'!$A$4:$H$108</definedName>
    <definedName name="_SH10">'[7]Executive Summary -Thermal'!$A$4:$G$118</definedName>
    <definedName name="_SH11">'[7]Executive Summary -Thermal'!$A$4:$H$167</definedName>
    <definedName name="_SH2">'[7]Executive Summary -Thermal'!$A$4:$H$157</definedName>
    <definedName name="_SH3">'[7]Executive Summary -Thermal'!$A$4:$H$136</definedName>
    <definedName name="_SH4">'[7]Executive Summary -Thermal'!$A$4:$H$96</definedName>
    <definedName name="_SH5">'[7]Executive Summary -Thermal'!$A$4:$H$96</definedName>
    <definedName name="_SH6">'[7]Executive Summary -Thermal'!$A$4:$H$95</definedName>
    <definedName name="_SH7">'[7]Executive Summary -Thermal'!$A$4:$H$163</definedName>
    <definedName name="_SH8">'[7]Executive Summary -Thermal'!$A$4:$H$133</definedName>
    <definedName name="_SH9">'[7]Executive Summary -Thermal'!$A$4:$H$194</definedName>
    <definedName name="_SL1" localSheetId="4">[28]Salient1!#REF!</definedName>
    <definedName name="_SL1" localSheetId="5">[29]Salient1!#REF!</definedName>
    <definedName name="_SL1" localSheetId="6">[29]Salient1!#REF!</definedName>
    <definedName name="_SL1" localSheetId="7">[29]Salient1!#REF!</definedName>
    <definedName name="_SL1" localSheetId="8">[29]Salient1!#REF!</definedName>
    <definedName name="_SL1" localSheetId="9">[29]Salient1!#REF!</definedName>
    <definedName name="_SL1" localSheetId="10">[29]Salient1!#REF!</definedName>
    <definedName name="_SL1">[28]Salient1!#REF!</definedName>
    <definedName name="_SL2" localSheetId="4">[28]Salient1!#REF!</definedName>
    <definedName name="_SL2" localSheetId="5">[29]Salient1!#REF!</definedName>
    <definedName name="_SL2" localSheetId="6">[29]Salient1!#REF!</definedName>
    <definedName name="_SL2" localSheetId="7">[29]Salient1!#REF!</definedName>
    <definedName name="_SL2" localSheetId="8">[29]Salient1!#REF!</definedName>
    <definedName name="_SL2" localSheetId="9">[29]Salient1!#REF!</definedName>
    <definedName name="_SL2" localSheetId="10">[29]Salient1!#REF!</definedName>
    <definedName name="_SL2">[28]Salient1!#REF!</definedName>
    <definedName name="_SL3" localSheetId="4">[28]Salient1!#REF!</definedName>
    <definedName name="_SL3" localSheetId="5">[29]Salient1!#REF!</definedName>
    <definedName name="_SL3" localSheetId="6">[29]Salient1!#REF!</definedName>
    <definedName name="_SL3" localSheetId="7">[29]Salient1!#REF!</definedName>
    <definedName name="_SL3" localSheetId="8">[29]Salient1!#REF!</definedName>
    <definedName name="_SL3" localSheetId="9">[29]Salient1!#REF!</definedName>
    <definedName name="_SL3" localSheetId="10">[29]Salient1!#REF!</definedName>
    <definedName name="_SL3">[28]Salient1!#REF!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hidden="1">#REF!</definedName>
    <definedName name="_ss1" localSheetId="6" hidden="1">{"pl_t&amp;d",#N/A,FALSE,"p&amp;l_t&amp;D_01_02 (2)"}</definedName>
    <definedName name="_ss1" localSheetId="7" hidden="1">{"pl_t&amp;d",#N/A,FALSE,"p&amp;l_t&amp;D_01_02 (2)"}</definedName>
    <definedName name="_ss1" localSheetId="8" hidden="1">{"pl_t&amp;d",#N/A,FALSE,"p&amp;l_t&amp;D_01_02 (2)"}</definedName>
    <definedName name="_ss1" localSheetId="9" hidden="1">{"pl_t&amp;d",#N/A,FALSE,"p&amp;l_t&amp;D_01_02 (2)"}</definedName>
    <definedName name="_ss1" localSheetId="10" hidden="1">{"pl_t&amp;d",#N/A,FALSE,"p&amp;l_t&amp;D_01_02 (2)"}</definedName>
    <definedName name="_ss1" hidden="1">{"pl_t&amp;d",#N/A,FALSE,"p&amp;l_t&amp;D_01_02 (2)"}</definedName>
    <definedName name="_udc12" localSheetId="6" hidden="1">{"pl_t&amp;d",#N/A,FALSE,"p&amp;l_t&amp;D_01_02 (2)"}</definedName>
    <definedName name="_udc12" localSheetId="7" hidden="1">{"pl_t&amp;d",#N/A,FALSE,"p&amp;l_t&amp;D_01_02 (2)"}</definedName>
    <definedName name="_udc12" localSheetId="8" hidden="1">{"pl_t&amp;d",#N/A,FALSE,"p&amp;l_t&amp;D_01_02 (2)"}</definedName>
    <definedName name="_udc12" localSheetId="9" hidden="1">{"pl_t&amp;d",#N/A,FALSE,"p&amp;l_t&amp;D_01_02 (2)"}</definedName>
    <definedName name="_udc12" localSheetId="10" hidden="1">{"pl_t&amp;d",#N/A,FALSE,"p&amp;l_t&amp;D_01_02 (2)"}</definedName>
    <definedName name="_udc12" hidden="1">{"pl_t&amp;d",#N/A,FALSE,"p&amp;l_t&amp;D_01_02 (2)"}</definedName>
    <definedName name="_ums1" localSheetId="6" hidden="1">{"pl_t&amp;d",#N/A,FALSE,"p&amp;l_t&amp;D_01_02 (2)"}</definedName>
    <definedName name="_ums1" localSheetId="7" hidden="1">{"pl_t&amp;d",#N/A,FALSE,"p&amp;l_t&amp;D_01_02 (2)"}</definedName>
    <definedName name="_ums1" localSheetId="8" hidden="1">{"pl_t&amp;d",#N/A,FALSE,"p&amp;l_t&amp;D_01_02 (2)"}</definedName>
    <definedName name="_ums1" localSheetId="9" hidden="1">{"pl_t&amp;d",#N/A,FALSE,"p&amp;l_t&amp;D_01_02 (2)"}</definedName>
    <definedName name="_ums1" localSheetId="10" hidden="1">{"pl_t&amp;d",#N/A,FALSE,"p&amp;l_t&amp;D_01_02 (2)"}</definedName>
    <definedName name="_ums1" hidden="1">{"pl_t&amp;d",#N/A,FALSE,"p&amp;l_t&amp;D_01_02 (2)"}</definedName>
    <definedName name="_V">NA()</definedName>
    <definedName name="_vas1" localSheetId="6" hidden="1">{"pl_t&amp;d",#N/A,FALSE,"p&amp;l_t&amp;D_01_02 (2)"}</definedName>
    <definedName name="_vas1" localSheetId="7" hidden="1">{"pl_t&amp;d",#N/A,FALSE,"p&amp;l_t&amp;D_01_02 (2)"}</definedName>
    <definedName name="_vas1" localSheetId="8" hidden="1">{"pl_t&amp;d",#N/A,FALSE,"p&amp;l_t&amp;D_01_02 (2)"}</definedName>
    <definedName name="_vas1" localSheetId="9" hidden="1">{"pl_t&amp;d",#N/A,FALSE,"p&amp;l_t&amp;D_01_02 (2)"}</definedName>
    <definedName name="_vas1" localSheetId="10" hidden="1">{"pl_t&amp;d",#N/A,FALSE,"p&amp;l_t&amp;D_01_02 (2)"}</definedName>
    <definedName name="_vas1" hidden="1">{"pl_t&amp;d",#N/A,FALSE,"p&amp;l_t&amp;D_01_02 (2)"}</definedName>
    <definedName name="_vas2" localSheetId="6" hidden="1">{"pl_t&amp;d",#N/A,FALSE,"p&amp;l_t&amp;D_01_02 (2)"}</definedName>
    <definedName name="_vas2" localSheetId="7" hidden="1">{"pl_t&amp;d",#N/A,FALSE,"p&amp;l_t&amp;D_01_02 (2)"}</definedName>
    <definedName name="_vas2" localSheetId="8" hidden="1">{"pl_t&amp;d",#N/A,FALSE,"p&amp;l_t&amp;D_01_02 (2)"}</definedName>
    <definedName name="_vas2" localSheetId="9" hidden="1">{"pl_t&amp;d",#N/A,FALSE,"p&amp;l_t&amp;D_01_02 (2)"}</definedName>
    <definedName name="_vas2" localSheetId="10" hidden="1">{"pl_t&amp;d",#N/A,FALSE,"p&amp;l_t&amp;D_01_02 (2)"}</definedName>
    <definedName name="_vas2" hidden="1">{"pl_t&amp;d",#N/A,FALSE,"p&amp;l_t&amp;D_01_02 (2)"}</definedName>
    <definedName name="_X" localSheetId="6">#REF!</definedName>
    <definedName name="_X" localSheetId="7">#REF!</definedName>
    <definedName name="_X" localSheetId="8">#REF!</definedName>
    <definedName name="_X" localSheetId="9">#REF!</definedName>
    <definedName name="_X" localSheetId="10">#REF!</definedName>
    <definedName name="_X">#REF!</definedName>
    <definedName name="_Z">NA()</definedName>
    <definedName name="a" localSheetId="0" hidden="1">{"pl_t&amp;d",#N/A,FALSE,"p&amp;l_t&amp;D_01_02 (2)"}</definedName>
    <definedName name="a" localSheetId="1" hidden="1">{"pl_t&amp;d",#N/A,FALSE,"p&amp;l_t&amp;D_01_02 (2)"}</definedName>
    <definedName name="a" localSheetId="2" hidden="1">{"pl_t&amp;d",#N/A,FALSE,"p&amp;l_t&amp;D_01_02 (2)"}</definedName>
    <definedName name="a" localSheetId="3" hidden="1">{"pl_t&amp;d",#N/A,FALSE,"p&amp;l_t&amp;D_01_02 (2)"}</definedName>
    <definedName name="a" localSheetId="5" hidden="1">{"pl_t&amp;d",#N/A,FALSE,"p&amp;l_t&amp;D_01_02 (2)"}</definedName>
    <definedName name="a" localSheetId="6" hidden="1">{"pl_t&amp;d",#N/A,FALSE,"p&amp;l_t&amp;D_01_02 (2)"}</definedName>
    <definedName name="a" localSheetId="7" hidden="1">{"pl_t&amp;d",#N/A,FALSE,"p&amp;l_t&amp;D_01_02 (2)"}</definedName>
    <definedName name="a" localSheetId="8" hidden="1">{"pl_t&amp;d",#N/A,FALSE,"p&amp;l_t&amp;D_01_02 (2)"}</definedName>
    <definedName name="a" localSheetId="9" hidden="1">{"pl_t&amp;d",#N/A,FALSE,"p&amp;l_t&amp;D_01_02 (2)"}</definedName>
    <definedName name="a" localSheetId="10" hidden="1">{"pl_t&amp;d",#N/A,FALSE,"p&amp;l_t&amp;D_01_02 (2)"}</definedName>
    <definedName name="a" hidden="1">{"pl_t&amp;d",#N/A,FALSE,"p&amp;l_t&amp;D_01_02 (2)"}</definedName>
    <definedName name="A." localSheetId="6" hidden="1">{"pl_t&amp;d",#N/A,FALSE,"p&amp;l_t&amp;D_01_02 (2)"}</definedName>
    <definedName name="A." localSheetId="7" hidden="1">{"pl_t&amp;d",#N/A,FALSE,"p&amp;l_t&amp;D_01_02 (2)"}</definedName>
    <definedName name="A." localSheetId="8" hidden="1">{"pl_t&amp;d",#N/A,FALSE,"p&amp;l_t&amp;D_01_02 (2)"}</definedName>
    <definedName name="A." localSheetId="9" hidden="1">{"pl_t&amp;d",#N/A,FALSE,"p&amp;l_t&amp;D_01_02 (2)"}</definedName>
    <definedName name="A." localSheetId="10" hidden="1">{"pl_t&amp;d",#N/A,FALSE,"p&amp;l_t&amp;D_01_02 (2)"}</definedName>
    <definedName name="A." hidden="1">{"pl_t&amp;d",#N/A,FALSE,"p&amp;l_t&amp;D_01_02 (2)"}</definedName>
    <definedName name="A_4">NA()</definedName>
    <definedName name="A_5">NA()</definedName>
    <definedName name="A000" localSheetId="6">#REF!</definedName>
    <definedName name="A000" localSheetId="7">#REF!</definedName>
    <definedName name="A000" localSheetId="8">#REF!</definedName>
    <definedName name="A000" localSheetId="9">#REF!</definedName>
    <definedName name="A000" localSheetId="10">#REF!</definedName>
    <definedName name="A000">#REF!</definedName>
    <definedName name="A1000000___0" localSheetId="6">#REF!</definedName>
    <definedName name="A1000000___0" localSheetId="7">#REF!</definedName>
    <definedName name="A1000000___0" localSheetId="8">#REF!</definedName>
    <definedName name="A1000000___0" localSheetId="9">#REF!</definedName>
    <definedName name="A1000000___0" localSheetId="10">#REF!</definedName>
    <definedName name="A1000000___0">#REF!</definedName>
    <definedName name="AA" localSheetId="0" hidden="1">{"pl_t&amp;d",#N/A,FALSE,"p&amp;l_t&amp;D_01_02 (2)"}</definedName>
    <definedName name="AA" localSheetId="1" hidden="1">{"pl_t&amp;d",#N/A,FALSE,"p&amp;l_t&amp;D_01_02 (2)"}</definedName>
    <definedName name="AA" localSheetId="2" hidden="1">{"pl_t&amp;d",#N/A,FALSE,"p&amp;l_t&amp;D_01_02 (2)"}</definedName>
    <definedName name="AA" localSheetId="3" hidden="1">{"pl_t&amp;d",#N/A,FALSE,"p&amp;l_t&amp;D_01_02 (2)"}</definedName>
    <definedName name="AA" localSheetId="4" hidden="1">{"pl_t&amp;d",#N/A,FALSE,"p&amp;l_t&amp;D_01_02 (2)"}</definedName>
    <definedName name="AA" localSheetId="5" hidden="1">{"pl_t&amp;d",#N/A,FALSE,"p&amp;l_t&amp;D_01_02 (2)"}</definedName>
    <definedName name="AA" localSheetId="6" hidden="1">{"pl_t&amp;d",#N/A,FALSE,"p&amp;l_t&amp;D_01_02 (2)"}</definedName>
    <definedName name="AA" localSheetId="7" hidden="1">{"pl_t&amp;d",#N/A,FALSE,"p&amp;l_t&amp;D_01_02 (2)"}</definedName>
    <definedName name="AA" localSheetId="8" hidden="1">{"pl_t&amp;d",#N/A,FALSE,"p&amp;l_t&amp;D_01_02 (2)"}</definedName>
    <definedName name="AA" localSheetId="9" hidden="1">{"pl_t&amp;d",#N/A,FALSE,"p&amp;l_t&amp;D_01_02 (2)"}</definedName>
    <definedName name="AA" localSheetId="10" hidden="1">{"pl_t&amp;d",#N/A,FALSE,"p&amp;l_t&amp;D_01_02 (2)"}</definedName>
    <definedName name="AA" hidden="1">{"pl_t&amp;d",#N/A,FALSE,"p&amp;l_t&amp;D_01_02 (2)"}</definedName>
    <definedName name="aa_1" localSheetId="6" hidden="1">{"pl_t&amp;d",#N/A,FALSE,"p&amp;l_t&amp;D_01_02 (2)"}</definedName>
    <definedName name="aa_1" localSheetId="7" hidden="1">{"pl_t&amp;d",#N/A,FALSE,"p&amp;l_t&amp;D_01_02 (2)"}</definedName>
    <definedName name="aa_1" localSheetId="8" hidden="1">{"pl_t&amp;d",#N/A,FALSE,"p&amp;l_t&amp;D_01_02 (2)"}</definedName>
    <definedName name="aa_1" localSheetId="9" hidden="1">{"pl_t&amp;d",#N/A,FALSE,"p&amp;l_t&amp;D_01_02 (2)"}</definedName>
    <definedName name="aa_1" localSheetId="10" hidden="1">{"pl_t&amp;d",#N/A,FALSE,"p&amp;l_t&amp;D_01_02 (2)"}</definedName>
    <definedName name="aa_1" hidden="1">{"pl_t&amp;d",#N/A,FALSE,"p&amp;l_t&amp;D_01_02 (2)"}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>#REF!</definedName>
    <definedName name="aaaa" localSheetId="0" hidden="1">{"pl_t&amp;d",#N/A,FALSE,"p&amp;l_t&amp;D_01_02 (2)"}</definedName>
    <definedName name="aaaa" localSheetId="1" hidden="1">{"pl_t&amp;d",#N/A,FALSE,"p&amp;l_t&amp;D_01_02 (2)"}</definedName>
    <definedName name="aaaa" localSheetId="2" hidden="1">{"pl_t&amp;d",#N/A,FALSE,"p&amp;l_t&amp;D_01_02 (2)"}</definedName>
    <definedName name="aaaa" localSheetId="3" hidden="1">{"pl_t&amp;d",#N/A,FALSE,"p&amp;l_t&amp;D_01_02 (2)"}</definedName>
    <definedName name="aaaa" localSheetId="5" hidden="1">{"pl_t&amp;d",#N/A,FALSE,"p&amp;l_t&amp;D_01_02 (2)"}</definedName>
    <definedName name="aaaa" localSheetId="6" hidden="1">{"pl_t&amp;d",#N/A,FALSE,"p&amp;l_t&amp;D_01_02 (2)"}</definedName>
    <definedName name="aaaa" localSheetId="7" hidden="1">{"pl_t&amp;d",#N/A,FALSE,"p&amp;l_t&amp;D_01_02 (2)"}</definedName>
    <definedName name="aaaa" localSheetId="8" hidden="1">{"pl_t&amp;d",#N/A,FALSE,"p&amp;l_t&amp;D_01_02 (2)"}</definedName>
    <definedName name="aaaa" localSheetId="9" hidden="1">{"pl_t&amp;d",#N/A,FALSE,"p&amp;l_t&amp;D_01_02 (2)"}</definedName>
    <definedName name="aaaa" localSheetId="10" hidden="1">{"pl_t&amp;d",#N/A,FALSE,"p&amp;l_t&amp;D_01_02 (2)"}</definedName>
    <definedName name="aaaa" hidden="1">{"pl_t&amp;d",#N/A,FALSE,"p&amp;l_t&amp;D_01_02 (2)"}</definedName>
    <definedName name="AAAAA" localSheetId="6" hidden="1">{"pl_t&amp;d",#N/A,FALSE,"p&amp;l_t&amp;D_01_02 (2)"}</definedName>
    <definedName name="AAAAA" localSheetId="7" hidden="1">{"pl_t&amp;d",#N/A,FALSE,"p&amp;l_t&amp;D_01_02 (2)"}</definedName>
    <definedName name="AAAAA" localSheetId="8" hidden="1">{"pl_t&amp;d",#N/A,FALSE,"p&amp;l_t&amp;D_01_02 (2)"}</definedName>
    <definedName name="AAAAA" localSheetId="9" hidden="1">{"pl_t&amp;d",#N/A,FALSE,"p&amp;l_t&amp;D_01_02 (2)"}</definedName>
    <definedName name="AAAAA" localSheetId="10" hidden="1">{"pl_t&amp;d",#N/A,FALSE,"p&amp;l_t&amp;D_01_02 (2)"}</definedName>
    <definedName name="AAAAA" hidden="1">{"pl_t&amp;d",#N/A,FALSE,"p&amp;l_t&amp;D_01_02 (2)"}</definedName>
    <definedName name="aaaaaa" localSheetId="6" hidden="1">{"pl_t&amp;d",#N/A,FALSE,"p&amp;l_t&amp;D_01_02 (2)"}</definedName>
    <definedName name="aaaaaa" localSheetId="7" hidden="1">{"pl_t&amp;d",#N/A,FALSE,"p&amp;l_t&amp;D_01_02 (2)"}</definedName>
    <definedName name="aaaaaa" localSheetId="8" hidden="1">{"pl_t&amp;d",#N/A,FALSE,"p&amp;l_t&amp;D_01_02 (2)"}</definedName>
    <definedName name="aaaaaa" localSheetId="9" hidden="1">{"pl_t&amp;d",#N/A,FALSE,"p&amp;l_t&amp;D_01_02 (2)"}</definedName>
    <definedName name="aaaaaa" localSheetId="10" hidden="1">{"pl_t&amp;d",#N/A,FALSE,"p&amp;l_t&amp;D_01_02 (2)"}</definedName>
    <definedName name="aaaaaa" hidden="1">{"pl_t&amp;d",#N/A,FALSE,"p&amp;l_t&amp;D_01_02 (2)"}</definedName>
    <definedName name="aaaaaaa" localSheetId="6" hidden="1">{"pl_t&amp;d",#N/A,FALSE,"p&amp;l_t&amp;D_01_02 (2)"}</definedName>
    <definedName name="aaaaaaa" localSheetId="7" hidden="1">{"pl_t&amp;d",#N/A,FALSE,"p&amp;l_t&amp;D_01_02 (2)"}</definedName>
    <definedName name="aaaaaaa" localSheetId="8" hidden="1">{"pl_t&amp;d",#N/A,FALSE,"p&amp;l_t&amp;D_01_02 (2)"}</definedName>
    <definedName name="aaaaaaa" localSheetId="9" hidden="1">{"pl_t&amp;d",#N/A,FALSE,"p&amp;l_t&amp;D_01_02 (2)"}</definedName>
    <definedName name="aaaaaaa" localSheetId="10" hidden="1">{"pl_t&amp;d",#N/A,FALSE,"p&amp;l_t&amp;D_01_02 (2)"}</definedName>
    <definedName name="aaaaaaa" hidden="1">{"pl_t&amp;d",#N/A,FALSE,"p&amp;l_t&amp;D_01_02 (2)"}</definedName>
    <definedName name="AAAAAAAAAAAAAAAAAAA" localSheetId="6" hidden="1">{"pl_t&amp;d",#N/A,FALSE,"p&amp;l_t&amp;D_01_02 (2)"}</definedName>
    <definedName name="AAAAAAAAAAAAAAAAAAA" localSheetId="7" hidden="1">{"pl_t&amp;d",#N/A,FALSE,"p&amp;l_t&amp;D_01_02 (2)"}</definedName>
    <definedName name="AAAAAAAAAAAAAAAAAAA" localSheetId="8" hidden="1">{"pl_t&amp;d",#N/A,FALSE,"p&amp;l_t&amp;D_01_02 (2)"}</definedName>
    <definedName name="AAAAAAAAAAAAAAAAAAA" localSheetId="9" hidden="1">{"pl_t&amp;d",#N/A,FALSE,"p&amp;l_t&amp;D_01_02 (2)"}</definedName>
    <definedName name="AAAAAAAAAAAAAAAAAAA" localSheetId="10" hidden="1">{"pl_t&amp;d",#N/A,FALSE,"p&amp;l_t&amp;D_01_02 (2)"}</definedName>
    <definedName name="AAAAAAAAAAAAAAAAAAA" hidden="1">{"pl_t&amp;d",#N/A,FALSE,"p&amp;l_t&amp;D_01_02 (2)"}</definedName>
    <definedName name="AAAAAB" localSheetId="6" hidden="1">{"pl_t&amp;d",#N/A,FALSE,"p&amp;l_t&amp;D_01_02 (2)"}</definedName>
    <definedName name="AAAAAB" localSheetId="7" hidden="1">{"pl_t&amp;d",#N/A,FALSE,"p&amp;l_t&amp;D_01_02 (2)"}</definedName>
    <definedName name="AAAAAB" localSheetId="8" hidden="1">{"pl_t&amp;d",#N/A,FALSE,"p&amp;l_t&amp;D_01_02 (2)"}</definedName>
    <definedName name="AAAAAB" localSheetId="9" hidden="1">{"pl_t&amp;d",#N/A,FALSE,"p&amp;l_t&amp;D_01_02 (2)"}</definedName>
    <definedName name="AAAAAB" localSheetId="10" hidden="1">{"pl_t&amp;d",#N/A,FALSE,"p&amp;l_t&amp;D_01_02 (2)"}</definedName>
    <definedName name="AAAAAB" hidden="1">{"pl_t&amp;d",#N/A,FALSE,"p&amp;l_t&amp;D_01_02 (2)"}</definedName>
    <definedName name="AAABB" localSheetId="6" hidden="1">{"pl_t&amp;d",#N/A,FALSE,"p&amp;l_t&amp;D_01_02 (2)"}</definedName>
    <definedName name="AAABB" localSheetId="7" hidden="1">{"pl_t&amp;d",#N/A,FALSE,"p&amp;l_t&amp;D_01_02 (2)"}</definedName>
    <definedName name="AAABB" localSheetId="8" hidden="1">{"pl_t&amp;d",#N/A,FALSE,"p&amp;l_t&amp;D_01_02 (2)"}</definedName>
    <definedName name="AAABB" localSheetId="9" hidden="1">{"pl_t&amp;d",#N/A,FALSE,"p&amp;l_t&amp;D_01_02 (2)"}</definedName>
    <definedName name="AAABB" localSheetId="10" hidden="1">{"pl_t&amp;d",#N/A,FALSE,"p&amp;l_t&amp;D_01_02 (2)"}</definedName>
    <definedName name="AAABB" hidden="1">{"pl_t&amp;d",#N/A,FALSE,"p&amp;l_t&amp;D_01_02 (2)"}</definedName>
    <definedName name="AAB" localSheetId="6" hidden="1">{"pl_t&amp;d",#N/A,FALSE,"p&amp;l_t&amp;D_01_02 (2)"}</definedName>
    <definedName name="AAB" localSheetId="7" hidden="1">{"pl_t&amp;d",#N/A,FALSE,"p&amp;l_t&amp;D_01_02 (2)"}</definedName>
    <definedName name="AAB" localSheetId="8" hidden="1">{"pl_t&amp;d",#N/A,FALSE,"p&amp;l_t&amp;D_01_02 (2)"}</definedName>
    <definedName name="AAB" localSheetId="9" hidden="1">{"pl_t&amp;d",#N/A,FALSE,"p&amp;l_t&amp;D_01_02 (2)"}</definedName>
    <definedName name="AAB" localSheetId="10" hidden="1">{"pl_t&amp;d",#N/A,FALSE,"p&amp;l_t&amp;D_01_02 (2)"}</definedName>
    <definedName name="AAB" hidden="1">{"pl_t&amp;d",#N/A,FALSE,"p&amp;l_t&amp;D_01_02 (2)"}</definedName>
    <definedName name="AASASASSAA" localSheetId="6" hidden="1">{"pl_t&amp;d",#N/A,FALSE,"p&amp;l_t&amp;D_01_02 (2)"}</definedName>
    <definedName name="AASASASSAA" localSheetId="7" hidden="1">{"pl_t&amp;d",#N/A,FALSE,"p&amp;l_t&amp;D_01_02 (2)"}</definedName>
    <definedName name="AASASASSAA" localSheetId="8" hidden="1">{"pl_t&amp;d",#N/A,FALSE,"p&amp;l_t&amp;D_01_02 (2)"}</definedName>
    <definedName name="AASASASSAA" localSheetId="9" hidden="1">{"pl_t&amp;d",#N/A,FALSE,"p&amp;l_t&amp;D_01_02 (2)"}</definedName>
    <definedName name="AASASASSAA" localSheetId="10" hidden="1">{"pl_t&amp;d",#N/A,FALSE,"p&amp;l_t&amp;D_01_02 (2)"}</definedName>
    <definedName name="AASASASSAA" hidden="1">{"pl_t&amp;d",#N/A,FALSE,"p&amp;l_t&amp;D_01_02 (2)"}</definedName>
    <definedName name="AAZAD" localSheetId="6">#REF!</definedName>
    <definedName name="AAZAD" localSheetId="7">#REF!</definedName>
    <definedName name="AAZAD" localSheetId="8">#REF!</definedName>
    <definedName name="AAZAD" localSheetId="9">#REF!</definedName>
    <definedName name="AAZAD" localSheetId="10">#REF!</definedName>
    <definedName name="AAZAD">#REF!</definedName>
    <definedName name="ab" localSheetId="6" hidden="1">{"pl_t&amp;d",#N/A,FALSE,"p&amp;l_t&amp;D_01_02 (2)"}</definedName>
    <definedName name="ab" localSheetId="7" hidden="1">{"pl_t&amp;d",#N/A,FALSE,"p&amp;l_t&amp;D_01_02 (2)"}</definedName>
    <definedName name="ab" localSheetId="8" hidden="1">{"pl_t&amp;d",#N/A,FALSE,"p&amp;l_t&amp;D_01_02 (2)"}</definedName>
    <definedName name="ab" localSheetId="9" hidden="1">{"pl_t&amp;d",#N/A,FALSE,"p&amp;l_t&amp;D_01_02 (2)"}</definedName>
    <definedName name="ab" localSheetId="10" hidden="1">{"pl_t&amp;d",#N/A,FALSE,"p&amp;l_t&amp;D_01_02 (2)"}</definedName>
    <definedName name="ab" hidden="1">{"pl_t&amp;d",#N/A,FALSE,"p&amp;l_t&amp;D_01_02 (2)"}</definedName>
    <definedName name="ABAB" localSheetId="6" hidden="1">{"pl_t&amp;d",#N/A,FALSE,"p&amp;l_t&amp;D_01_02 (2)"}</definedName>
    <definedName name="ABAB" localSheetId="7" hidden="1">{"pl_t&amp;d",#N/A,FALSE,"p&amp;l_t&amp;D_01_02 (2)"}</definedName>
    <definedName name="ABAB" localSheetId="8" hidden="1">{"pl_t&amp;d",#N/A,FALSE,"p&amp;l_t&amp;D_01_02 (2)"}</definedName>
    <definedName name="ABAB" localSheetId="9" hidden="1">{"pl_t&amp;d",#N/A,FALSE,"p&amp;l_t&amp;D_01_02 (2)"}</definedName>
    <definedName name="ABAB" localSheetId="10" hidden="1">{"pl_t&amp;d",#N/A,FALSE,"p&amp;l_t&amp;D_01_02 (2)"}</definedName>
    <definedName name="ABAB" hidden="1">{"pl_t&amp;d",#N/A,FALSE,"p&amp;l_t&amp;D_01_02 (2)"}</definedName>
    <definedName name="ABABAB" localSheetId="6" hidden="1">{"pl_t&amp;d",#N/A,FALSE,"p&amp;l_t&amp;D_01_02 (2)"}</definedName>
    <definedName name="ABABAB" localSheetId="7" hidden="1">{"pl_t&amp;d",#N/A,FALSE,"p&amp;l_t&amp;D_01_02 (2)"}</definedName>
    <definedName name="ABABAB" localSheetId="8" hidden="1">{"pl_t&amp;d",#N/A,FALSE,"p&amp;l_t&amp;D_01_02 (2)"}</definedName>
    <definedName name="ABABAB" localSheetId="9" hidden="1">{"pl_t&amp;d",#N/A,FALSE,"p&amp;l_t&amp;D_01_02 (2)"}</definedName>
    <definedName name="ABABAB" localSheetId="10" hidden="1">{"pl_t&amp;d",#N/A,FALSE,"p&amp;l_t&amp;D_01_02 (2)"}</definedName>
    <definedName name="ABABAB" hidden="1">{"pl_t&amp;d",#N/A,FALSE,"p&amp;l_t&amp;D_01_02 (2)"}</definedName>
    <definedName name="ABAC" localSheetId="6" hidden="1">{"pl_t&amp;d",#N/A,FALSE,"p&amp;l_t&amp;D_01_02 (2)"}</definedName>
    <definedName name="ABAC" localSheetId="7" hidden="1">{"pl_t&amp;d",#N/A,FALSE,"p&amp;l_t&amp;D_01_02 (2)"}</definedName>
    <definedName name="ABAC" localSheetId="8" hidden="1">{"pl_t&amp;d",#N/A,FALSE,"p&amp;l_t&amp;D_01_02 (2)"}</definedName>
    <definedName name="ABAC" localSheetId="9" hidden="1">{"pl_t&amp;d",#N/A,FALSE,"p&amp;l_t&amp;D_01_02 (2)"}</definedName>
    <definedName name="ABAC" localSheetId="10" hidden="1">{"pl_t&amp;d",#N/A,FALSE,"p&amp;l_t&amp;D_01_02 (2)"}</definedName>
    <definedName name="ABAC" hidden="1">{"pl_t&amp;d",#N/A,FALSE,"p&amp;l_t&amp;D_01_02 (2)"}</definedName>
    <definedName name="abb" localSheetId="0" hidden="1">{"pl_t&amp;d",#N/A,FALSE,"p&amp;l_t&amp;D_01_02 (2)"}</definedName>
    <definedName name="abb" localSheetId="1" hidden="1">{"pl_t&amp;d",#N/A,FALSE,"p&amp;l_t&amp;D_01_02 (2)"}</definedName>
    <definedName name="abb" localSheetId="2" hidden="1">{"pl_t&amp;d",#N/A,FALSE,"p&amp;l_t&amp;D_01_02 (2)"}</definedName>
    <definedName name="abb" localSheetId="3" hidden="1">{"pl_t&amp;d",#N/A,FALSE,"p&amp;l_t&amp;D_01_02 (2)"}</definedName>
    <definedName name="abb" localSheetId="5" hidden="1">{"pl_t&amp;d",#N/A,FALSE,"p&amp;l_t&amp;D_01_02 (2)"}</definedName>
    <definedName name="abb" localSheetId="6" hidden="1">{"pl_t&amp;d",#N/A,FALSE,"p&amp;l_t&amp;D_01_02 (2)"}</definedName>
    <definedName name="abb" localSheetId="7" hidden="1">{"pl_t&amp;d",#N/A,FALSE,"p&amp;l_t&amp;D_01_02 (2)"}</definedName>
    <definedName name="abb" localSheetId="8" hidden="1">{"pl_t&amp;d",#N/A,FALSE,"p&amp;l_t&amp;D_01_02 (2)"}</definedName>
    <definedName name="abb" localSheetId="9" hidden="1">{"pl_t&amp;d",#N/A,FALSE,"p&amp;l_t&amp;D_01_02 (2)"}</definedName>
    <definedName name="abb" localSheetId="10" hidden="1">{"pl_t&amp;d",#N/A,FALSE,"p&amp;l_t&amp;D_01_02 (2)"}</definedName>
    <definedName name="abb" hidden="1">{"pl_t&amp;d",#N/A,FALSE,"p&amp;l_t&amp;D_01_02 (2)"}</definedName>
    <definedName name="ABC" localSheetId="4">#REF!</definedName>
    <definedName name="ABC" localSheetId="5">#REF!</definedName>
    <definedName name="ABC" localSheetId="6">#REF!</definedName>
    <definedName name="ABC" localSheetId="7">#REF!</definedName>
    <definedName name="ABC" localSheetId="8">#REF!</definedName>
    <definedName name="ABC" localSheetId="9">#REF!</definedName>
    <definedName name="ABC" localSheetId="10">#REF!</definedName>
    <definedName name="ABC">#REF!</definedName>
    <definedName name="ABCD" localSheetId="6" hidden="1">{"pl_t&amp;d",#N/A,FALSE,"p&amp;l_t&amp;D_01_02 (2)"}</definedName>
    <definedName name="ABCD" localSheetId="7" hidden="1">{"pl_t&amp;d",#N/A,FALSE,"p&amp;l_t&amp;D_01_02 (2)"}</definedName>
    <definedName name="ABCD" localSheetId="8" hidden="1">{"pl_t&amp;d",#N/A,FALSE,"p&amp;l_t&amp;D_01_02 (2)"}</definedName>
    <definedName name="ABCD" localSheetId="9" hidden="1">{"pl_t&amp;d",#N/A,FALSE,"p&amp;l_t&amp;D_01_02 (2)"}</definedName>
    <definedName name="ABCD" localSheetId="10" hidden="1">{"pl_t&amp;d",#N/A,FALSE,"p&amp;l_t&amp;D_01_02 (2)"}</definedName>
    <definedName name="ABCD" hidden="1">{"pl_t&amp;d",#N/A,FALSE,"p&amp;l_t&amp;D_01_02 (2)"}</definedName>
    <definedName name="ABCDEFG" localSheetId="6" hidden="1">{"pl_t&amp;d",#N/A,FALSE,"p&amp;l_t&amp;D_01_02 (2)"}</definedName>
    <definedName name="ABCDEFG" localSheetId="7" hidden="1">{"pl_t&amp;d",#N/A,FALSE,"p&amp;l_t&amp;D_01_02 (2)"}</definedName>
    <definedName name="ABCDEFG" localSheetId="8" hidden="1">{"pl_t&amp;d",#N/A,FALSE,"p&amp;l_t&amp;D_01_02 (2)"}</definedName>
    <definedName name="ABCDEFG" localSheetId="9" hidden="1">{"pl_t&amp;d",#N/A,FALSE,"p&amp;l_t&amp;D_01_02 (2)"}</definedName>
    <definedName name="ABCDEFG" localSheetId="10" hidden="1">{"pl_t&amp;d",#N/A,FALSE,"p&amp;l_t&amp;D_01_02 (2)"}</definedName>
    <definedName name="ABCDEFG" hidden="1">{"pl_t&amp;d",#N/A,FALSE,"p&amp;l_t&amp;D_01_02 (2)"}</definedName>
    <definedName name="abcg" localSheetId="6">#REF!</definedName>
    <definedName name="abcg" localSheetId="7">#REF!</definedName>
    <definedName name="abcg" localSheetId="8">#REF!</definedName>
    <definedName name="abcg" localSheetId="9">#REF!</definedName>
    <definedName name="abcg" localSheetId="10">#REF!</definedName>
    <definedName name="abcg">#REF!</definedName>
    <definedName name="abd" localSheetId="6">#REF!</definedName>
    <definedName name="abd" localSheetId="7">#REF!</definedName>
    <definedName name="abd" localSheetId="8">#REF!</definedName>
    <definedName name="abd" localSheetId="9">#REF!</definedName>
    <definedName name="abd" localSheetId="10">#REF!</definedName>
    <definedName name="abd">#REF!</definedName>
    <definedName name="abs" localSheetId="6" hidden="1">{"pl_td_01_02",#N/A,FALSE,"p&amp;l_t&amp;D_01_02 (2)"}</definedName>
    <definedName name="abs" localSheetId="7" hidden="1">{"pl_td_01_02",#N/A,FALSE,"p&amp;l_t&amp;D_01_02 (2)"}</definedName>
    <definedName name="abs" localSheetId="8" hidden="1">{"pl_td_01_02",#N/A,FALSE,"p&amp;l_t&amp;D_01_02 (2)"}</definedName>
    <definedName name="abs" localSheetId="9" hidden="1">{"pl_td_01_02",#N/A,FALSE,"p&amp;l_t&amp;D_01_02 (2)"}</definedName>
    <definedName name="abs" localSheetId="10" hidden="1">{"pl_td_01_02",#N/A,FALSE,"p&amp;l_t&amp;D_01_02 (2)"}</definedName>
    <definedName name="abs" hidden="1">{"pl_td_01_02",#N/A,FALSE,"p&amp;l_t&amp;D_01_02 (2)"}</definedName>
    <definedName name="Abstract" localSheetId="6" hidden="1">{"pl_t&amp;d",#N/A,FALSE,"p&amp;l_t&amp;D_01_02 (2)"}</definedName>
    <definedName name="Abstract" localSheetId="7" hidden="1">{"pl_t&amp;d",#N/A,FALSE,"p&amp;l_t&amp;D_01_02 (2)"}</definedName>
    <definedName name="Abstract" localSheetId="8" hidden="1">{"pl_t&amp;d",#N/A,FALSE,"p&amp;l_t&amp;D_01_02 (2)"}</definedName>
    <definedName name="Abstract" localSheetId="9" hidden="1">{"pl_t&amp;d",#N/A,FALSE,"p&amp;l_t&amp;D_01_02 (2)"}</definedName>
    <definedName name="Abstract" localSheetId="10" hidden="1">{"pl_t&amp;d",#N/A,FALSE,"p&amp;l_t&amp;D_01_02 (2)"}</definedName>
    <definedName name="Abstract" hidden="1">{"pl_t&amp;d",#N/A,FALSE,"p&amp;l_t&amp;D_01_02 (2)"}</definedName>
    <definedName name="abstract1" localSheetId="0" hidden="1">{"pl_t&amp;d",#N/A,FALSE,"p&amp;l_t&amp;D_01_02 (2)"}</definedName>
    <definedName name="abstract1" localSheetId="1" hidden="1">{"pl_t&amp;d",#N/A,FALSE,"p&amp;l_t&amp;D_01_02 (2)"}</definedName>
    <definedName name="abstract1" localSheetId="2" hidden="1">{"pl_t&amp;d",#N/A,FALSE,"p&amp;l_t&amp;D_01_02 (2)"}</definedName>
    <definedName name="abstract1" localSheetId="3" hidden="1">{"pl_t&amp;d",#N/A,FALSE,"p&amp;l_t&amp;D_01_02 (2)"}</definedName>
    <definedName name="abstract1" localSheetId="5" hidden="1">{"pl_t&amp;d",#N/A,FALSE,"p&amp;l_t&amp;D_01_02 (2)"}</definedName>
    <definedName name="abstract1" localSheetId="6" hidden="1">{"pl_t&amp;d",#N/A,FALSE,"p&amp;l_t&amp;D_01_02 (2)"}</definedName>
    <definedName name="abstract1" localSheetId="7" hidden="1">{"pl_t&amp;d",#N/A,FALSE,"p&amp;l_t&amp;D_01_02 (2)"}</definedName>
    <definedName name="abstract1" localSheetId="8" hidden="1">{"pl_t&amp;d",#N/A,FALSE,"p&amp;l_t&amp;D_01_02 (2)"}</definedName>
    <definedName name="abstract1" localSheetId="9" hidden="1">{"pl_t&amp;d",#N/A,FALSE,"p&amp;l_t&amp;D_01_02 (2)"}</definedName>
    <definedName name="abstract1" localSheetId="10" hidden="1">{"pl_t&amp;d",#N/A,FALSE,"p&amp;l_t&amp;D_01_02 (2)"}</definedName>
    <definedName name="abstract1" hidden="1">{"pl_t&amp;d",#N/A,FALSE,"p&amp;l_t&amp;D_01_02 (2)"}</definedName>
    <definedName name="abstract2" localSheetId="6" hidden="1">{"pl_t&amp;d",#N/A,FALSE,"p&amp;l_t&amp;D_01_02 (2)"}</definedName>
    <definedName name="abstract2" localSheetId="7" hidden="1">{"pl_t&amp;d",#N/A,FALSE,"p&amp;l_t&amp;D_01_02 (2)"}</definedName>
    <definedName name="abstract2" localSheetId="8" hidden="1">{"pl_t&amp;d",#N/A,FALSE,"p&amp;l_t&amp;D_01_02 (2)"}</definedName>
    <definedName name="abstract2" localSheetId="9" hidden="1">{"pl_t&amp;d",#N/A,FALSE,"p&amp;l_t&amp;D_01_02 (2)"}</definedName>
    <definedName name="abstract2" localSheetId="10" hidden="1">{"pl_t&amp;d",#N/A,FALSE,"p&amp;l_t&amp;D_01_02 (2)"}</definedName>
    <definedName name="abstract2" hidden="1">{"pl_t&amp;d",#N/A,FALSE,"p&amp;l_t&amp;D_01_02 (2)"}</definedName>
    <definedName name="abstractsales" localSheetId="4">#REF!</definedName>
    <definedName name="abstractsales" localSheetId="5">#REF!</definedName>
    <definedName name="abstractsales" localSheetId="6">#REF!</definedName>
    <definedName name="abstractsales" localSheetId="7">#REF!</definedName>
    <definedName name="abstractsales" localSheetId="8">#REF!</definedName>
    <definedName name="abstractsales" localSheetId="9">#REF!</definedName>
    <definedName name="abstractsales" localSheetId="10">#REF!</definedName>
    <definedName name="abstractsales">#REF!</definedName>
    <definedName name="ABVC" localSheetId="6" hidden="1">{"pl_t&amp;d",#N/A,FALSE,"p&amp;l_t&amp;D_01_02 (2)"}</definedName>
    <definedName name="ABVC" localSheetId="7" hidden="1">{"pl_t&amp;d",#N/A,FALSE,"p&amp;l_t&amp;D_01_02 (2)"}</definedName>
    <definedName name="ABVC" localSheetId="8" hidden="1">{"pl_t&amp;d",#N/A,FALSE,"p&amp;l_t&amp;D_01_02 (2)"}</definedName>
    <definedName name="ABVC" localSheetId="9" hidden="1">{"pl_t&amp;d",#N/A,FALSE,"p&amp;l_t&amp;D_01_02 (2)"}</definedName>
    <definedName name="ABVC" localSheetId="10" hidden="1">{"pl_t&amp;d",#N/A,FALSE,"p&amp;l_t&amp;D_01_02 (2)"}</definedName>
    <definedName name="ABVC" hidden="1">{"pl_t&amp;d",#N/A,FALSE,"p&amp;l_t&amp;D_01_02 (2)"}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9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CBC" localSheetId="6" hidden="1">{"pl_t&amp;d",#N/A,FALSE,"p&amp;l_t&amp;D_01_02 (2)"}</definedName>
    <definedName name="ACBC" localSheetId="7" hidden="1">{"pl_t&amp;d",#N/A,FALSE,"p&amp;l_t&amp;D_01_02 (2)"}</definedName>
    <definedName name="ACBC" localSheetId="8" hidden="1">{"pl_t&amp;d",#N/A,FALSE,"p&amp;l_t&amp;D_01_02 (2)"}</definedName>
    <definedName name="ACBC" localSheetId="9" hidden="1">{"pl_t&amp;d",#N/A,FALSE,"p&amp;l_t&amp;D_01_02 (2)"}</definedName>
    <definedName name="ACBC" localSheetId="10" hidden="1">{"pl_t&amp;d",#N/A,FALSE,"p&amp;l_t&amp;D_01_02 (2)"}</definedName>
    <definedName name="ACBC" hidden="1">{"pl_t&amp;d",#N/A,FALSE,"p&amp;l_t&amp;D_01_02 (2)"}</definedName>
    <definedName name="ACD" localSheetId="6" hidden="1">{"pl_t&amp;d",#N/A,FALSE,"p&amp;l_t&amp;D_01_02 (2)"}</definedName>
    <definedName name="ACD" localSheetId="7" hidden="1">{"pl_t&amp;d",#N/A,FALSE,"p&amp;l_t&amp;D_01_02 (2)"}</definedName>
    <definedName name="ACD" localSheetId="8" hidden="1">{"pl_t&amp;d",#N/A,FALSE,"p&amp;l_t&amp;D_01_02 (2)"}</definedName>
    <definedName name="ACD" localSheetId="9" hidden="1">{"pl_t&amp;d",#N/A,FALSE,"p&amp;l_t&amp;D_01_02 (2)"}</definedName>
    <definedName name="ACD" localSheetId="10" hidden="1">{"pl_t&amp;d",#N/A,FALSE,"p&amp;l_t&amp;D_01_02 (2)"}</definedName>
    <definedName name="ACD" hidden="1">{"pl_t&amp;d",#N/A,FALSE,"p&amp;l_t&amp;D_01_02 (2)"}</definedName>
    <definedName name="ACDEWR" localSheetId="6" hidden="1">{"pl_t&amp;d",#N/A,FALSE,"p&amp;l_t&amp;D_01_02 (2)"}</definedName>
    <definedName name="ACDEWR" localSheetId="7" hidden="1">{"pl_t&amp;d",#N/A,FALSE,"p&amp;l_t&amp;D_01_02 (2)"}</definedName>
    <definedName name="ACDEWR" localSheetId="8" hidden="1">{"pl_t&amp;d",#N/A,FALSE,"p&amp;l_t&amp;D_01_02 (2)"}</definedName>
    <definedName name="ACDEWR" localSheetId="9" hidden="1">{"pl_t&amp;d",#N/A,FALSE,"p&amp;l_t&amp;D_01_02 (2)"}</definedName>
    <definedName name="ACDEWR" localSheetId="10" hidden="1">{"pl_t&amp;d",#N/A,FALSE,"p&amp;l_t&amp;D_01_02 (2)"}</definedName>
    <definedName name="ACDEWR" hidden="1">{"pl_t&amp;d",#N/A,FALSE,"p&amp;l_t&amp;D_01_02 (2)"}</definedName>
    <definedName name="ad" localSheetId="6" hidden="1">{"pl_t&amp;d",#N/A,FALSE,"p&amp;l_t&amp;D_01_02 (2)"}</definedName>
    <definedName name="ad" localSheetId="7" hidden="1">{"pl_t&amp;d",#N/A,FALSE,"p&amp;l_t&amp;D_01_02 (2)"}</definedName>
    <definedName name="ad" localSheetId="8" hidden="1">{"pl_t&amp;d",#N/A,FALSE,"p&amp;l_t&amp;D_01_02 (2)"}</definedName>
    <definedName name="ad" localSheetId="9" hidden="1">{"pl_t&amp;d",#N/A,FALSE,"p&amp;l_t&amp;D_01_02 (2)"}</definedName>
    <definedName name="ad" localSheetId="10" hidden="1">{"pl_t&amp;d",#N/A,FALSE,"p&amp;l_t&amp;D_01_02 (2)"}</definedName>
    <definedName name="ad" hidden="1">{"pl_t&amp;d",#N/A,FALSE,"p&amp;l_t&amp;D_01_02 (2)"}</definedName>
    <definedName name="ADAD" localSheetId="6" hidden="1">{"pl_t&amp;d",#N/A,FALSE,"p&amp;l_t&amp;D_01_02 (2)"}</definedName>
    <definedName name="ADAD" localSheetId="7" hidden="1">{"pl_t&amp;d",#N/A,FALSE,"p&amp;l_t&amp;D_01_02 (2)"}</definedName>
    <definedName name="ADAD" localSheetId="8" hidden="1">{"pl_t&amp;d",#N/A,FALSE,"p&amp;l_t&amp;D_01_02 (2)"}</definedName>
    <definedName name="ADAD" localSheetId="9" hidden="1">{"pl_t&amp;d",#N/A,FALSE,"p&amp;l_t&amp;D_01_02 (2)"}</definedName>
    <definedName name="ADAD" localSheetId="10" hidden="1">{"pl_t&amp;d",#N/A,FALSE,"p&amp;l_t&amp;D_01_02 (2)"}</definedName>
    <definedName name="ADAD" hidden="1">{"pl_t&amp;d",#N/A,FALSE,"p&amp;l_t&amp;D_01_02 (2)"}</definedName>
    <definedName name="adb" localSheetId="6" hidden="1">{"pl_t&amp;d",#N/A,FALSE,"p&amp;l_t&amp;D_01_02 (2)"}</definedName>
    <definedName name="adb" localSheetId="7" hidden="1">{"pl_t&amp;d",#N/A,FALSE,"p&amp;l_t&amp;D_01_02 (2)"}</definedName>
    <definedName name="adb" localSheetId="8" hidden="1">{"pl_t&amp;d",#N/A,FALSE,"p&amp;l_t&amp;D_01_02 (2)"}</definedName>
    <definedName name="adb" localSheetId="9" hidden="1">{"pl_t&amp;d",#N/A,FALSE,"p&amp;l_t&amp;D_01_02 (2)"}</definedName>
    <definedName name="adb" localSheetId="10" hidden="1">{"pl_t&amp;d",#N/A,FALSE,"p&amp;l_t&amp;D_01_02 (2)"}</definedName>
    <definedName name="adb" hidden="1">{"pl_t&amp;d",#N/A,FALSE,"p&amp;l_t&amp;D_01_02 (2)"}</definedName>
    <definedName name="ADD" localSheetId="6" hidden="1">{"pl_t&amp;d",#N/A,FALSE,"p&amp;l_t&amp;D_01_02 (2)"}</definedName>
    <definedName name="ADD" localSheetId="7" hidden="1">{"pl_t&amp;d",#N/A,FALSE,"p&amp;l_t&amp;D_01_02 (2)"}</definedName>
    <definedName name="ADD" localSheetId="8" hidden="1">{"pl_t&amp;d",#N/A,FALSE,"p&amp;l_t&amp;D_01_02 (2)"}</definedName>
    <definedName name="ADD" localSheetId="9" hidden="1">{"pl_t&amp;d",#N/A,FALSE,"p&amp;l_t&amp;D_01_02 (2)"}</definedName>
    <definedName name="ADD" localSheetId="10" hidden="1">{"pl_t&amp;d",#N/A,FALSE,"p&amp;l_t&amp;D_01_02 (2)"}</definedName>
    <definedName name="ADD" hidden="1">{"pl_t&amp;d",#N/A,FALSE,"p&amp;l_t&amp;D_01_02 (2)"}</definedName>
    <definedName name="ADE" localSheetId="6" hidden="1">{"pl_t&amp;d",#N/A,FALSE,"p&amp;l_t&amp;D_01_02 (2)"}</definedName>
    <definedName name="ADE" localSheetId="7" hidden="1">{"pl_t&amp;d",#N/A,FALSE,"p&amp;l_t&amp;D_01_02 (2)"}</definedName>
    <definedName name="ADE" localSheetId="8" hidden="1">{"pl_t&amp;d",#N/A,FALSE,"p&amp;l_t&amp;D_01_02 (2)"}</definedName>
    <definedName name="ADE" localSheetId="9" hidden="1">{"pl_t&amp;d",#N/A,FALSE,"p&amp;l_t&amp;D_01_02 (2)"}</definedName>
    <definedName name="ADE" localSheetId="10" hidden="1">{"pl_t&amp;d",#N/A,FALSE,"p&amp;l_t&amp;D_01_02 (2)"}</definedName>
    <definedName name="ADE" hidden="1">{"pl_t&amp;d",#N/A,FALSE,"p&amp;l_t&amp;D_01_02 (2)"}</definedName>
    <definedName name="ADET" localSheetId="6" hidden="1">{"pl_t&amp;d",#N/A,FALSE,"p&amp;l_t&amp;D_01_02 (2)"}</definedName>
    <definedName name="ADET" localSheetId="7" hidden="1">{"pl_t&amp;d",#N/A,FALSE,"p&amp;l_t&amp;D_01_02 (2)"}</definedName>
    <definedName name="ADET" localSheetId="8" hidden="1">{"pl_t&amp;d",#N/A,FALSE,"p&amp;l_t&amp;D_01_02 (2)"}</definedName>
    <definedName name="ADET" localSheetId="9" hidden="1">{"pl_t&amp;d",#N/A,FALSE,"p&amp;l_t&amp;D_01_02 (2)"}</definedName>
    <definedName name="ADET" localSheetId="10" hidden="1">{"pl_t&amp;d",#N/A,FALSE,"p&amp;l_t&amp;D_01_02 (2)"}</definedName>
    <definedName name="ADET" hidden="1">{"pl_t&amp;d",#N/A,FALSE,"p&amp;l_t&amp;D_01_02 (2)"}</definedName>
    <definedName name="adherance" localSheetId="6" hidden="1">{"pl_t&amp;d",#N/A,FALSE,"p&amp;l_t&amp;D_01_02 (2)"}</definedName>
    <definedName name="adherance" localSheetId="7" hidden="1">{"pl_t&amp;d",#N/A,FALSE,"p&amp;l_t&amp;D_01_02 (2)"}</definedName>
    <definedName name="adherance" localSheetId="8" hidden="1">{"pl_t&amp;d",#N/A,FALSE,"p&amp;l_t&amp;D_01_02 (2)"}</definedName>
    <definedName name="adherance" localSheetId="9" hidden="1">{"pl_t&amp;d",#N/A,FALSE,"p&amp;l_t&amp;D_01_02 (2)"}</definedName>
    <definedName name="adherance" localSheetId="10" hidden="1">{"pl_t&amp;d",#N/A,FALSE,"p&amp;l_t&amp;D_01_02 (2)"}</definedName>
    <definedName name="adherance" hidden="1">{"pl_t&amp;d",#N/A,FALSE,"p&amp;l_t&amp;D_01_02 (2)"}</definedName>
    <definedName name="ADI" localSheetId="6" hidden="1">{"pl_t&amp;d",#N/A,FALSE,"p&amp;l_t&amp;D_01_02 (2)"}</definedName>
    <definedName name="ADI" localSheetId="7" hidden="1">{"pl_t&amp;d",#N/A,FALSE,"p&amp;l_t&amp;D_01_02 (2)"}</definedName>
    <definedName name="ADI" localSheetId="8" hidden="1">{"pl_t&amp;d",#N/A,FALSE,"p&amp;l_t&amp;D_01_02 (2)"}</definedName>
    <definedName name="ADI" localSheetId="9" hidden="1">{"pl_t&amp;d",#N/A,FALSE,"p&amp;l_t&amp;D_01_02 (2)"}</definedName>
    <definedName name="ADI" localSheetId="10" hidden="1">{"pl_t&amp;d",#N/A,FALSE,"p&amp;l_t&amp;D_01_02 (2)"}</definedName>
    <definedName name="ADI" hidden="1">{"pl_t&amp;d",#N/A,FALSE,"p&amp;l_t&amp;D_01_02 (2)"}</definedName>
    <definedName name="ADIL" localSheetId="6" hidden="1">{"pl_t&amp;d",#N/A,FALSE,"p&amp;l_t&amp;D_01_02 (2)"}</definedName>
    <definedName name="ADIL" localSheetId="7" hidden="1">{"pl_t&amp;d",#N/A,FALSE,"p&amp;l_t&amp;D_01_02 (2)"}</definedName>
    <definedName name="ADIL" localSheetId="8" hidden="1">{"pl_t&amp;d",#N/A,FALSE,"p&amp;l_t&amp;D_01_02 (2)"}</definedName>
    <definedName name="ADIL" localSheetId="9" hidden="1">{"pl_t&amp;d",#N/A,FALSE,"p&amp;l_t&amp;D_01_02 (2)"}</definedName>
    <definedName name="ADIL" localSheetId="10" hidden="1">{"pl_t&amp;d",#N/A,FALSE,"p&amp;l_t&amp;D_01_02 (2)"}</definedName>
    <definedName name="ADIL" hidden="1">{"pl_t&amp;d",#N/A,FALSE,"p&amp;l_t&amp;D_01_02 (2)"}</definedName>
    <definedName name="ADL.63" localSheetId="6">#REF!</definedName>
    <definedName name="ADL.63" localSheetId="7">#REF!</definedName>
    <definedName name="ADL.63" localSheetId="8">#REF!</definedName>
    <definedName name="ADL.63" localSheetId="9">#REF!</definedName>
    <definedName name="ADL.63" localSheetId="10">#REF!</definedName>
    <definedName name="ADL.63">#REF!</definedName>
    <definedName name="ADU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ET" localSheetId="6" hidden="1">{"pl_t&amp;d",#N/A,FALSE,"p&amp;l_t&amp;D_01_02 (2)"}</definedName>
    <definedName name="AET" localSheetId="7" hidden="1">{"pl_t&amp;d",#N/A,FALSE,"p&amp;l_t&amp;D_01_02 (2)"}</definedName>
    <definedName name="AET" localSheetId="8" hidden="1">{"pl_t&amp;d",#N/A,FALSE,"p&amp;l_t&amp;D_01_02 (2)"}</definedName>
    <definedName name="AET" localSheetId="9" hidden="1">{"pl_t&amp;d",#N/A,FALSE,"p&amp;l_t&amp;D_01_02 (2)"}</definedName>
    <definedName name="AET" localSheetId="10" hidden="1">{"pl_t&amp;d",#N/A,FALSE,"p&amp;l_t&amp;D_01_02 (2)"}</definedName>
    <definedName name="AET" hidden="1">{"pl_t&amp;d",#N/A,FALSE,"p&amp;l_t&amp;D_01_02 (2)"}</definedName>
    <definedName name="AFD" localSheetId="6" hidden="1">{"pl_t&amp;d",#N/A,FALSE,"p&amp;l_t&amp;D_01_02 (2)"}</definedName>
    <definedName name="AFD" localSheetId="7" hidden="1">{"pl_t&amp;d",#N/A,FALSE,"p&amp;l_t&amp;D_01_02 (2)"}</definedName>
    <definedName name="AFD" localSheetId="8" hidden="1">{"pl_t&amp;d",#N/A,FALSE,"p&amp;l_t&amp;D_01_02 (2)"}</definedName>
    <definedName name="AFD" localSheetId="9" hidden="1">{"pl_t&amp;d",#N/A,FALSE,"p&amp;l_t&amp;D_01_02 (2)"}</definedName>
    <definedName name="AFD" localSheetId="10" hidden="1">{"pl_t&amp;d",#N/A,FALSE,"p&amp;l_t&amp;D_01_02 (2)"}</definedName>
    <definedName name="AFD" hidden="1">{"pl_t&amp;d",#N/A,FALSE,"p&amp;l_t&amp;D_01_02 (2)"}</definedName>
    <definedName name="aGBD" localSheetId="6" hidden="1">{"pl_t&amp;d",#N/A,FALSE,"p&amp;l_t&amp;D_01_02 (2)"}</definedName>
    <definedName name="aGBD" localSheetId="7" hidden="1">{"pl_t&amp;d",#N/A,FALSE,"p&amp;l_t&amp;D_01_02 (2)"}</definedName>
    <definedName name="aGBD" localSheetId="8" hidden="1">{"pl_t&amp;d",#N/A,FALSE,"p&amp;l_t&amp;D_01_02 (2)"}</definedName>
    <definedName name="aGBD" localSheetId="9" hidden="1">{"pl_t&amp;d",#N/A,FALSE,"p&amp;l_t&amp;D_01_02 (2)"}</definedName>
    <definedName name="aGBD" localSheetId="10" hidden="1">{"pl_t&amp;d",#N/A,FALSE,"p&amp;l_t&amp;D_01_02 (2)"}</definedName>
    <definedName name="aGBD" hidden="1">{"pl_t&amp;d",#N/A,FALSE,"p&amp;l_t&amp;D_01_02 (2)"}</definedName>
    <definedName name="aghdGHFD" localSheetId="6" hidden="1">{"pl_t&amp;d",#N/A,FALSE,"p&amp;l_t&amp;D_01_02 (2)"}</definedName>
    <definedName name="aghdGHFD" localSheetId="7" hidden="1">{"pl_t&amp;d",#N/A,FALSE,"p&amp;l_t&amp;D_01_02 (2)"}</definedName>
    <definedName name="aghdGHFD" localSheetId="8" hidden="1">{"pl_t&amp;d",#N/A,FALSE,"p&amp;l_t&amp;D_01_02 (2)"}</definedName>
    <definedName name="aghdGHFD" localSheetId="9" hidden="1">{"pl_t&amp;d",#N/A,FALSE,"p&amp;l_t&amp;D_01_02 (2)"}</definedName>
    <definedName name="aghdGHFD" localSheetId="10" hidden="1">{"pl_t&amp;d",#N/A,FALSE,"p&amp;l_t&amp;D_01_02 (2)"}</definedName>
    <definedName name="aghdGHFD" hidden="1">{"pl_t&amp;d",#N/A,FALSE,"p&amp;l_t&amp;D_01_02 (2)"}</definedName>
    <definedName name="agl" localSheetId="0" hidden="1">{"pl_t&amp;d",#N/A,FALSE,"p&amp;l_t&amp;D_01_02 (2)"}</definedName>
    <definedName name="agl" localSheetId="1" hidden="1">{"pl_t&amp;d",#N/A,FALSE,"p&amp;l_t&amp;D_01_02 (2)"}</definedName>
    <definedName name="agl" localSheetId="2" hidden="1">{"pl_t&amp;d",#N/A,FALSE,"p&amp;l_t&amp;D_01_02 (2)"}</definedName>
    <definedName name="agl" localSheetId="3" hidden="1">{"pl_t&amp;d",#N/A,FALSE,"p&amp;l_t&amp;D_01_02 (2)"}</definedName>
    <definedName name="agl" localSheetId="5" hidden="1">{"pl_t&amp;d",#N/A,FALSE,"p&amp;l_t&amp;D_01_02 (2)"}</definedName>
    <definedName name="agl" localSheetId="6" hidden="1">{"pl_t&amp;d",#N/A,FALSE,"p&amp;l_t&amp;D_01_02 (2)"}</definedName>
    <definedName name="agl" localSheetId="7" hidden="1">{"pl_t&amp;d",#N/A,FALSE,"p&amp;l_t&amp;D_01_02 (2)"}</definedName>
    <definedName name="agl" localSheetId="8" hidden="1">{"pl_t&amp;d",#N/A,FALSE,"p&amp;l_t&amp;D_01_02 (2)"}</definedName>
    <definedName name="agl" localSheetId="9" hidden="1">{"pl_t&amp;d",#N/A,FALSE,"p&amp;l_t&amp;D_01_02 (2)"}</definedName>
    <definedName name="agl" localSheetId="10" hidden="1">{"pl_t&amp;d",#N/A,FALSE,"p&amp;l_t&amp;D_01_02 (2)"}</definedName>
    <definedName name="agl" hidden="1">{"pl_t&amp;d",#N/A,FALSE,"p&amp;l_t&amp;D_01_02 (2)"}</definedName>
    <definedName name="agll" localSheetId="6" hidden="1">{"pl_t&amp;d",#N/A,FALSE,"p&amp;l_t&amp;D_01_02 (2)"}</definedName>
    <definedName name="agll" localSheetId="7" hidden="1">{"pl_t&amp;d",#N/A,FALSE,"p&amp;l_t&amp;D_01_02 (2)"}</definedName>
    <definedName name="agll" localSheetId="8" hidden="1">{"pl_t&amp;d",#N/A,FALSE,"p&amp;l_t&amp;D_01_02 (2)"}</definedName>
    <definedName name="agll" localSheetId="9" hidden="1">{"pl_t&amp;d",#N/A,FALSE,"p&amp;l_t&amp;D_01_02 (2)"}</definedName>
    <definedName name="agll" localSheetId="10" hidden="1">{"pl_t&amp;d",#N/A,FALSE,"p&amp;l_t&amp;D_01_02 (2)"}</definedName>
    <definedName name="agll" hidden="1">{"pl_t&amp;d",#N/A,FALSE,"p&amp;l_t&amp;D_01_02 (2)"}</definedName>
    <definedName name="Agls" localSheetId="6" hidden="1">{"pl_t&amp;d",#N/A,FALSE,"p&amp;l_t&amp;D_01_02 (2)"}</definedName>
    <definedName name="Agls" localSheetId="7" hidden="1">{"pl_t&amp;d",#N/A,FALSE,"p&amp;l_t&amp;D_01_02 (2)"}</definedName>
    <definedName name="Agls" localSheetId="8" hidden="1">{"pl_t&amp;d",#N/A,FALSE,"p&amp;l_t&amp;D_01_02 (2)"}</definedName>
    <definedName name="Agls" localSheetId="9" hidden="1">{"pl_t&amp;d",#N/A,FALSE,"p&amp;l_t&amp;D_01_02 (2)"}</definedName>
    <definedName name="Agls" localSheetId="10" hidden="1">{"pl_t&amp;d",#N/A,FALSE,"p&amp;l_t&amp;D_01_02 (2)"}</definedName>
    <definedName name="Agls" hidden="1">{"pl_t&amp;d",#N/A,FALSE,"p&amp;l_t&amp;D_01_02 (2)"}</definedName>
    <definedName name="agr" localSheetId="6" hidden="1">{"pl_t&amp;d",#N/A,FALSE,"p&amp;l_t&amp;D_01_02 (2)"}</definedName>
    <definedName name="agr" localSheetId="7" hidden="1">{"pl_t&amp;d",#N/A,FALSE,"p&amp;l_t&amp;D_01_02 (2)"}</definedName>
    <definedName name="agr" localSheetId="8" hidden="1">{"pl_t&amp;d",#N/A,FALSE,"p&amp;l_t&amp;D_01_02 (2)"}</definedName>
    <definedName name="agr" localSheetId="9" hidden="1">{"pl_t&amp;d",#N/A,FALSE,"p&amp;l_t&amp;D_01_02 (2)"}</definedName>
    <definedName name="agr" localSheetId="10" hidden="1">{"pl_t&amp;d",#N/A,FALSE,"p&amp;l_t&amp;D_01_02 (2)"}</definedName>
    <definedName name="agr" hidden="1">{"pl_t&amp;d",#N/A,FALSE,"p&amp;l_t&amp;D_01_02 (2)"}</definedName>
    <definedName name="agri" localSheetId="4">#REF!</definedName>
    <definedName name="agri" localSheetId="5">#REF!</definedName>
    <definedName name="agri" localSheetId="6">#REF!</definedName>
    <definedName name="agri" localSheetId="7">#REF!</definedName>
    <definedName name="agri" localSheetId="8">#REF!</definedName>
    <definedName name="agri" localSheetId="9">#REF!</definedName>
    <definedName name="agri" localSheetId="10">#REF!</definedName>
    <definedName name="agri">#REF!</definedName>
    <definedName name="AHMED" localSheetId="6" hidden="1">{"pl_t&amp;d",#N/A,FALSE,"p&amp;l_t&amp;D_01_02 (2)"}</definedName>
    <definedName name="AHMED" localSheetId="7" hidden="1">{"pl_t&amp;d",#N/A,FALSE,"p&amp;l_t&amp;D_01_02 (2)"}</definedName>
    <definedName name="AHMED" localSheetId="8" hidden="1">{"pl_t&amp;d",#N/A,FALSE,"p&amp;l_t&amp;D_01_02 (2)"}</definedName>
    <definedName name="AHMED" localSheetId="9" hidden="1">{"pl_t&amp;d",#N/A,FALSE,"p&amp;l_t&amp;D_01_02 (2)"}</definedName>
    <definedName name="AHMED" localSheetId="10" hidden="1">{"pl_t&amp;d",#N/A,FALSE,"p&amp;l_t&amp;D_01_02 (2)"}</definedName>
    <definedName name="AHMED" hidden="1">{"pl_t&amp;d",#N/A,FALSE,"p&amp;l_t&amp;D_01_02 (2)"}</definedName>
    <definedName name="AKBAR" localSheetId="6" hidden="1">{"pl_td_01_02",#N/A,FALSE,"p&amp;l_t&amp;D_01_02 (2)"}</definedName>
    <definedName name="AKBAR" localSheetId="7" hidden="1">{"pl_td_01_02",#N/A,FALSE,"p&amp;l_t&amp;D_01_02 (2)"}</definedName>
    <definedName name="AKBAR" localSheetId="8" hidden="1">{"pl_td_01_02",#N/A,FALSE,"p&amp;l_t&amp;D_01_02 (2)"}</definedName>
    <definedName name="AKBAR" localSheetId="9" hidden="1">{"pl_td_01_02",#N/A,FALSE,"p&amp;l_t&amp;D_01_02 (2)"}</definedName>
    <definedName name="AKBAR" localSheetId="10" hidden="1">{"pl_td_01_02",#N/A,FALSE,"p&amp;l_t&amp;D_01_02 (2)"}</definedName>
    <definedName name="AKBAR" hidden="1">{"pl_td_01_02",#N/A,FALSE,"p&amp;l_t&amp;D_01_02 (2)"}</definedName>
    <definedName name="alfhkjgr" localSheetId="0" hidden="1">{"pl_t&amp;d",#N/A,FALSE,"p&amp;l_t&amp;D_01_02 (2)"}</definedName>
    <definedName name="alfhkjgr" localSheetId="1" hidden="1">{"pl_t&amp;d",#N/A,FALSE,"p&amp;l_t&amp;D_01_02 (2)"}</definedName>
    <definedName name="alfhkjgr" localSheetId="2" hidden="1">{"pl_t&amp;d",#N/A,FALSE,"p&amp;l_t&amp;D_01_02 (2)"}</definedName>
    <definedName name="alfhkjgr" localSheetId="3" hidden="1">{"pl_t&amp;d",#N/A,FALSE,"p&amp;l_t&amp;D_01_02 (2)"}</definedName>
    <definedName name="alfhkjgr" localSheetId="5" hidden="1">{"pl_t&amp;d",#N/A,FALSE,"p&amp;l_t&amp;D_01_02 (2)"}</definedName>
    <definedName name="alfhkjgr" localSheetId="6" hidden="1">{"pl_t&amp;d",#N/A,FALSE,"p&amp;l_t&amp;D_01_02 (2)"}</definedName>
    <definedName name="alfhkjgr" localSheetId="7" hidden="1">{"pl_t&amp;d",#N/A,FALSE,"p&amp;l_t&amp;D_01_02 (2)"}</definedName>
    <definedName name="alfhkjgr" localSheetId="8" hidden="1">{"pl_t&amp;d",#N/A,FALSE,"p&amp;l_t&amp;D_01_02 (2)"}</definedName>
    <definedName name="alfhkjgr" localSheetId="9" hidden="1">{"pl_t&amp;d",#N/A,FALSE,"p&amp;l_t&amp;D_01_02 (2)"}</definedName>
    <definedName name="alfhkjgr" localSheetId="10" hidden="1">{"pl_t&amp;d",#N/A,FALSE,"p&amp;l_t&amp;D_01_02 (2)"}</definedName>
    <definedName name="alfhkjgr" hidden="1">{"pl_t&amp;d",#N/A,FALSE,"p&amp;l_t&amp;D_01_02 (2)"}</definedName>
    <definedName name="ALL_EXP" localSheetId="4">#REF!</definedName>
    <definedName name="ALL_EXP" localSheetId="5">#REF!</definedName>
    <definedName name="ALL_EXP" localSheetId="6">#REF!</definedName>
    <definedName name="ALL_EXP" localSheetId="7">#REF!</definedName>
    <definedName name="ALL_EXP" localSheetId="8">#REF!</definedName>
    <definedName name="ALL_EXP" localSheetId="9">#REF!</definedName>
    <definedName name="ALL_EXP" localSheetId="10">#REF!</definedName>
    <definedName name="ALL_EXP">#REF!</definedName>
    <definedName name="amar" localSheetId="0" hidden="1">{"pl_t&amp;d",#N/A,FALSE,"p&amp;l_t&amp;D_01_02 (2)"}</definedName>
    <definedName name="amar" localSheetId="1" hidden="1">{"pl_t&amp;d",#N/A,FALSE,"p&amp;l_t&amp;D_01_02 (2)"}</definedName>
    <definedName name="amar" localSheetId="2" hidden="1">{"pl_t&amp;d",#N/A,FALSE,"p&amp;l_t&amp;D_01_02 (2)"}</definedName>
    <definedName name="amar" localSheetId="3" hidden="1">{"pl_t&amp;d",#N/A,FALSE,"p&amp;l_t&amp;D_01_02 (2)"}</definedName>
    <definedName name="amar" localSheetId="5" hidden="1">{"pl_t&amp;d",#N/A,FALSE,"p&amp;l_t&amp;D_01_02 (2)"}</definedName>
    <definedName name="amar" localSheetId="6" hidden="1">{"pl_t&amp;d",#N/A,FALSE,"p&amp;l_t&amp;D_01_02 (2)"}</definedName>
    <definedName name="amar" localSheetId="7" hidden="1">{"pl_t&amp;d",#N/A,FALSE,"p&amp;l_t&amp;D_01_02 (2)"}</definedName>
    <definedName name="amar" localSheetId="8" hidden="1">{"pl_t&amp;d",#N/A,FALSE,"p&amp;l_t&amp;D_01_02 (2)"}</definedName>
    <definedName name="amar" localSheetId="9" hidden="1">{"pl_t&amp;d",#N/A,FALSE,"p&amp;l_t&amp;D_01_02 (2)"}</definedName>
    <definedName name="amar" localSheetId="10" hidden="1">{"pl_t&amp;d",#N/A,FALSE,"p&amp;l_t&amp;D_01_02 (2)"}</definedName>
    <definedName name="amar" hidden="1">{"pl_t&amp;d",#N/A,FALSE,"p&amp;l_t&amp;D_01_02 (2)"}</definedName>
    <definedName name="AMARNATH" localSheetId="6" hidden="1">{"pl_t&amp;d",#N/A,FALSE,"p&amp;l_t&amp;D_01_02 (2)"}</definedName>
    <definedName name="AMARNATH" localSheetId="7" hidden="1">{"pl_t&amp;d",#N/A,FALSE,"p&amp;l_t&amp;D_01_02 (2)"}</definedName>
    <definedName name="AMARNATH" localSheetId="8" hidden="1">{"pl_t&amp;d",#N/A,FALSE,"p&amp;l_t&amp;D_01_02 (2)"}</definedName>
    <definedName name="AMARNATH" localSheetId="9" hidden="1">{"pl_t&amp;d",#N/A,FALSE,"p&amp;l_t&amp;D_01_02 (2)"}</definedName>
    <definedName name="AMARNATH" localSheetId="10" hidden="1">{"pl_t&amp;d",#N/A,FALSE,"p&amp;l_t&amp;D_01_02 (2)"}</definedName>
    <definedName name="AMARNATH" hidden="1">{"pl_t&amp;d",#N/A,FALSE,"p&amp;l_t&amp;D_01_02 (2)"}</definedName>
    <definedName name="AMMAKALU" localSheetId="6" hidden="1">{"pl_t&amp;d",#N/A,FALSE,"p&amp;l_t&amp;D_01_02 (2)"}</definedName>
    <definedName name="AMMAKALU" localSheetId="7" hidden="1">{"pl_t&amp;d",#N/A,FALSE,"p&amp;l_t&amp;D_01_02 (2)"}</definedName>
    <definedName name="AMMAKALU" localSheetId="8" hidden="1">{"pl_t&amp;d",#N/A,FALSE,"p&amp;l_t&amp;D_01_02 (2)"}</definedName>
    <definedName name="AMMAKALU" localSheetId="9" hidden="1">{"pl_t&amp;d",#N/A,FALSE,"p&amp;l_t&amp;D_01_02 (2)"}</definedName>
    <definedName name="AMMAKALU" localSheetId="10" hidden="1">{"pl_t&amp;d",#N/A,FALSE,"p&amp;l_t&amp;D_01_02 (2)"}</definedName>
    <definedName name="AMMAKALU" hidden="1">{"pl_t&amp;d",#N/A,FALSE,"p&amp;l_t&amp;D_01_02 (2)"}</definedName>
    <definedName name="an" localSheetId="0" hidden="1">{"pl_t&amp;d",#N/A,FALSE,"p&amp;l_t&amp;D_01_02 (2)"}</definedName>
    <definedName name="an" localSheetId="1" hidden="1">{"pl_t&amp;d",#N/A,FALSE,"p&amp;l_t&amp;D_01_02 (2)"}</definedName>
    <definedName name="an" localSheetId="2" hidden="1">{"pl_t&amp;d",#N/A,FALSE,"p&amp;l_t&amp;D_01_02 (2)"}</definedName>
    <definedName name="an" localSheetId="3" hidden="1">{"pl_t&amp;d",#N/A,FALSE,"p&amp;l_t&amp;D_01_02 (2)"}</definedName>
    <definedName name="an" localSheetId="5" hidden="1">{"pl_t&amp;d",#N/A,FALSE,"p&amp;l_t&amp;D_01_02 (2)"}</definedName>
    <definedName name="an" localSheetId="6" hidden="1">{"pl_t&amp;d",#N/A,FALSE,"p&amp;l_t&amp;D_01_02 (2)"}</definedName>
    <definedName name="an" localSheetId="7" hidden="1">{"pl_t&amp;d",#N/A,FALSE,"p&amp;l_t&amp;D_01_02 (2)"}</definedName>
    <definedName name="an" localSheetId="8" hidden="1">{"pl_t&amp;d",#N/A,FALSE,"p&amp;l_t&amp;D_01_02 (2)"}</definedName>
    <definedName name="an" localSheetId="9" hidden="1">{"pl_t&amp;d",#N/A,FALSE,"p&amp;l_t&amp;D_01_02 (2)"}</definedName>
    <definedName name="an" localSheetId="10" hidden="1">{"pl_t&amp;d",#N/A,FALSE,"p&amp;l_t&amp;D_01_02 (2)"}</definedName>
    <definedName name="an" hidden="1">{"pl_t&amp;d",#N/A,FALSE,"p&amp;l_t&amp;D_01_02 (2)"}</definedName>
    <definedName name="ANAPARTHY" localSheetId="6" hidden="1">{"pl_t&amp;d",#N/A,FALSE,"p&amp;l_t&amp;D_01_02 (2)"}</definedName>
    <definedName name="ANAPARTHY" localSheetId="7" hidden="1">{"pl_t&amp;d",#N/A,FALSE,"p&amp;l_t&amp;D_01_02 (2)"}</definedName>
    <definedName name="ANAPARTHY" localSheetId="8" hidden="1">{"pl_t&amp;d",#N/A,FALSE,"p&amp;l_t&amp;D_01_02 (2)"}</definedName>
    <definedName name="ANAPARTHY" localSheetId="9" hidden="1">{"pl_t&amp;d",#N/A,FALSE,"p&amp;l_t&amp;D_01_02 (2)"}</definedName>
    <definedName name="ANAPARTHY" localSheetId="10" hidden="1">{"pl_t&amp;d",#N/A,FALSE,"p&amp;l_t&amp;D_01_02 (2)"}</definedName>
    <definedName name="ANAPARTHY" hidden="1">{"pl_t&amp;d",#N/A,FALSE,"p&amp;l_t&amp;D_01_02 (2)"}</definedName>
    <definedName name="Annexure" localSheetId="6" hidden="1">{"pl_t&amp;d",#N/A,FALSE,"p&amp;l_t&amp;D_01_02 (2)"}</definedName>
    <definedName name="Annexure" localSheetId="7" hidden="1">{"pl_t&amp;d",#N/A,FALSE,"p&amp;l_t&amp;D_01_02 (2)"}</definedName>
    <definedName name="Annexure" localSheetId="8" hidden="1">{"pl_t&amp;d",#N/A,FALSE,"p&amp;l_t&amp;D_01_02 (2)"}</definedName>
    <definedName name="Annexure" localSheetId="9" hidden="1">{"pl_t&amp;d",#N/A,FALSE,"p&amp;l_t&amp;D_01_02 (2)"}</definedName>
    <definedName name="Annexure" localSheetId="10" hidden="1">{"pl_t&amp;d",#N/A,FALSE,"p&amp;l_t&amp;D_01_02 (2)"}</definedName>
    <definedName name="Annexure" hidden="1">{"pl_t&amp;d",#N/A,FALSE,"p&amp;l_t&amp;D_01_02 (2)"}</definedName>
    <definedName name="AP" localSheetId="6">#REF!</definedName>
    <definedName name="AP" localSheetId="7">#REF!</definedName>
    <definedName name="AP" localSheetId="8">#REF!</definedName>
    <definedName name="AP" localSheetId="9">#REF!</definedName>
    <definedName name="AP" localSheetId="10">#REF!</definedName>
    <definedName name="AP">#REF!</definedName>
    <definedName name="Apr" localSheetId="6">[4]Newabstract!#REF!</definedName>
    <definedName name="Apr" localSheetId="7">[4]Newabstract!#REF!</definedName>
    <definedName name="Apr" localSheetId="8">[4]Newabstract!#REF!</definedName>
    <definedName name="Apr" localSheetId="9">[4]Newabstract!#REF!</definedName>
    <definedName name="Apr" localSheetId="10">[4]Newabstract!#REF!</definedName>
    <definedName name="Apr">[4]Newabstract!#REF!</definedName>
    <definedName name="Apr02___0" localSheetId="6">[4]Newabstract!#REF!</definedName>
    <definedName name="Apr02___0" localSheetId="7">[4]Newabstract!#REF!</definedName>
    <definedName name="Apr02___0" localSheetId="8">[4]Newabstract!#REF!</definedName>
    <definedName name="Apr02___0" localSheetId="9">[4]Newabstract!#REF!</definedName>
    <definedName name="Apr02___0" localSheetId="10">[4]Newabstract!#REF!</definedName>
    <definedName name="Apr02___0">[4]Newabstract!#REF!</definedName>
    <definedName name="Apr03___0" localSheetId="6">[4]Newabstract!#REF!</definedName>
    <definedName name="Apr03___0" localSheetId="7">[4]Newabstract!#REF!</definedName>
    <definedName name="Apr03___0" localSheetId="8">[4]Newabstract!#REF!</definedName>
    <definedName name="Apr03___0" localSheetId="9">[4]Newabstract!#REF!</definedName>
    <definedName name="Apr03___0" localSheetId="10">[4]Newabstract!#REF!</definedName>
    <definedName name="Apr03___0">[4]Newabstract!#REF!</definedName>
    <definedName name="Apr04___0" localSheetId="6">[4]Newabstract!#REF!</definedName>
    <definedName name="Apr04___0" localSheetId="7">[4]Newabstract!#REF!</definedName>
    <definedName name="Apr04___0" localSheetId="8">[4]Newabstract!#REF!</definedName>
    <definedName name="Apr04___0" localSheetId="9">[4]Newabstract!#REF!</definedName>
    <definedName name="Apr04___0" localSheetId="10">[4]Newabstract!#REF!</definedName>
    <definedName name="Apr04___0">[4]Newabstract!#REF!</definedName>
    <definedName name="Apr05___0" localSheetId="6">[4]Newabstract!#REF!</definedName>
    <definedName name="Apr05___0" localSheetId="7">[4]Newabstract!#REF!</definedName>
    <definedName name="Apr05___0" localSheetId="8">[4]Newabstract!#REF!</definedName>
    <definedName name="Apr05___0" localSheetId="9">[4]Newabstract!#REF!</definedName>
    <definedName name="Apr05___0" localSheetId="10">[4]Newabstract!#REF!</definedName>
    <definedName name="Apr05___0">[4]Newabstract!#REF!</definedName>
    <definedName name="Apr06___0" localSheetId="6">[4]Newabstract!#REF!</definedName>
    <definedName name="Apr06___0" localSheetId="7">[4]Newabstract!#REF!</definedName>
    <definedName name="Apr06___0" localSheetId="8">[4]Newabstract!#REF!</definedName>
    <definedName name="Apr06___0" localSheetId="9">[4]Newabstract!#REF!</definedName>
    <definedName name="Apr06___0" localSheetId="10">[4]Newabstract!#REF!</definedName>
    <definedName name="Apr06___0">[4]Newabstract!#REF!</definedName>
    <definedName name="Apr07___0" localSheetId="6">[4]Newabstract!#REF!</definedName>
    <definedName name="Apr07___0" localSheetId="7">[4]Newabstract!#REF!</definedName>
    <definedName name="Apr07___0" localSheetId="8">[4]Newabstract!#REF!</definedName>
    <definedName name="Apr07___0" localSheetId="9">[4]Newabstract!#REF!</definedName>
    <definedName name="Apr07___0" localSheetId="10">[4]Newabstract!#REF!</definedName>
    <definedName name="Apr07___0">[4]Newabstract!#REF!</definedName>
    <definedName name="Apr08___0" localSheetId="6">[4]Newabstract!#REF!</definedName>
    <definedName name="Apr08___0" localSheetId="7">[4]Newabstract!#REF!</definedName>
    <definedName name="Apr08___0" localSheetId="8">[4]Newabstract!#REF!</definedName>
    <definedName name="Apr08___0" localSheetId="9">[4]Newabstract!#REF!</definedName>
    <definedName name="Apr08___0" localSheetId="10">[4]Newabstract!#REF!</definedName>
    <definedName name="Apr08___0">[4]Newabstract!#REF!</definedName>
    <definedName name="Apr09___0" localSheetId="6">[4]Newabstract!#REF!</definedName>
    <definedName name="Apr09___0" localSheetId="7">[4]Newabstract!#REF!</definedName>
    <definedName name="Apr09___0" localSheetId="8">[4]Newabstract!#REF!</definedName>
    <definedName name="Apr09___0" localSheetId="9">[4]Newabstract!#REF!</definedName>
    <definedName name="Apr09___0" localSheetId="10">[4]Newabstract!#REF!</definedName>
    <definedName name="Apr09___0">[4]Newabstract!#REF!</definedName>
    <definedName name="Apr10___0" localSheetId="6">[4]Newabstract!#REF!</definedName>
    <definedName name="Apr10___0" localSheetId="7">[4]Newabstract!#REF!</definedName>
    <definedName name="Apr10___0" localSheetId="8">[4]Newabstract!#REF!</definedName>
    <definedName name="Apr10___0" localSheetId="9">[4]Newabstract!#REF!</definedName>
    <definedName name="Apr10___0" localSheetId="10">[4]Newabstract!#REF!</definedName>
    <definedName name="Apr10___0">[4]Newabstract!#REF!</definedName>
    <definedName name="Apr11___0" localSheetId="6">[4]Newabstract!#REF!</definedName>
    <definedName name="Apr11___0" localSheetId="7">[4]Newabstract!#REF!</definedName>
    <definedName name="Apr11___0" localSheetId="8">[4]Newabstract!#REF!</definedName>
    <definedName name="Apr11___0" localSheetId="9">[4]Newabstract!#REF!</definedName>
    <definedName name="Apr11___0" localSheetId="10">[4]Newabstract!#REF!</definedName>
    <definedName name="Apr11___0">[4]Newabstract!#REF!</definedName>
    <definedName name="Apr13___0" localSheetId="6">[4]Newabstract!#REF!</definedName>
    <definedName name="Apr13___0" localSheetId="7">[4]Newabstract!#REF!</definedName>
    <definedName name="Apr13___0" localSheetId="8">[4]Newabstract!#REF!</definedName>
    <definedName name="Apr13___0" localSheetId="9">[4]Newabstract!#REF!</definedName>
    <definedName name="Apr13___0" localSheetId="10">[4]Newabstract!#REF!</definedName>
    <definedName name="Apr13___0">[4]Newabstract!#REF!</definedName>
    <definedName name="Apr14___0" localSheetId="6">[4]Newabstract!#REF!</definedName>
    <definedName name="Apr14___0" localSheetId="7">[4]Newabstract!#REF!</definedName>
    <definedName name="Apr14___0" localSheetId="8">[4]Newabstract!#REF!</definedName>
    <definedName name="Apr14___0" localSheetId="9">[4]Newabstract!#REF!</definedName>
    <definedName name="Apr14___0" localSheetId="10">[4]Newabstract!#REF!</definedName>
    <definedName name="Apr14___0">[4]Newabstract!#REF!</definedName>
    <definedName name="Apr15___0" localSheetId="6">[4]Newabstract!#REF!</definedName>
    <definedName name="Apr15___0" localSheetId="7">[4]Newabstract!#REF!</definedName>
    <definedName name="Apr15___0" localSheetId="8">[4]Newabstract!#REF!</definedName>
    <definedName name="Apr15___0" localSheetId="9">[4]Newabstract!#REF!</definedName>
    <definedName name="Apr15___0" localSheetId="10">[4]Newabstract!#REF!</definedName>
    <definedName name="Apr15___0">[4]Newabstract!#REF!</definedName>
    <definedName name="Apr16___0" localSheetId="6">[4]Newabstract!#REF!</definedName>
    <definedName name="Apr16___0" localSheetId="7">[4]Newabstract!#REF!</definedName>
    <definedName name="Apr16___0" localSheetId="8">[4]Newabstract!#REF!</definedName>
    <definedName name="Apr16___0" localSheetId="9">[4]Newabstract!#REF!</definedName>
    <definedName name="Apr16___0" localSheetId="10">[4]Newabstract!#REF!</definedName>
    <definedName name="Apr16___0">[4]Newabstract!#REF!</definedName>
    <definedName name="Apr17___0" localSheetId="6">[4]Newabstract!#REF!</definedName>
    <definedName name="Apr17___0" localSheetId="7">[4]Newabstract!#REF!</definedName>
    <definedName name="Apr17___0" localSheetId="8">[4]Newabstract!#REF!</definedName>
    <definedName name="Apr17___0" localSheetId="9">[4]Newabstract!#REF!</definedName>
    <definedName name="Apr17___0" localSheetId="10">[4]Newabstract!#REF!</definedName>
    <definedName name="Apr17___0">[4]Newabstract!#REF!</definedName>
    <definedName name="Apr20___0" localSheetId="6">[4]Newabstract!#REF!</definedName>
    <definedName name="Apr20___0" localSheetId="7">[4]Newabstract!#REF!</definedName>
    <definedName name="Apr20___0" localSheetId="8">[4]Newabstract!#REF!</definedName>
    <definedName name="Apr20___0" localSheetId="9">[4]Newabstract!#REF!</definedName>
    <definedName name="Apr20___0" localSheetId="10">[4]Newabstract!#REF!</definedName>
    <definedName name="Apr20___0">[4]Newabstract!#REF!</definedName>
    <definedName name="Apr21___0" localSheetId="6">[4]Newabstract!#REF!</definedName>
    <definedName name="Apr21___0" localSheetId="7">[4]Newabstract!#REF!</definedName>
    <definedName name="Apr21___0" localSheetId="8">[4]Newabstract!#REF!</definedName>
    <definedName name="Apr21___0" localSheetId="9">[4]Newabstract!#REF!</definedName>
    <definedName name="Apr21___0" localSheetId="10">[4]Newabstract!#REF!</definedName>
    <definedName name="Apr21___0">[4]Newabstract!#REF!</definedName>
    <definedName name="Apr22___0" localSheetId="6">[4]Newabstract!#REF!</definedName>
    <definedName name="Apr22___0" localSheetId="7">[4]Newabstract!#REF!</definedName>
    <definedName name="Apr22___0" localSheetId="8">[4]Newabstract!#REF!</definedName>
    <definedName name="Apr22___0" localSheetId="9">[4]Newabstract!#REF!</definedName>
    <definedName name="Apr22___0" localSheetId="10">[4]Newabstract!#REF!</definedName>
    <definedName name="Apr22___0">[4]Newabstract!#REF!</definedName>
    <definedName name="Apr23___0" localSheetId="6">[4]Newabstract!#REF!</definedName>
    <definedName name="Apr23___0" localSheetId="7">[4]Newabstract!#REF!</definedName>
    <definedName name="Apr23___0" localSheetId="8">[4]Newabstract!#REF!</definedName>
    <definedName name="Apr23___0" localSheetId="9">[4]Newabstract!#REF!</definedName>
    <definedName name="Apr23___0" localSheetId="10">[4]Newabstract!#REF!</definedName>
    <definedName name="Apr23___0">[4]Newabstract!#REF!</definedName>
    <definedName name="Apr24___0" localSheetId="6">[4]Newabstract!#REF!</definedName>
    <definedName name="Apr24___0" localSheetId="7">[4]Newabstract!#REF!</definedName>
    <definedName name="Apr24___0" localSheetId="8">[4]Newabstract!#REF!</definedName>
    <definedName name="Apr24___0" localSheetId="9">[4]Newabstract!#REF!</definedName>
    <definedName name="Apr24___0" localSheetId="10">[4]Newabstract!#REF!</definedName>
    <definedName name="Apr24___0">[4]Newabstract!#REF!</definedName>
    <definedName name="Apr27___0" localSheetId="6">[4]Newabstract!#REF!</definedName>
    <definedName name="Apr27___0" localSheetId="7">[4]Newabstract!#REF!</definedName>
    <definedName name="Apr27___0" localSheetId="8">[4]Newabstract!#REF!</definedName>
    <definedName name="Apr27___0" localSheetId="9">[4]Newabstract!#REF!</definedName>
    <definedName name="Apr27___0" localSheetId="10">[4]Newabstract!#REF!</definedName>
    <definedName name="Apr27___0">[4]Newabstract!#REF!</definedName>
    <definedName name="Apr28___0" localSheetId="6">[4]Newabstract!#REF!</definedName>
    <definedName name="Apr28___0" localSheetId="7">[4]Newabstract!#REF!</definedName>
    <definedName name="Apr28___0" localSheetId="8">[4]Newabstract!#REF!</definedName>
    <definedName name="Apr28___0" localSheetId="9">[4]Newabstract!#REF!</definedName>
    <definedName name="Apr28___0" localSheetId="10">[4]Newabstract!#REF!</definedName>
    <definedName name="Apr28___0">[4]Newabstract!#REF!</definedName>
    <definedName name="Apr29___0" localSheetId="6">[4]Newabstract!#REF!</definedName>
    <definedName name="Apr29___0" localSheetId="7">[4]Newabstract!#REF!</definedName>
    <definedName name="Apr29___0" localSheetId="8">[4]Newabstract!#REF!</definedName>
    <definedName name="Apr29___0" localSheetId="9">[4]Newabstract!#REF!</definedName>
    <definedName name="Apr29___0" localSheetId="10">[4]Newabstract!#REF!</definedName>
    <definedName name="Apr29___0">[4]Newabstract!#REF!</definedName>
    <definedName name="Apr30___0" localSheetId="6">[4]Newabstract!#REF!</definedName>
    <definedName name="Apr30___0" localSheetId="7">[4]Newabstract!#REF!</definedName>
    <definedName name="Apr30___0" localSheetId="8">[4]Newabstract!#REF!</definedName>
    <definedName name="Apr30___0" localSheetId="9">[4]Newabstract!#REF!</definedName>
    <definedName name="Apr30___0" localSheetId="10">[4]Newabstract!#REF!</definedName>
    <definedName name="Apr30___0">[4]Newabstract!#REF!</definedName>
    <definedName name="april" localSheetId="4">#REF!</definedName>
    <definedName name="april" localSheetId="5">#REF!</definedName>
    <definedName name="april" localSheetId="6">#REF!</definedName>
    <definedName name="april" localSheetId="7">#REF!</definedName>
    <definedName name="april" localSheetId="8">#REF!</definedName>
    <definedName name="april" localSheetId="9">#REF!</definedName>
    <definedName name="april" localSheetId="10">#REF!</definedName>
    <definedName name="april">#REF!</definedName>
    <definedName name="APRIL_03_NEW" localSheetId="6">#REF!</definedName>
    <definedName name="APRIL_03_NEW" localSheetId="7">#REF!</definedName>
    <definedName name="APRIL_03_NEW" localSheetId="8">#REF!</definedName>
    <definedName name="APRIL_03_NEW" localSheetId="9">#REF!</definedName>
    <definedName name="APRIL_03_NEW" localSheetId="10">#REF!</definedName>
    <definedName name="APRIL_03_NEW">#REF!</definedName>
    <definedName name="AQ" localSheetId="6" hidden="1">{"pl_t&amp;d",#N/A,FALSE,"p&amp;l_t&amp;D_01_02 (2)"}</definedName>
    <definedName name="AQ" localSheetId="7" hidden="1">{"pl_t&amp;d",#N/A,FALSE,"p&amp;l_t&amp;D_01_02 (2)"}</definedName>
    <definedName name="AQ" localSheetId="8" hidden="1">{"pl_t&amp;d",#N/A,FALSE,"p&amp;l_t&amp;D_01_02 (2)"}</definedName>
    <definedName name="AQ" localSheetId="9" hidden="1">{"pl_t&amp;d",#N/A,FALSE,"p&amp;l_t&amp;D_01_02 (2)"}</definedName>
    <definedName name="AQ" localSheetId="10" hidden="1">{"pl_t&amp;d",#N/A,FALSE,"p&amp;l_t&amp;D_01_02 (2)"}</definedName>
    <definedName name="AQ" hidden="1">{"pl_t&amp;d",#N/A,FALSE,"p&amp;l_t&amp;D_01_02 (2)"}</definedName>
    <definedName name="aqs" localSheetId="6" hidden="1">{"pl_t&amp;d",#N/A,FALSE,"p&amp;l_t&amp;D_01_02 (2)"}</definedName>
    <definedName name="aqs" localSheetId="7" hidden="1">{"pl_t&amp;d",#N/A,FALSE,"p&amp;l_t&amp;D_01_02 (2)"}</definedName>
    <definedName name="aqs" localSheetId="8" hidden="1">{"pl_t&amp;d",#N/A,FALSE,"p&amp;l_t&amp;D_01_02 (2)"}</definedName>
    <definedName name="aqs" localSheetId="9" hidden="1">{"pl_t&amp;d",#N/A,FALSE,"p&amp;l_t&amp;D_01_02 (2)"}</definedName>
    <definedName name="aqs" localSheetId="10" hidden="1">{"pl_t&amp;d",#N/A,FALSE,"p&amp;l_t&amp;D_01_02 (2)"}</definedName>
    <definedName name="aqs" hidden="1">{"pl_t&amp;d",#N/A,FALSE,"p&amp;l_t&amp;D_01_02 (2)"}</definedName>
    <definedName name="ARR" localSheetId="6" hidden="1">{#N/A,#N/A,FALSE,"1.1";#N/A,#N/A,FALSE,"1.3";#N/A,#N/A,FALSE,"SOD";#N/A,#N/A,FALSE,"1.4";#N/A,#N/A,FALSE,"Int recon";#N/A,#N/A,FALSE,"Sales_Rev";#N/A,#N/A,FALSE,"Summary"}</definedName>
    <definedName name="ARR" localSheetId="7" hidden="1">{#N/A,#N/A,FALSE,"1.1";#N/A,#N/A,FALSE,"1.3";#N/A,#N/A,FALSE,"SOD";#N/A,#N/A,FALSE,"1.4";#N/A,#N/A,FALSE,"Int recon";#N/A,#N/A,FALSE,"Sales_Rev";#N/A,#N/A,FALSE,"Summary"}</definedName>
    <definedName name="ARR" localSheetId="8" hidden="1">{#N/A,#N/A,FALSE,"1.1";#N/A,#N/A,FALSE,"1.3";#N/A,#N/A,FALSE,"SOD";#N/A,#N/A,FALSE,"1.4";#N/A,#N/A,FALSE,"Int recon";#N/A,#N/A,FALSE,"Sales_Rev";#N/A,#N/A,FALSE,"Summary"}</definedName>
    <definedName name="ARR" localSheetId="9" hidden="1">{#N/A,#N/A,FALSE,"1.1";#N/A,#N/A,FALSE,"1.3";#N/A,#N/A,FALSE,"SOD";#N/A,#N/A,FALSE,"1.4";#N/A,#N/A,FALSE,"Int recon";#N/A,#N/A,FALSE,"Sales_Rev";#N/A,#N/A,FALSE,"Summary"}</definedName>
    <definedName name="ARR" localSheetId="10" hidden="1">{#N/A,#N/A,FALSE,"1.1";#N/A,#N/A,FALSE,"1.3";#N/A,#N/A,FALSE,"SOD";#N/A,#N/A,FALSE,"1.4";#N/A,#N/A,FALSE,"Int recon";#N/A,#N/A,FALSE,"Sales_Rev";#N/A,#N/A,FALSE,"Summary"}</definedName>
    <definedName name="ARR" hidden="1">{#N/A,#N/A,FALSE,"1.1";#N/A,#N/A,FALSE,"1.3";#N/A,#N/A,FALSE,"SOD";#N/A,#N/A,FALSE,"1.4";#N/A,#N/A,FALSE,"Int recon";#N/A,#N/A,FALSE,"Sales_Rev";#N/A,#N/A,FALSE,"Summary"}</definedName>
    <definedName name="arun" localSheetId="6">[4]Newabstract!#REF!</definedName>
    <definedName name="arun" localSheetId="7">[4]Newabstract!#REF!</definedName>
    <definedName name="arun" localSheetId="8">[4]Newabstract!#REF!</definedName>
    <definedName name="arun" localSheetId="9">[4]Newabstract!#REF!</definedName>
    <definedName name="arun" localSheetId="10">[4]Newabstract!#REF!</definedName>
    <definedName name="arun">[4]Newabstract!#REF!</definedName>
    <definedName name="as" localSheetId="6" hidden="1">{"pl_t&amp;d",#N/A,FALSE,"p&amp;l_t&amp;D_01_02 (2)"}</definedName>
    <definedName name="as" localSheetId="7" hidden="1">{"pl_t&amp;d",#N/A,FALSE,"p&amp;l_t&amp;D_01_02 (2)"}</definedName>
    <definedName name="as" localSheetId="8" hidden="1">{"pl_t&amp;d",#N/A,FALSE,"p&amp;l_t&amp;D_01_02 (2)"}</definedName>
    <definedName name="as" localSheetId="9" hidden="1">{"pl_t&amp;d",#N/A,FALSE,"p&amp;l_t&amp;D_01_02 (2)"}</definedName>
    <definedName name="as" localSheetId="10" hidden="1">{"pl_t&amp;d",#N/A,FALSE,"p&amp;l_t&amp;D_01_02 (2)"}</definedName>
    <definedName name="as" hidden="1">{"pl_t&amp;d",#N/A,FALSE,"p&amp;l_t&amp;D_01_02 (2)"}</definedName>
    <definedName name="asd" localSheetId="6" hidden="1">{"pl_t&amp;d",#N/A,FALSE,"p&amp;l_t&amp;D_01_02 (2)"}</definedName>
    <definedName name="asd" localSheetId="7" hidden="1">{"pl_t&amp;d",#N/A,FALSE,"p&amp;l_t&amp;D_01_02 (2)"}</definedName>
    <definedName name="asd" localSheetId="8" hidden="1">{"pl_t&amp;d",#N/A,FALSE,"p&amp;l_t&amp;D_01_02 (2)"}</definedName>
    <definedName name="asd" localSheetId="9" hidden="1">{"pl_t&amp;d",#N/A,FALSE,"p&amp;l_t&amp;D_01_02 (2)"}</definedName>
    <definedName name="asd" localSheetId="10" hidden="1">{"pl_t&amp;d",#N/A,FALSE,"p&amp;l_t&amp;D_01_02 (2)"}</definedName>
    <definedName name="asd" hidden="1">{"pl_t&amp;d",#N/A,FALSE,"p&amp;l_t&amp;D_01_02 (2)"}</definedName>
    <definedName name="ASDEEWW" localSheetId="6" hidden="1">{"pl_t&amp;d",#N/A,FALSE,"p&amp;l_t&amp;D_01_02 (2)"}</definedName>
    <definedName name="ASDEEWW" localSheetId="7" hidden="1">{"pl_t&amp;d",#N/A,FALSE,"p&amp;l_t&amp;D_01_02 (2)"}</definedName>
    <definedName name="ASDEEWW" localSheetId="8" hidden="1">{"pl_t&amp;d",#N/A,FALSE,"p&amp;l_t&amp;D_01_02 (2)"}</definedName>
    <definedName name="ASDEEWW" localSheetId="9" hidden="1">{"pl_t&amp;d",#N/A,FALSE,"p&amp;l_t&amp;D_01_02 (2)"}</definedName>
    <definedName name="ASDEEWW" localSheetId="10" hidden="1">{"pl_t&amp;d",#N/A,FALSE,"p&amp;l_t&amp;D_01_02 (2)"}</definedName>
    <definedName name="ASDEEWW" hidden="1">{"pl_t&amp;d",#N/A,FALSE,"p&amp;l_t&amp;D_01_02 (2)"}</definedName>
    <definedName name="asdf" localSheetId="6">[4]Newabstract!#REF!</definedName>
    <definedName name="asdf" localSheetId="7">[4]Newabstract!#REF!</definedName>
    <definedName name="asdf" localSheetId="8">[4]Newabstract!#REF!</definedName>
    <definedName name="asdf" localSheetId="9">[4]Newabstract!#REF!</definedName>
    <definedName name="asdf" localSheetId="10">[4]Newabstract!#REF!</definedName>
    <definedName name="asdf">[4]Newabstract!#REF!</definedName>
    <definedName name="asdfa" localSheetId="6" hidden="1">{"pl_td_01_02",#N/A,FALSE,"p&amp;l_t&amp;D_01_02 (2)"}</definedName>
    <definedName name="asdfa" localSheetId="7" hidden="1">{"pl_td_01_02",#N/A,FALSE,"p&amp;l_t&amp;D_01_02 (2)"}</definedName>
    <definedName name="asdfa" localSheetId="8" hidden="1">{"pl_td_01_02",#N/A,FALSE,"p&amp;l_t&amp;D_01_02 (2)"}</definedName>
    <definedName name="asdfa" localSheetId="9" hidden="1">{"pl_td_01_02",#N/A,FALSE,"p&amp;l_t&amp;D_01_02 (2)"}</definedName>
    <definedName name="asdfa" localSheetId="10" hidden="1">{"pl_td_01_02",#N/A,FALSE,"p&amp;l_t&amp;D_01_02 (2)"}</definedName>
    <definedName name="asdfa" hidden="1">{"pl_td_01_02",#N/A,FALSE,"p&amp;l_t&amp;D_01_02 (2)"}</definedName>
    <definedName name="asdfsdfsd" localSheetId="6" hidden="1">{"pl_t&amp;d",#N/A,FALSE,"p&amp;l_t&amp;D_01_02 (2)"}</definedName>
    <definedName name="asdfsdfsd" localSheetId="7" hidden="1">{"pl_t&amp;d",#N/A,FALSE,"p&amp;l_t&amp;D_01_02 (2)"}</definedName>
    <definedName name="asdfsdfsd" localSheetId="8" hidden="1">{"pl_t&amp;d",#N/A,FALSE,"p&amp;l_t&amp;D_01_02 (2)"}</definedName>
    <definedName name="asdfsdfsd" localSheetId="9" hidden="1">{"pl_t&amp;d",#N/A,FALSE,"p&amp;l_t&amp;D_01_02 (2)"}</definedName>
    <definedName name="asdfsdfsd" localSheetId="10" hidden="1">{"pl_t&amp;d",#N/A,FALSE,"p&amp;l_t&amp;D_01_02 (2)"}</definedName>
    <definedName name="asdfsdfsd" hidden="1">{"pl_t&amp;d",#N/A,FALSE,"p&amp;l_t&amp;D_01_02 (2)"}</definedName>
    <definedName name="ASDS" localSheetId="6" hidden="1">{"pl_t&amp;d",#N/A,FALSE,"p&amp;l_t&amp;D_01_02 (2)"}</definedName>
    <definedName name="ASDS" localSheetId="7" hidden="1">{"pl_t&amp;d",#N/A,FALSE,"p&amp;l_t&amp;D_01_02 (2)"}</definedName>
    <definedName name="ASDS" localSheetId="8" hidden="1">{"pl_t&amp;d",#N/A,FALSE,"p&amp;l_t&amp;D_01_02 (2)"}</definedName>
    <definedName name="ASDS" localSheetId="9" hidden="1">{"pl_t&amp;d",#N/A,FALSE,"p&amp;l_t&amp;D_01_02 (2)"}</definedName>
    <definedName name="ASDS" localSheetId="10" hidden="1">{"pl_t&amp;d",#N/A,FALSE,"p&amp;l_t&amp;D_01_02 (2)"}</definedName>
    <definedName name="ASDS" hidden="1">{"pl_t&amp;d",#N/A,FALSE,"p&amp;l_t&amp;D_01_02 (2)"}</definedName>
    <definedName name="ASDSFGFD" localSheetId="6" hidden="1">{"pl_t&amp;d",#N/A,FALSE,"p&amp;l_t&amp;D_01_02 (2)"}</definedName>
    <definedName name="ASDSFGFD" localSheetId="7" hidden="1">{"pl_t&amp;d",#N/A,FALSE,"p&amp;l_t&amp;D_01_02 (2)"}</definedName>
    <definedName name="ASDSFGFD" localSheetId="8" hidden="1">{"pl_t&amp;d",#N/A,FALSE,"p&amp;l_t&amp;D_01_02 (2)"}</definedName>
    <definedName name="ASDSFGFD" localSheetId="9" hidden="1">{"pl_t&amp;d",#N/A,FALSE,"p&amp;l_t&amp;D_01_02 (2)"}</definedName>
    <definedName name="ASDSFGFD" localSheetId="10" hidden="1">{"pl_t&amp;d",#N/A,FALSE,"p&amp;l_t&amp;D_01_02 (2)"}</definedName>
    <definedName name="ASDSFGFD" hidden="1">{"pl_t&amp;d",#N/A,FALSE,"p&amp;l_t&amp;D_01_02 (2)"}</definedName>
    <definedName name="ASHOK" localSheetId="6" hidden="1">{"pl_t&amp;d",#N/A,FALSE,"p&amp;l_t&amp;D_01_02 (2)"}</definedName>
    <definedName name="ASHOK" localSheetId="7" hidden="1">{"pl_t&amp;d",#N/A,FALSE,"p&amp;l_t&amp;D_01_02 (2)"}</definedName>
    <definedName name="ASHOK" localSheetId="8" hidden="1">{"pl_t&amp;d",#N/A,FALSE,"p&amp;l_t&amp;D_01_02 (2)"}</definedName>
    <definedName name="ASHOK" localSheetId="9" hidden="1">{"pl_t&amp;d",#N/A,FALSE,"p&amp;l_t&amp;D_01_02 (2)"}</definedName>
    <definedName name="ASHOK" localSheetId="10" hidden="1">{"pl_t&amp;d",#N/A,FALSE,"p&amp;l_t&amp;D_01_02 (2)"}</definedName>
    <definedName name="ASHOK" hidden="1">{"pl_t&amp;d",#N/A,FALSE,"p&amp;l_t&amp;D_01_02 (2)"}</definedName>
    <definedName name="ASP" localSheetId="6" hidden="1">{"pl_t&amp;d",#N/A,FALSE,"p&amp;l_t&amp;D_01_02 (2)"}</definedName>
    <definedName name="ASP" localSheetId="7" hidden="1">{"pl_t&amp;d",#N/A,FALSE,"p&amp;l_t&amp;D_01_02 (2)"}</definedName>
    <definedName name="ASP" localSheetId="8" hidden="1">{"pl_t&amp;d",#N/A,FALSE,"p&amp;l_t&amp;D_01_02 (2)"}</definedName>
    <definedName name="ASP" localSheetId="9" hidden="1">{"pl_t&amp;d",#N/A,FALSE,"p&amp;l_t&amp;D_01_02 (2)"}</definedName>
    <definedName name="ASP" localSheetId="10" hidden="1">{"pl_t&amp;d",#N/A,FALSE,"p&amp;l_t&amp;D_01_02 (2)"}</definedName>
    <definedName name="ASP" hidden="1">{"pl_t&amp;d",#N/A,FALSE,"p&amp;l_t&amp;D_01_02 (2)"}</definedName>
    <definedName name="ASSUMPTIONS" localSheetId="6">#REF!</definedName>
    <definedName name="ASSUMPTIONS" localSheetId="7">#REF!</definedName>
    <definedName name="ASSUMPTIONS" localSheetId="8">#REF!</definedName>
    <definedName name="ASSUMPTIONS" localSheetId="9">#REF!</definedName>
    <definedName name="ASSUMPTIONS" localSheetId="10">#REF!</definedName>
    <definedName name="ASSUMPTIONS">#REF!</definedName>
    <definedName name="ASSUMPTIONS_4">NA()</definedName>
    <definedName name="ASSUMPTIONS_5">NA()</definedName>
    <definedName name="ASW" localSheetId="6">{"pl_t&amp;d",#N/A,FALSE,"p&amp;l_t&amp;D_01_02 (2)"}</definedName>
    <definedName name="ASW" localSheetId="7">{"pl_t&amp;d",#N/A,FALSE,"p&amp;l_t&amp;D_01_02 (2)"}</definedName>
    <definedName name="ASW" localSheetId="8">{"pl_t&amp;d",#N/A,FALSE,"p&amp;l_t&amp;D_01_02 (2)"}</definedName>
    <definedName name="ASW" localSheetId="9">{"pl_t&amp;d",#N/A,FALSE,"p&amp;l_t&amp;D_01_02 (2)"}</definedName>
    <definedName name="ASW" localSheetId="10">{"pl_t&amp;d",#N/A,FALSE,"p&amp;l_t&amp;D_01_02 (2)"}</definedName>
    <definedName name="ASW">{"pl_t&amp;d",#N/A,FALSE,"p&amp;l_t&amp;D_01_02 (2)"}</definedName>
    <definedName name="ASWE" localSheetId="6" hidden="1">{"pl_t&amp;d",#N/A,FALSE,"p&amp;l_t&amp;D_01_02 (2)"}</definedName>
    <definedName name="ASWE" localSheetId="7" hidden="1">{"pl_t&amp;d",#N/A,FALSE,"p&amp;l_t&amp;D_01_02 (2)"}</definedName>
    <definedName name="ASWE" localSheetId="8" hidden="1">{"pl_t&amp;d",#N/A,FALSE,"p&amp;l_t&amp;D_01_02 (2)"}</definedName>
    <definedName name="ASWE" localSheetId="9" hidden="1">{"pl_t&amp;d",#N/A,FALSE,"p&amp;l_t&amp;D_01_02 (2)"}</definedName>
    <definedName name="ASWE" localSheetId="10" hidden="1">{"pl_t&amp;d",#N/A,FALSE,"p&amp;l_t&amp;D_01_02 (2)"}</definedName>
    <definedName name="ASWE" hidden="1">{"pl_t&amp;d",#N/A,FALSE,"p&amp;l_t&amp;D_01_02 (2)"}</definedName>
    <definedName name="atp" localSheetId="6">#REF!</definedName>
    <definedName name="atp" localSheetId="7">#REF!</definedName>
    <definedName name="atp" localSheetId="8">#REF!</definedName>
    <definedName name="atp" localSheetId="9">#REF!</definedName>
    <definedName name="atp" localSheetId="10">#REF!</definedName>
    <definedName name="atp">#REF!</definedName>
    <definedName name="ATPNOV02" localSheetId="6">#REF!</definedName>
    <definedName name="ATPNOV02" localSheetId="7">#REF!</definedName>
    <definedName name="ATPNOV02" localSheetId="8">#REF!</definedName>
    <definedName name="ATPNOV02" localSheetId="9">#REF!</definedName>
    <definedName name="ATPNOV02" localSheetId="10">#REF!</definedName>
    <definedName name="ATPNOV02">#REF!</definedName>
    <definedName name="AUG" localSheetId="4">#REF!</definedName>
    <definedName name="AUG" localSheetId="5">#REF!</definedName>
    <definedName name="AUG" localSheetId="6">#REF!</definedName>
    <definedName name="AUG" localSheetId="7">#REF!</definedName>
    <definedName name="AUG" localSheetId="8">#REF!</definedName>
    <definedName name="AUG" localSheetId="9">#REF!</definedName>
    <definedName name="AUG" localSheetId="10">#REF!</definedName>
    <definedName name="AUG">#REF!</definedName>
    <definedName name="august" localSheetId="4">#REF!</definedName>
    <definedName name="august" localSheetId="5">#REF!</definedName>
    <definedName name="august" localSheetId="6">#REF!</definedName>
    <definedName name="august" localSheetId="7">#REF!</definedName>
    <definedName name="august" localSheetId="8">#REF!</definedName>
    <definedName name="august" localSheetId="9">#REF!</definedName>
    <definedName name="august" localSheetId="10">#REF!</definedName>
    <definedName name="august">#REF!</definedName>
    <definedName name="AUMM3MAR" localSheetId="6" hidden="1">{"pl_t&amp;d",#N/A,FALSE,"p&amp;l_t&amp;D_01_02 (2)"}</definedName>
    <definedName name="AUMM3MAR" localSheetId="7" hidden="1">{"pl_t&amp;d",#N/A,FALSE,"p&amp;l_t&amp;D_01_02 (2)"}</definedName>
    <definedName name="AUMM3MAR" localSheetId="8" hidden="1">{"pl_t&amp;d",#N/A,FALSE,"p&amp;l_t&amp;D_01_02 (2)"}</definedName>
    <definedName name="AUMM3MAR" localSheetId="9" hidden="1">{"pl_t&amp;d",#N/A,FALSE,"p&amp;l_t&amp;D_01_02 (2)"}</definedName>
    <definedName name="AUMM3MAR" localSheetId="10" hidden="1">{"pl_t&amp;d",#N/A,FALSE,"p&amp;l_t&amp;D_01_02 (2)"}</definedName>
    <definedName name="AUMM3MAR" hidden="1">{"pl_t&amp;d",#N/A,FALSE,"p&amp;l_t&amp;D_01_02 (2)"}</definedName>
    <definedName name="AUX">'[7]Executive Summary -Thermal'!$A$4:$H$95</definedName>
    <definedName name="AWE" localSheetId="6" hidden="1">{"pl_t&amp;d",#N/A,FALSE,"p&amp;l_t&amp;D_01_02 (2)"}</definedName>
    <definedName name="AWE" localSheetId="7" hidden="1">{"pl_t&amp;d",#N/A,FALSE,"p&amp;l_t&amp;D_01_02 (2)"}</definedName>
    <definedName name="AWE" localSheetId="8" hidden="1">{"pl_t&amp;d",#N/A,FALSE,"p&amp;l_t&amp;D_01_02 (2)"}</definedName>
    <definedName name="AWE" localSheetId="9" hidden="1">{"pl_t&amp;d",#N/A,FALSE,"p&amp;l_t&amp;D_01_02 (2)"}</definedName>
    <definedName name="AWE" localSheetId="10" hidden="1">{"pl_t&amp;d",#N/A,FALSE,"p&amp;l_t&amp;D_01_02 (2)"}</definedName>
    <definedName name="AWE" hidden="1">{"pl_t&amp;d",#N/A,FALSE,"p&amp;l_t&amp;D_01_02 (2)"}</definedName>
    <definedName name="b" localSheetId="0" hidden="1">{"pl_t&amp;d",#N/A,FALSE,"p&amp;l_t&amp;D_01_02 (2)"}</definedName>
    <definedName name="b" localSheetId="1" hidden="1">{"pl_t&amp;d",#N/A,FALSE,"p&amp;l_t&amp;D_01_02 (2)"}</definedName>
    <definedName name="b" localSheetId="2" hidden="1">{"pl_t&amp;d",#N/A,FALSE,"p&amp;l_t&amp;D_01_02 (2)"}</definedName>
    <definedName name="b" localSheetId="3" hidden="1">{"pl_t&amp;d",#N/A,FALSE,"p&amp;l_t&amp;D_01_02 (2)"}</definedName>
    <definedName name="b" localSheetId="5" hidden="1">{"pl_t&amp;d",#N/A,FALSE,"p&amp;l_t&amp;D_01_02 (2)"}</definedName>
    <definedName name="b" localSheetId="6" hidden="1">{"pl_t&amp;d",#N/A,FALSE,"p&amp;l_t&amp;D_01_02 (2)"}</definedName>
    <definedName name="b" localSheetId="7" hidden="1">{"pl_t&amp;d",#N/A,FALSE,"p&amp;l_t&amp;D_01_02 (2)"}</definedName>
    <definedName name="b" localSheetId="8" hidden="1">{"pl_t&amp;d",#N/A,FALSE,"p&amp;l_t&amp;D_01_02 (2)"}</definedName>
    <definedName name="b" localSheetId="9" hidden="1">{"pl_t&amp;d",#N/A,FALSE,"p&amp;l_t&amp;D_01_02 (2)"}</definedName>
    <definedName name="b" localSheetId="10" hidden="1">{"pl_t&amp;d",#N/A,FALSE,"p&amp;l_t&amp;D_01_02 (2)"}</definedName>
    <definedName name="b" hidden="1">{"pl_t&amp;d",#N/A,FALSE,"p&amp;l_t&amp;D_01_02 (2)"}</definedName>
    <definedName name="B0" localSheetId="6">#REF!</definedName>
    <definedName name="B0" localSheetId="7">#REF!</definedName>
    <definedName name="B0" localSheetId="8">#REF!</definedName>
    <definedName name="B0" localSheetId="9">#REF!</definedName>
    <definedName name="B0" localSheetId="10">#REF!</definedName>
    <definedName name="B0">#REF!</definedName>
    <definedName name="bab" localSheetId="6" hidden="1">{"pl_t&amp;d",#N/A,FALSE,"p&amp;l_t&amp;D_01_02 (2)"}</definedName>
    <definedName name="bab" localSheetId="7" hidden="1">{"pl_t&amp;d",#N/A,FALSE,"p&amp;l_t&amp;D_01_02 (2)"}</definedName>
    <definedName name="bab" localSheetId="8" hidden="1">{"pl_t&amp;d",#N/A,FALSE,"p&amp;l_t&amp;D_01_02 (2)"}</definedName>
    <definedName name="bab" localSheetId="9" hidden="1">{"pl_t&amp;d",#N/A,FALSE,"p&amp;l_t&amp;D_01_02 (2)"}</definedName>
    <definedName name="bab" localSheetId="10" hidden="1">{"pl_t&amp;d",#N/A,FALSE,"p&amp;l_t&amp;D_01_02 (2)"}</definedName>
    <definedName name="bab" hidden="1">{"pl_t&amp;d",#N/A,FALSE,"p&amp;l_t&amp;D_01_02 (2)"}</definedName>
    <definedName name="balacesheet" localSheetId="4">'[30]A2-02-03'!#REF!</definedName>
    <definedName name="balacesheet" localSheetId="5">'[30]A2-02-03'!#REF!</definedName>
    <definedName name="balacesheet" localSheetId="6">'[30]A2-02-03'!#REF!</definedName>
    <definedName name="balacesheet" localSheetId="7">'[30]A2-02-03'!#REF!</definedName>
    <definedName name="balacesheet" localSheetId="8">'[30]A2-02-03'!#REF!</definedName>
    <definedName name="balacesheet" localSheetId="9">'[30]A2-02-03'!#REF!</definedName>
    <definedName name="balacesheet" localSheetId="10">'[30]A2-02-03'!#REF!</definedName>
    <definedName name="balacesheet">'[30]A2-02-03'!#REF!</definedName>
    <definedName name="BALU" localSheetId="6" hidden="1">{"pl_t&amp;d",#N/A,FALSE,"p&amp;l_t&amp;D_01_02 (2)"}</definedName>
    <definedName name="BALU" localSheetId="7" hidden="1">{"pl_t&amp;d",#N/A,FALSE,"p&amp;l_t&amp;D_01_02 (2)"}</definedName>
    <definedName name="BALU" localSheetId="8" hidden="1">{"pl_t&amp;d",#N/A,FALSE,"p&amp;l_t&amp;D_01_02 (2)"}</definedName>
    <definedName name="BALU" localSheetId="9" hidden="1">{"pl_t&amp;d",#N/A,FALSE,"p&amp;l_t&amp;D_01_02 (2)"}</definedName>
    <definedName name="BALU" localSheetId="10" hidden="1">{"pl_t&amp;d",#N/A,FALSE,"p&amp;l_t&amp;D_01_02 (2)"}</definedName>
    <definedName name="BALU" hidden="1">{"pl_t&amp;d",#N/A,FALSE,"p&amp;l_t&amp;D_01_02 (2)"}</definedName>
    <definedName name="bb" localSheetId="0" hidden="1">{"pl_t&amp;d",#N/A,FALSE,"p&amp;l_t&amp;D_01_02 (2)"}</definedName>
    <definedName name="bb" localSheetId="1" hidden="1">{"pl_t&amp;d",#N/A,FALSE,"p&amp;l_t&amp;D_01_02 (2)"}</definedName>
    <definedName name="bb" localSheetId="2" hidden="1">{"pl_t&amp;d",#N/A,FALSE,"p&amp;l_t&amp;D_01_02 (2)"}</definedName>
    <definedName name="bb" localSheetId="3" hidden="1">{"pl_t&amp;d",#N/A,FALSE,"p&amp;l_t&amp;D_01_02 (2)"}</definedName>
    <definedName name="bb" localSheetId="4" hidden="1">{"pl_t&amp;d",#N/A,FALSE,"p&amp;l_t&amp;D_01_02 (2)"}</definedName>
    <definedName name="bb" localSheetId="5" hidden="1">{"pl_t&amp;d",#N/A,FALSE,"p&amp;l_t&amp;D_01_02 (2)"}</definedName>
    <definedName name="bb" localSheetId="6" hidden="1">{"pl_t&amp;d",#N/A,FALSE,"p&amp;l_t&amp;D_01_02 (2)"}</definedName>
    <definedName name="bb" localSheetId="7" hidden="1">{"pl_t&amp;d",#N/A,FALSE,"p&amp;l_t&amp;D_01_02 (2)"}</definedName>
    <definedName name="bb" localSheetId="8" hidden="1">{"pl_t&amp;d",#N/A,FALSE,"p&amp;l_t&amp;D_01_02 (2)"}</definedName>
    <definedName name="bb" localSheetId="9" hidden="1">{"pl_t&amp;d",#N/A,FALSE,"p&amp;l_t&amp;D_01_02 (2)"}</definedName>
    <definedName name="bb" localSheetId="10" hidden="1">{"pl_t&amp;d",#N/A,FALSE,"p&amp;l_t&amp;D_01_02 (2)"}</definedName>
    <definedName name="bb" hidden="1">{"pl_t&amp;d",#N/A,FALSE,"p&amp;l_t&amp;D_01_02 (2)"}</definedName>
    <definedName name="bbb" localSheetId="6" hidden="1">{"pl_t&amp;d",#N/A,FALSE,"p&amp;l_t&amp;D_01_02 (2)"}</definedName>
    <definedName name="bbb" localSheetId="7" hidden="1">{"pl_t&amp;d",#N/A,FALSE,"p&amp;l_t&amp;D_01_02 (2)"}</definedName>
    <definedName name="bbb" localSheetId="8" hidden="1">{"pl_t&amp;d",#N/A,FALSE,"p&amp;l_t&amp;D_01_02 (2)"}</definedName>
    <definedName name="bbb" localSheetId="9" hidden="1">{"pl_t&amp;d",#N/A,FALSE,"p&amp;l_t&amp;D_01_02 (2)"}</definedName>
    <definedName name="bbb" localSheetId="10" hidden="1">{"pl_t&amp;d",#N/A,FALSE,"p&amp;l_t&amp;D_01_02 (2)"}</definedName>
    <definedName name="bbb" hidden="1">{"pl_t&amp;d",#N/A,FALSE,"p&amp;l_t&amp;D_01_02 (2)"}</definedName>
    <definedName name="BBBB" localSheetId="6" hidden="1">{"pl_t&amp;d",#N/A,FALSE,"p&amp;l_t&amp;D_01_02 (2)"}</definedName>
    <definedName name="BBBB" localSheetId="7" hidden="1">{"pl_t&amp;d",#N/A,FALSE,"p&amp;l_t&amp;D_01_02 (2)"}</definedName>
    <definedName name="BBBB" localSheetId="8" hidden="1">{"pl_t&amp;d",#N/A,FALSE,"p&amp;l_t&amp;D_01_02 (2)"}</definedName>
    <definedName name="BBBB" localSheetId="9" hidden="1">{"pl_t&amp;d",#N/A,FALSE,"p&amp;l_t&amp;D_01_02 (2)"}</definedName>
    <definedName name="BBBB" localSheetId="10" hidden="1">{"pl_t&amp;d",#N/A,FALSE,"p&amp;l_t&amp;D_01_02 (2)"}</definedName>
    <definedName name="BBBB" hidden="1">{"pl_t&amp;d",#N/A,FALSE,"p&amp;l_t&amp;D_01_02 (2)"}</definedName>
    <definedName name="BBBBB" localSheetId="6" hidden="1">{"pl_t&amp;d",#N/A,FALSE,"p&amp;l_t&amp;D_01_02 (2)"}</definedName>
    <definedName name="BBBBB" localSheetId="7" hidden="1">{"pl_t&amp;d",#N/A,FALSE,"p&amp;l_t&amp;D_01_02 (2)"}</definedName>
    <definedName name="BBBBB" localSheetId="8" hidden="1">{"pl_t&amp;d",#N/A,FALSE,"p&amp;l_t&amp;D_01_02 (2)"}</definedName>
    <definedName name="BBBBB" localSheetId="9" hidden="1">{"pl_t&amp;d",#N/A,FALSE,"p&amp;l_t&amp;D_01_02 (2)"}</definedName>
    <definedName name="BBBBB" localSheetId="10" hidden="1">{"pl_t&amp;d",#N/A,FALSE,"p&amp;l_t&amp;D_01_02 (2)"}</definedName>
    <definedName name="BBBBB" hidden="1">{"pl_t&amp;d",#N/A,FALSE,"p&amp;l_t&amp;D_01_02 (2)"}</definedName>
    <definedName name="bbbbbb" localSheetId="6" hidden="1">{"pl_t&amp;d",#N/A,FALSE,"p&amp;l_t&amp;D_01_02 (2)"}</definedName>
    <definedName name="bbbbbb" localSheetId="7" hidden="1">{"pl_t&amp;d",#N/A,FALSE,"p&amp;l_t&amp;D_01_02 (2)"}</definedName>
    <definedName name="bbbbbb" localSheetId="8" hidden="1">{"pl_t&amp;d",#N/A,FALSE,"p&amp;l_t&amp;D_01_02 (2)"}</definedName>
    <definedName name="bbbbbb" localSheetId="9" hidden="1">{"pl_t&amp;d",#N/A,FALSE,"p&amp;l_t&amp;D_01_02 (2)"}</definedName>
    <definedName name="bbbbbb" localSheetId="10" hidden="1">{"pl_t&amp;d",#N/A,FALSE,"p&amp;l_t&amp;D_01_02 (2)"}</definedName>
    <definedName name="bbbbbb" hidden="1">{"pl_t&amp;d",#N/A,FALSE,"p&amp;l_t&amp;D_01_02 (2)"}</definedName>
    <definedName name="BBBBBBBBBBBBBBBBBB" localSheetId="6" hidden="1">{"pl_t&amp;d",#N/A,FALSE,"p&amp;l_t&amp;D_01_02 (2)"}</definedName>
    <definedName name="BBBBBBBBBBBBBBBBBB" localSheetId="7" hidden="1">{"pl_t&amp;d",#N/A,FALSE,"p&amp;l_t&amp;D_01_02 (2)"}</definedName>
    <definedName name="BBBBBBBBBBBBBBBBBB" localSheetId="8" hidden="1">{"pl_t&amp;d",#N/A,FALSE,"p&amp;l_t&amp;D_01_02 (2)"}</definedName>
    <definedName name="BBBBBBBBBBBBBBBBBB" localSheetId="9" hidden="1">{"pl_t&amp;d",#N/A,FALSE,"p&amp;l_t&amp;D_01_02 (2)"}</definedName>
    <definedName name="BBBBBBBBBBBBBBBBBB" localSheetId="10" hidden="1">{"pl_t&amp;d",#N/A,FALSE,"p&amp;l_t&amp;D_01_02 (2)"}</definedName>
    <definedName name="BBBBBBBBBBBBBBBBBB" hidden="1">{"pl_t&amp;d",#N/A,FALSE,"p&amp;l_t&amp;D_01_02 (2)"}</definedName>
    <definedName name="bdatp" localSheetId="6">#REF!</definedName>
    <definedName name="bdatp" localSheetId="7">#REF!</definedName>
    <definedName name="bdatp" localSheetId="8">#REF!</definedName>
    <definedName name="bdatp" localSheetId="9">#REF!</definedName>
    <definedName name="bdatp" localSheetId="10">#REF!</definedName>
    <definedName name="bdatp">#REF!</definedName>
    <definedName name="bdc" localSheetId="6" hidden="1">{"pl_t&amp;d",#N/A,FALSE,"p&amp;l_t&amp;D_01_02 (2)"}</definedName>
    <definedName name="bdc" localSheetId="7" hidden="1">{"pl_t&amp;d",#N/A,FALSE,"p&amp;l_t&amp;D_01_02 (2)"}</definedName>
    <definedName name="bdc" localSheetId="8" hidden="1">{"pl_t&amp;d",#N/A,FALSE,"p&amp;l_t&amp;D_01_02 (2)"}</definedName>
    <definedName name="bdc" localSheetId="9" hidden="1">{"pl_t&amp;d",#N/A,FALSE,"p&amp;l_t&amp;D_01_02 (2)"}</definedName>
    <definedName name="bdc" localSheetId="10" hidden="1">{"pl_t&amp;d",#N/A,FALSE,"p&amp;l_t&amp;D_01_02 (2)"}</definedName>
    <definedName name="bdc" hidden="1">{"pl_t&amp;d",#N/A,FALSE,"p&amp;l_t&amp;D_01_02 (2)"}</definedName>
    <definedName name="bdhydc" localSheetId="6">#REF!</definedName>
    <definedName name="bdhydc" localSheetId="7">#REF!</definedName>
    <definedName name="bdhydc" localSheetId="8">#REF!</definedName>
    <definedName name="bdhydc" localSheetId="9">#REF!</definedName>
    <definedName name="bdhydc" localSheetId="10">#REF!</definedName>
    <definedName name="bdhydc">#REF!</definedName>
    <definedName name="bdhydn" localSheetId="6">#REF!</definedName>
    <definedName name="bdhydn" localSheetId="7">#REF!</definedName>
    <definedName name="bdhydn" localSheetId="8">#REF!</definedName>
    <definedName name="bdhydn" localSheetId="9">#REF!</definedName>
    <definedName name="bdhydn" localSheetId="10">#REF!</definedName>
    <definedName name="bdhydn">#REF!</definedName>
    <definedName name="bdhyds" localSheetId="6">#REF!</definedName>
    <definedName name="bdhyds" localSheetId="7">#REF!</definedName>
    <definedName name="bdhyds" localSheetId="8">#REF!</definedName>
    <definedName name="bdhyds" localSheetId="9">#REF!</definedName>
    <definedName name="bdhyds" localSheetId="10">#REF!</definedName>
    <definedName name="bdhyds">#REF!</definedName>
    <definedName name="bdknl" localSheetId="6">#REF!</definedName>
    <definedName name="bdknl" localSheetId="7">#REF!</definedName>
    <definedName name="bdknl" localSheetId="8">#REF!</definedName>
    <definedName name="bdknl" localSheetId="9">#REF!</definedName>
    <definedName name="bdknl" localSheetId="10">#REF!</definedName>
    <definedName name="bdknl">#REF!</definedName>
    <definedName name="BDL" localSheetId="6" hidden="1">{"pl_t&amp;d",#N/A,FALSE,"p&amp;l_t&amp;D_01_02 (2)"}</definedName>
    <definedName name="BDL" localSheetId="7" hidden="1">{"pl_t&amp;d",#N/A,FALSE,"p&amp;l_t&amp;D_01_02 (2)"}</definedName>
    <definedName name="BDL" localSheetId="8" hidden="1">{"pl_t&amp;d",#N/A,FALSE,"p&amp;l_t&amp;D_01_02 (2)"}</definedName>
    <definedName name="BDL" localSheetId="9" hidden="1">{"pl_t&amp;d",#N/A,FALSE,"p&amp;l_t&amp;D_01_02 (2)"}</definedName>
    <definedName name="BDL" localSheetId="10" hidden="1">{"pl_t&amp;d",#N/A,FALSE,"p&amp;l_t&amp;D_01_02 (2)"}</definedName>
    <definedName name="BDL" hidden="1">{"pl_t&amp;d",#N/A,FALSE,"p&amp;l_t&amp;D_01_02 (2)"}</definedName>
    <definedName name="bdmbnr" localSheetId="6">#REF!</definedName>
    <definedName name="bdmbnr" localSheetId="7">#REF!</definedName>
    <definedName name="bdmbnr" localSheetId="8">#REF!</definedName>
    <definedName name="bdmbnr" localSheetId="9">#REF!</definedName>
    <definedName name="bdmbnr" localSheetId="10">#REF!</definedName>
    <definedName name="bdmbnr">#REF!</definedName>
    <definedName name="bdmdk" localSheetId="6">#REF!</definedName>
    <definedName name="bdmdk" localSheetId="7">#REF!</definedName>
    <definedName name="bdmdk" localSheetId="8">#REF!</definedName>
    <definedName name="bdmdk" localSheetId="9">#REF!</definedName>
    <definedName name="bdmdk" localSheetId="10">#REF!</definedName>
    <definedName name="bdmdk">#REF!</definedName>
    <definedName name="bdnlg" localSheetId="6">#REF!</definedName>
    <definedName name="bdnlg" localSheetId="7">#REF!</definedName>
    <definedName name="bdnlg" localSheetId="8">#REF!</definedName>
    <definedName name="bdnlg" localSheetId="9">#REF!</definedName>
    <definedName name="bdnlg" localSheetId="10">#REF!</definedName>
    <definedName name="bdnlg">#REF!</definedName>
    <definedName name="bdrrb" localSheetId="6">#REF!</definedName>
    <definedName name="bdrrb" localSheetId="7">#REF!</definedName>
    <definedName name="bdrrb" localSheetId="8">#REF!</definedName>
    <definedName name="bdrrb" localSheetId="9">#REF!</definedName>
    <definedName name="bdrrb" localSheetId="10">#REF!</definedName>
    <definedName name="bdrrb">#REF!</definedName>
    <definedName name="bdrrn" localSheetId="6">#REF!</definedName>
    <definedName name="bdrrn" localSheetId="7">#REF!</definedName>
    <definedName name="bdrrn" localSheetId="8">#REF!</definedName>
    <definedName name="bdrrn" localSheetId="9">#REF!</definedName>
    <definedName name="bdrrn" localSheetId="10">#REF!</definedName>
    <definedName name="bdrrn">#REF!</definedName>
    <definedName name="bdrrs" localSheetId="6">#REF!</definedName>
    <definedName name="bdrrs" localSheetId="7">#REF!</definedName>
    <definedName name="bdrrs" localSheetId="8">#REF!</definedName>
    <definedName name="bdrrs" localSheetId="9">#REF!</definedName>
    <definedName name="bdrrs" localSheetId="10">#REF!</definedName>
    <definedName name="bdrrs">#REF!</definedName>
    <definedName name="Beluguppa" localSheetId="6">'[31]2004'!#REF!</definedName>
    <definedName name="Beluguppa" localSheetId="7">'[31]2004'!#REF!</definedName>
    <definedName name="Beluguppa" localSheetId="8">'[31]2004'!#REF!</definedName>
    <definedName name="Beluguppa" localSheetId="9">'[31]2004'!#REF!</definedName>
    <definedName name="Beluguppa" localSheetId="10">'[31]2004'!#REF!</definedName>
    <definedName name="Beluguppa">'[32]2004'!#REF!</definedName>
    <definedName name="BGB" localSheetId="6" hidden="1">{"pl_t&amp;d",#N/A,FALSE,"p&amp;l_t&amp;D_01_02 (2)"}</definedName>
    <definedName name="BGB" localSheetId="7" hidden="1">{"pl_t&amp;d",#N/A,FALSE,"p&amp;l_t&amp;D_01_02 (2)"}</definedName>
    <definedName name="BGB" localSheetId="8" hidden="1">{"pl_t&amp;d",#N/A,FALSE,"p&amp;l_t&amp;D_01_02 (2)"}</definedName>
    <definedName name="BGB" localSheetId="9" hidden="1">{"pl_t&amp;d",#N/A,FALSE,"p&amp;l_t&amp;D_01_02 (2)"}</definedName>
    <definedName name="BGB" localSheetId="10" hidden="1">{"pl_t&amp;d",#N/A,FALSE,"p&amp;l_t&amp;D_01_02 (2)"}</definedName>
    <definedName name="BGB" hidden="1">{"pl_t&amp;d",#N/A,FALSE,"p&amp;l_t&amp;D_01_02 (2)"}</definedName>
    <definedName name="BGHG" localSheetId="6" hidden="1">{"pl_t&amp;d",#N/A,FALSE,"p&amp;l_t&amp;D_01_02 (2)"}</definedName>
    <definedName name="BGHG" localSheetId="7" hidden="1">{"pl_t&amp;d",#N/A,FALSE,"p&amp;l_t&amp;D_01_02 (2)"}</definedName>
    <definedName name="BGHG" localSheetId="8" hidden="1">{"pl_t&amp;d",#N/A,FALSE,"p&amp;l_t&amp;D_01_02 (2)"}</definedName>
    <definedName name="BGHG" localSheetId="9" hidden="1">{"pl_t&amp;d",#N/A,FALSE,"p&amp;l_t&amp;D_01_02 (2)"}</definedName>
    <definedName name="BGHG" localSheetId="10" hidden="1">{"pl_t&amp;d",#N/A,FALSE,"p&amp;l_t&amp;D_01_02 (2)"}</definedName>
    <definedName name="BGHG" hidden="1">{"pl_t&amp;d",#N/A,FALSE,"p&amp;l_t&amp;D_01_02 (2)"}</definedName>
    <definedName name="BGHH" localSheetId="6" hidden="1">{"pl_t&amp;d",#N/A,FALSE,"p&amp;l_t&amp;D_01_02 (2)"}</definedName>
    <definedName name="BGHH" localSheetId="7" hidden="1">{"pl_t&amp;d",#N/A,FALSE,"p&amp;l_t&amp;D_01_02 (2)"}</definedName>
    <definedName name="BGHH" localSheetId="8" hidden="1">{"pl_t&amp;d",#N/A,FALSE,"p&amp;l_t&amp;D_01_02 (2)"}</definedName>
    <definedName name="BGHH" localSheetId="9" hidden="1">{"pl_t&amp;d",#N/A,FALSE,"p&amp;l_t&amp;D_01_02 (2)"}</definedName>
    <definedName name="BGHH" localSheetId="10" hidden="1">{"pl_t&amp;d",#N/A,FALSE,"p&amp;l_t&amp;D_01_02 (2)"}</definedName>
    <definedName name="BGHH" hidden="1">{"pl_t&amp;d",#N/A,FALSE,"p&amp;l_t&amp;D_01_02 (2)"}</definedName>
    <definedName name="BGHJ" localSheetId="6" hidden="1">{"pl_t&amp;d",#N/A,FALSE,"p&amp;l_t&amp;D_01_02 (2)"}</definedName>
    <definedName name="BGHJ" localSheetId="7" hidden="1">{"pl_t&amp;d",#N/A,FALSE,"p&amp;l_t&amp;D_01_02 (2)"}</definedName>
    <definedName name="BGHJ" localSheetId="8" hidden="1">{"pl_t&amp;d",#N/A,FALSE,"p&amp;l_t&amp;D_01_02 (2)"}</definedName>
    <definedName name="BGHJ" localSheetId="9" hidden="1">{"pl_t&amp;d",#N/A,FALSE,"p&amp;l_t&amp;D_01_02 (2)"}</definedName>
    <definedName name="BGHJ" localSheetId="10" hidden="1">{"pl_t&amp;d",#N/A,FALSE,"p&amp;l_t&amp;D_01_02 (2)"}</definedName>
    <definedName name="BGHJ" hidden="1">{"pl_t&amp;d",#N/A,FALSE,"p&amp;l_t&amp;D_01_02 (2)"}</definedName>
    <definedName name="BH" localSheetId="6">'[2]STN WISE EMR'!#REF!</definedName>
    <definedName name="BH" localSheetId="7">'[2]STN WISE EMR'!#REF!</definedName>
    <definedName name="BH" localSheetId="8">'[2]STN WISE EMR'!#REF!</definedName>
    <definedName name="BH" localSheetId="9">'[2]STN WISE EMR'!#REF!</definedName>
    <definedName name="BH" localSheetId="10">'[2]STN WISE EMR'!#REF!</definedName>
    <definedName name="BH">'[2]STN WISE EMR'!#REF!</definedName>
    <definedName name="BH_4">NA()</definedName>
    <definedName name="BH_5">NA()</definedName>
    <definedName name="bn" localSheetId="6" hidden="1">{"pl_t&amp;d",#N/A,FALSE,"p&amp;l_t&amp;D_01_02 (2)"}</definedName>
    <definedName name="bn" localSheetId="7" hidden="1">{"pl_t&amp;d",#N/A,FALSE,"p&amp;l_t&amp;D_01_02 (2)"}</definedName>
    <definedName name="bn" localSheetId="8" hidden="1">{"pl_t&amp;d",#N/A,FALSE,"p&amp;l_t&amp;D_01_02 (2)"}</definedName>
    <definedName name="bn" localSheetId="9" hidden="1">{"pl_t&amp;d",#N/A,FALSE,"p&amp;l_t&amp;D_01_02 (2)"}</definedName>
    <definedName name="bn" localSheetId="10" hidden="1">{"pl_t&amp;d",#N/A,FALSE,"p&amp;l_t&amp;D_01_02 (2)"}</definedName>
    <definedName name="bn" hidden="1">{"pl_t&amp;d",#N/A,FALSE,"p&amp;l_t&amp;D_01_02 (2)"}</definedName>
    <definedName name="BNHG" localSheetId="6" hidden="1">{"pl_t&amp;d",#N/A,FALSE,"p&amp;l_t&amp;D_01_02 (2)"}</definedName>
    <definedName name="BNHG" localSheetId="7" hidden="1">{"pl_t&amp;d",#N/A,FALSE,"p&amp;l_t&amp;D_01_02 (2)"}</definedName>
    <definedName name="BNHG" localSheetId="8" hidden="1">{"pl_t&amp;d",#N/A,FALSE,"p&amp;l_t&amp;D_01_02 (2)"}</definedName>
    <definedName name="BNHG" localSheetId="9" hidden="1">{"pl_t&amp;d",#N/A,FALSE,"p&amp;l_t&amp;D_01_02 (2)"}</definedName>
    <definedName name="BNHG" localSheetId="10" hidden="1">{"pl_t&amp;d",#N/A,FALSE,"p&amp;l_t&amp;D_01_02 (2)"}</definedName>
    <definedName name="BNHG" hidden="1">{"pl_t&amp;d",#N/A,FALSE,"p&amp;l_t&amp;D_01_02 (2)"}</definedName>
    <definedName name="BNHGH" localSheetId="6" hidden="1">{"pl_td_01_02",#N/A,FALSE,"p&amp;l_t&amp;D_01_02 (2)"}</definedName>
    <definedName name="BNHGH" localSheetId="7" hidden="1">{"pl_td_01_02",#N/A,FALSE,"p&amp;l_t&amp;D_01_02 (2)"}</definedName>
    <definedName name="BNHGH" localSheetId="8" hidden="1">{"pl_td_01_02",#N/A,FALSE,"p&amp;l_t&amp;D_01_02 (2)"}</definedName>
    <definedName name="BNHGH" localSheetId="9" hidden="1">{"pl_td_01_02",#N/A,FALSE,"p&amp;l_t&amp;D_01_02 (2)"}</definedName>
    <definedName name="BNHGH" localSheetId="10" hidden="1">{"pl_td_01_02",#N/A,FALSE,"p&amp;l_t&amp;D_01_02 (2)"}</definedName>
    <definedName name="BNHGH" hidden="1">{"pl_td_01_02",#N/A,FALSE,"p&amp;l_t&amp;D_01_02 (2)"}</definedName>
    <definedName name="bnjkb" localSheetId="6" hidden="1">{"pl_t&amp;d",#N/A,FALSE,"p&amp;l_t&amp;D_01_02 (2)"}</definedName>
    <definedName name="bnjkb" localSheetId="7" hidden="1">{"pl_t&amp;d",#N/A,FALSE,"p&amp;l_t&amp;D_01_02 (2)"}</definedName>
    <definedName name="bnjkb" localSheetId="8" hidden="1">{"pl_t&amp;d",#N/A,FALSE,"p&amp;l_t&amp;D_01_02 (2)"}</definedName>
    <definedName name="bnjkb" localSheetId="9" hidden="1">{"pl_t&amp;d",#N/A,FALSE,"p&amp;l_t&amp;D_01_02 (2)"}</definedName>
    <definedName name="bnjkb" localSheetId="10" hidden="1">{"pl_t&amp;d",#N/A,FALSE,"p&amp;l_t&amp;D_01_02 (2)"}</definedName>
    <definedName name="bnjkb" hidden="1">{"pl_t&amp;d",#N/A,FALSE,"p&amp;l_t&amp;D_01_02 (2)"}</definedName>
    <definedName name="BNM" localSheetId="6" hidden="1">{"pl_t&amp;d",#N/A,FALSE,"p&amp;l_t&amp;D_01_02 (2)"}</definedName>
    <definedName name="BNM" localSheetId="7" hidden="1">{"pl_t&amp;d",#N/A,FALSE,"p&amp;l_t&amp;D_01_02 (2)"}</definedName>
    <definedName name="BNM" localSheetId="8" hidden="1">{"pl_t&amp;d",#N/A,FALSE,"p&amp;l_t&amp;D_01_02 (2)"}</definedName>
    <definedName name="BNM" localSheetId="9" hidden="1">{"pl_t&amp;d",#N/A,FALSE,"p&amp;l_t&amp;D_01_02 (2)"}</definedName>
    <definedName name="BNM" localSheetId="10" hidden="1">{"pl_t&amp;d",#N/A,FALSE,"p&amp;l_t&amp;D_01_02 (2)"}</definedName>
    <definedName name="BNM" hidden="1">{"pl_t&amp;d",#N/A,FALSE,"p&amp;l_t&amp;D_01_02 (2)"}</definedName>
    <definedName name="book" localSheetId="6" hidden="1">{"pl_t&amp;d",#N/A,FALSE,"p&amp;l_t&amp;D_01_02 (2)"}</definedName>
    <definedName name="book" localSheetId="7" hidden="1">{"pl_t&amp;d",#N/A,FALSE,"p&amp;l_t&amp;D_01_02 (2)"}</definedName>
    <definedName name="book" localSheetId="8" hidden="1">{"pl_t&amp;d",#N/A,FALSE,"p&amp;l_t&amp;D_01_02 (2)"}</definedName>
    <definedName name="book" localSheetId="9" hidden="1">{"pl_t&amp;d",#N/A,FALSE,"p&amp;l_t&amp;D_01_02 (2)"}</definedName>
    <definedName name="book" localSheetId="10" hidden="1">{"pl_t&amp;d",#N/A,FALSE,"p&amp;l_t&amp;D_01_02 (2)"}</definedName>
    <definedName name="book" hidden="1">{"pl_t&amp;d",#N/A,FALSE,"p&amp;l_t&amp;D_01_02 (2)"}</definedName>
    <definedName name="BOYS" localSheetId="6" hidden="1">{"pl_t&amp;d",#N/A,FALSE,"p&amp;l_t&amp;D_01_02 (2)"}</definedName>
    <definedName name="BOYS" localSheetId="7" hidden="1">{"pl_t&amp;d",#N/A,FALSE,"p&amp;l_t&amp;D_01_02 (2)"}</definedName>
    <definedName name="BOYS" localSheetId="8" hidden="1">{"pl_t&amp;d",#N/A,FALSE,"p&amp;l_t&amp;D_01_02 (2)"}</definedName>
    <definedName name="BOYS" localSheetId="9" hidden="1">{"pl_t&amp;d",#N/A,FALSE,"p&amp;l_t&amp;D_01_02 (2)"}</definedName>
    <definedName name="BOYS" localSheetId="10" hidden="1">{"pl_t&amp;d",#N/A,FALSE,"p&amp;l_t&amp;D_01_02 (2)"}</definedName>
    <definedName name="BOYS" hidden="1">{"pl_t&amp;d",#N/A,FALSE,"p&amp;l_t&amp;D_01_02 (2)"}</definedName>
    <definedName name="Breakdowns" localSheetId="6" hidden="1">{"pl_t&amp;d",#N/A,FALSE,"p&amp;l_t&amp;D_01_02 (2)"}</definedName>
    <definedName name="Breakdowns" localSheetId="7" hidden="1">{"pl_t&amp;d",#N/A,FALSE,"p&amp;l_t&amp;D_01_02 (2)"}</definedName>
    <definedName name="Breakdowns" localSheetId="8" hidden="1">{"pl_t&amp;d",#N/A,FALSE,"p&amp;l_t&amp;D_01_02 (2)"}</definedName>
    <definedName name="Breakdowns" localSheetId="9" hidden="1">{"pl_t&amp;d",#N/A,FALSE,"p&amp;l_t&amp;D_01_02 (2)"}</definedName>
    <definedName name="Breakdowns" localSheetId="10" hidden="1">{"pl_t&amp;d",#N/A,FALSE,"p&amp;l_t&amp;D_01_02 (2)"}</definedName>
    <definedName name="Breakdowns" hidden="1">{"pl_t&amp;d",#N/A,FALSE,"p&amp;l_t&amp;D_01_02 (2)"}</definedName>
    <definedName name="BRH" localSheetId="6">'[2]STN WISE EMR'!#REF!</definedName>
    <definedName name="BRH" localSheetId="7">'[2]STN WISE EMR'!#REF!</definedName>
    <definedName name="BRH" localSheetId="8">'[2]STN WISE EMR'!#REF!</definedName>
    <definedName name="BRH" localSheetId="9">'[2]STN WISE EMR'!#REF!</definedName>
    <definedName name="BRH" localSheetId="10">'[2]STN WISE EMR'!#REF!</definedName>
    <definedName name="BRH">'[2]STN WISE EMR'!#REF!</definedName>
    <definedName name="BRH_4">NA()</definedName>
    <definedName name="BRH_5">NA()</definedName>
    <definedName name="bs" localSheetId="6" hidden="1">{"pl_t&amp;d",#N/A,FALSE,"p&amp;l_t&amp;D_01_02 (2)"}</definedName>
    <definedName name="bs" localSheetId="7" hidden="1">{"pl_t&amp;d",#N/A,FALSE,"p&amp;l_t&amp;D_01_02 (2)"}</definedName>
    <definedName name="bs" localSheetId="8" hidden="1">{"pl_t&amp;d",#N/A,FALSE,"p&amp;l_t&amp;D_01_02 (2)"}</definedName>
    <definedName name="bs" localSheetId="9" hidden="1">{"pl_t&amp;d",#N/A,FALSE,"p&amp;l_t&amp;D_01_02 (2)"}</definedName>
    <definedName name="bs" localSheetId="10" hidden="1">{"pl_t&amp;d",#N/A,FALSE,"p&amp;l_t&amp;D_01_02 (2)"}</definedName>
    <definedName name="bs" hidden="1">{"pl_t&amp;d",#N/A,FALSE,"p&amp;l_t&amp;D_01_02 (2)"}</definedName>
    <definedName name="BTY" localSheetId="6" hidden="1">{"pl_t&amp;d",#N/A,FALSE,"p&amp;l_t&amp;D_01_02 (2)"}</definedName>
    <definedName name="BTY" localSheetId="7" hidden="1">{"pl_t&amp;d",#N/A,FALSE,"p&amp;l_t&amp;D_01_02 (2)"}</definedName>
    <definedName name="BTY" localSheetId="8" hidden="1">{"pl_t&amp;d",#N/A,FALSE,"p&amp;l_t&amp;D_01_02 (2)"}</definedName>
    <definedName name="BTY" localSheetId="9" hidden="1">{"pl_t&amp;d",#N/A,FALSE,"p&amp;l_t&amp;D_01_02 (2)"}</definedName>
    <definedName name="BTY" localSheetId="10" hidden="1">{"pl_t&amp;d",#N/A,FALSE,"p&amp;l_t&amp;D_01_02 (2)"}</definedName>
    <definedName name="BTY" hidden="1">{"pl_t&amp;d",#N/A,FALSE,"p&amp;l_t&amp;D_01_02 (2)"}</definedName>
    <definedName name="burnt" localSheetId="6" hidden="1">{"pl_td_01_02",#N/A,FALSE,"p&amp;l_t&amp;D_01_02 (2)"}</definedName>
    <definedName name="burnt" localSheetId="7" hidden="1">{"pl_td_01_02",#N/A,FALSE,"p&amp;l_t&amp;D_01_02 (2)"}</definedName>
    <definedName name="burnt" localSheetId="8" hidden="1">{"pl_td_01_02",#N/A,FALSE,"p&amp;l_t&amp;D_01_02 (2)"}</definedName>
    <definedName name="burnt" localSheetId="9" hidden="1">{"pl_td_01_02",#N/A,FALSE,"p&amp;l_t&amp;D_01_02 (2)"}</definedName>
    <definedName name="burnt" localSheetId="10" hidden="1">{"pl_td_01_02",#N/A,FALSE,"p&amp;l_t&amp;D_01_02 (2)"}</definedName>
    <definedName name="burnt" hidden="1">{"pl_td_01_02",#N/A,FALSE,"p&amp;l_t&amp;D_01_02 (2)"}</definedName>
    <definedName name="BUS" localSheetId="6">#REF!</definedName>
    <definedName name="BUS" localSheetId="7">#REF!</definedName>
    <definedName name="BUS" localSheetId="8">#REF!</definedName>
    <definedName name="BUS" localSheetId="9">#REF!</definedName>
    <definedName name="BUS" localSheetId="10">#REF!</definedName>
    <definedName name="BUS">#REF!</definedName>
    <definedName name="Business_Unit" localSheetId="6">[33]RevenueInput!#REF!</definedName>
    <definedName name="Business_Unit" localSheetId="7">[33]RevenueInput!#REF!</definedName>
    <definedName name="Business_Unit" localSheetId="8">[33]RevenueInput!#REF!</definedName>
    <definedName name="Business_Unit" localSheetId="9">[33]RevenueInput!#REF!</definedName>
    <definedName name="Business_Unit" localSheetId="10">[33]RevenueInput!#REF!</definedName>
    <definedName name="Business_Unit">[31]RevenueInput!#REF!</definedName>
    <definedName name="BV" localSheetId="6" hidden="1">{"pl_t&amp;d",#N/A,FALSE,"p&amp;l_t&amp;D_01_02 (2)"}</definedName>
    <definedName name="BV" localSheetId="7" hidden="1">{"pl_t&amp;d",#N/A,FALSE,"p&amp;l_t&amp;D_01_02 (2)"}</definedName>
    <definedName name="BV" localSheetId="8" hidden="1">{"pl_t&amp;d",#N/A,FALSE,"p&amp;l_t&amp;D_01_02 (2)"}</definedName>
    <definedName name="BV" localSheetId="9" hidden="1">{"pl_t&amp;d",#N/A,FALSE,"p&amp;l_t&amp;D_01_02 (2)"}</definedName>
    <definedName name="BV" localSheetId="10" hidden="1">{"pl_t&amp;d",#N/A,FALSE,"p&amp;l_t&amp;D_01_02 (2)"}</definedName>
    <definedName name="BV" hidden="1">{"pl_t&amp;d",#N/A,FALSE,"p&amp;l_t&amp;D_01_02 (2)"}</definedName>
    <definedName name="BVB" localSheetId="6" hidden="1">{"pl_t&amp;d",#N/A,FALSE,"p&amp;l_t&amp;D_01_02 (2)"}</definedName>
    <definedName name="BVB" localSheetId="7" hidden="1">{"pl_t&amp;d",#N/A,FALSE,"p&amp;l_t&amp;D_01_02 (2)"}</definedName>
    <definedName name="BVB" localSheetId="8" hidden="1">{"pl_t&amp;d",#N/A,FALSE,"p&amp;l_t&amp;D_01_02 (2)"}</definedName>
    <definedName name="BVB" localSheetId="9" hidden="1">{"pl_t&amp;d",#N/A,FALSE,"p&amp;l_t&amp;D_01_02 (2)"}</definedName>
    <definedName name="BVB" localSheetId="10" hidden="1">{"pl_t&amp;d",#N/A,FALSE,"p&amp;l_t&amp;D_01_02 (2)"}</definedName>
    <definedName name="BVB" hidden="1">{"pl_t&amp;d",#N/A,FALSE,"p&amp;l_t&amp;D_01_02 (2)"}</definedName>
    <definedName name="BVFGH" localSheetId="6" hidden="1">{"pl_t&amp;d",#N/A,FALSE,"p&amp;l_t&amp;D_01_02 (2)"}</definedName>
    <definedName name="BVFGH" localSheetId="7" hidden="1">{"pl_t&amp;d",#N/A,FALSE,"p&amp;l_t&amp;D_01_02 (2)"}</definedName>
    <definedName name="BVFGH" localSheetId="8" hidden="1">{"pl_t&amp;d",#N/A,FALSE,"p&amp;l_t&amp;D_01_02 (2)"}</definedName>
    <definedName name="BVFGH" localSheetId="9" hidden="1">{"pl_t&amp;d",#N/A,FALSE,"p&amp;l_t&amp;D_01_02 (2)"}</definedName>
    <definedName name="BVFGH" localSheetId="10" hidden="1">{"pl_t&amp;d",#N/A,FALSE,"p&amp;l_t&amp;D_01_02 (2)"}</definedName>
    <definedName name="BVFGH" hidden="1">{"pl_t&amp;d",#N/A,FALSE,"p&amp;l_t&amp;D_01_02 (2)"}</definedName>
    <definedName name="BVN" localSheetId="6" hidden="1">{"pl_t&amp;d",#N/A,FALSE,"p&amp;l_t&amp;D_01_02 (2)"}</definedName>
    <definedName name="BVN" localSheetId="7" hidden="1">{"pl_t&amp;d",#N/A,FALSE,"p&amp;l_t&amp;D_01_02 (2)"}</definedName>
    <definedName name="BVN" localSheetId="8" hidden="1">{"pl_t&amp;d",#N/A,FALSE,"p&amp;l_t&amp;D_01_02 (2)"}</definedName>
    <definedName name="BVN" localSheetId="9" hidden="1">{"pl_t&amp;d",#N/A,FALSE,"p&amp;l_t&amp;D_01_02 (2)"}</definedName>
    <definedName name="BVN" localSheetId="10" hidden="1">{"pl_t&amp;d",#N/A,FALSE,"p&amp;l_t&amp;D_01_02 (2)"}</definedName>
    <definedName name="BVN" hidden="1">{"pl_t&amp;d",#N/A,FALSE,"p&amp;l_t&amp;D_01_02 (2)"}</definedName>
    <definedName name="BVNB" localSheetId="6" hidden="1">{"pl_t&amp;d",#N/A,FALSE,"p&amp;l_t&amp;D_01_02 (2)"}</definedName>
    <definedName name="BVNB" localSheetId="7" hidden="1">{"pl_t&amp;d",#N/A,FALSE,"p&amp;l_t&amp;D_01_02 (2)"}</definedName>
    <definedName name="BVNB" localSheetId="8" hidden="1">{"pl_t&amp;d",#N/A,FALSE,"p&amp;l_t&amp;D_01_02 (2)"}</definedName>
    <definedName name="BVNB" localSheetId="9" hidden="1">{"pl_t&amp;d",#N/A,FALSE,"p&amp;l_t&amp;D_01_02 (2)"}</definedName>
    <definedName name="BVNB" localSheetId="10" hidden="1">{"pl_t&amp;d",#N/A,FALSE,"p&amp;l_t&amp;D_01_02 (2)"}</definedName>
    <definedName name="BVNB" hidden="1">{"pl_t&amp;d",#N/A,FALSE,"p&amp;l_t&amp;D_01_02 (2)"}</definedName>
    <definedName name="C_">#N/A</definedName>
    <definedName name="Cap_add_and_loss_assumptions" localSheetId="6">#REF!</definedName>
    <definedName name="Cap_add_and_loss_assumptions" localSheetId="7">#REF!</definedName>
    <definedName name="Cap_add_and_loss_assumptions" localSheetId="8">#REF!</definedName>
    <definedName name="Cap_add_and_loss_assumptions" localSheetId="9">#REF!</definedName>
    <definedName name="Cap_add_and_loss_assumptions" localSheetId="10">#REF!</definedName>
    <definedName name="Cap_add_and_loss_assumptions">#REF!</definedName>
    <definedName name="Cap_add_and_loss_assumptions_4">NA()</definedName>
    <definedName name="Cap_add_and_loss_assumptions_5">NA()</definedName>
    <definedName name="CASE" localSheetId="0" hidden="1">{"pl_t&amp;d",#N/A,FALSE,"p&amp;l_t&amp;D_01_02 (2)"}</definedName>
    <definedName name="CASE" localSheetId="1" hidden="1">{"pl_t&amp;d",#N/A,FALSE,"p&amp;l_t&amp;D_01_02 (2)"}</definedName>
    <definedName name="CASE" localSheetId="2" hidden="1">{"pl_t&amp;d",#N/A,FALSE,"p&amp;l_t&amp;D_01_02 (2)"}</definedName>
    <definedName name="CASE" localSheetId="3" hidden="1">{"pl_t&amp;d",#N/A,FALSE,"p&amp;l_t&amp;D_01_02 (2)"}</definedName>
    <definedName name="CASE" localSheetId="5" hidden="1">{"pl_t&amp;d",#N/A,FALSE,"p&amp;l_t&amp;D_01_02 (2)"}</definedName>
    <definedName name="CASE" localSheetId="6" hidden="1">{"pl_t&amp;d",#N/A,FALSE,"p&amp;l_t&amp;D_01_02 (2)"}</definedName>
    <definedName name="CASE" localSheetId="7" hidden="1">{"pl_t&amp;d",#N/A,FALSE,"p&amp;l_t&amp;D_01_02 (2)"}</definedName>
    <definedName name="CASE" localSheetId="8" hidden="1">{"pl_t&amp;d",#N/A,FALSE,"p&amp;l_t&amp;D_01_02 (2)"}</definedName>
    <definedName name="CASE" localSheetId="9" hidden="1">{"pl_t&amp;d",#N/A,FALSE,"p&amp;l_t&amp;D_01_02 (2)"}</definedName>
    <definedName name="CASE" localSheetId="10" hidden="1">{"pl_t&amp;d",#N/A,FALSE,"p&amp;l_t&amp;D_01_02 (2)"}</definedName>
    <definedName name="CASE" hidden="1">{"pl_t&amp;d",#N/A,FALSE,"p&amp;l_t&amp;D_01_02 (2)"}</definedName>
    <definedName name="CB" localSheetId="6" hidden="1">{"pl_t&amp;d",#N/A,FALSE,"p&amp;l_t&amp;D_01_02 (2)"}</definedName>
    <definedName name="CB" localSheetId="7" hidden="1">{"pl_t&amp;d",#N/A,FALSE,"p&amp;l_t&amp;D_01_02 (2)"}</definedName>
    <definedName name="CB" localSheetId="8" hidden="1">{"pl_t&amp;d",#N/A,FALSE,"p&amp;l_t&amp;D_01_02 (2)"}</definedName>
    <definedName name="CB" localSheetId="9" hidden="1">{"pl_t&amp;d",#N/A,FALSE,"p&amp;l_t&amp;D_01_02 (2)"}</definedName>
    <definedName name="CB" localSheetId="10" hidden="1">{"pl_t&amp;d",#N/A,FALSE,"p&amp;l_t&amp;D_01_02 (2)"}</definedName>
    <definedName name="CB" hidden="1">{"pl_t&amp;d",#N/A,FALSE,"p&amp;l_t&amp;D_01_02 (2)"}</definedName>
    <definedName name="cbd" localSheetId="6" hidden="1">{"pl_t&amp;d",#N/A,FALSE,"p&amp;l_t&amp;D_01_02 (2)"}</definedName>
    <definedName name="cbd" localSheetId="7" hidden="1">{"pl_t&amp;d",#N/A,FALSE,"p&amp;l_t&amp;D_01_02 (2)"}</definedName>
    <definedName name="cbd" localSheetId="8" hidden="1">{"pl_t&amp;d",#N/A,FALSE,"p&amp;l_t&amp;D_01_02 (2)"}</definedName>
    <definedName name="cbd" localSheetId="9" hidden="1">{"pl_t&amp;d",#N/A,FALSE,"p&amp;l_t&amp;D_01_02 (2)"}</definedName>
    <definedName name="cbd" localSheetId="10" hidden="1">{"pl_t&amp;d",#N/A,FALSE,"p&amp;l_t&amp;D_01_02 (2)"}</definedName>
    <definedName name="cbd" hidden="1">{"pl_t&amp;d",#N/A,FALSE,"p&amp;l_t&amp;D_01_02 (2)"}</definedName>
    <definedName name="cc" localSheetId="6" hidden="1">{"pl_t&amp;d",#N/A,FALSE,"p&amp;l_t&amp;D_01_02 (2)"}</definedName>
    <definedName name="cc" localSheetId="7" hidden="1">{"pl_t&amp;d",#N/A,FALSE,"p&amp;l_t&amp;D_01_02 (2)"}</definedName>
    <definedName name="cc" localSheetId="8" hidden="1">{"pl_t&amp;d",#N/A,FALSE,"p&amp;l_t&amp;D_01_02 (2)"}</definedName>
    <definedName name="cc" localSheetId="9" hidden="1">{"pl_t&amp;d",#N/A,FALSE,"p&amp;l_t&amp;D_01_02 (2)"}</definedName>
    <definedName name="cc" localSheetId="10" hidden="1">{"pl_t&amp;d",#N/A,FALSE,"p&amp;l_t&amp;D_01_02 (2)"}</definedName>
    <definedName name="cc" hidden="1">{"pl_t&amp;d",#N/A,FALSE,"p&amp;l_t&amp;D_01_02 (2)"}</definedName>
    <definedName name="CCC" localSheetId="4">#REF!</definedName>
    <definedName name="CCC" localSheetId="5">#REF!</definedName>
    <definedName name="CCC" localSheetId="6">#REF!</definedName>
    <definedName name="CCC" localSheetId="7">#REF!</definedName>
    <definedName name="CCC" localSheetId="8">#REF!</definedName>
    <definedName name="CCC" localSheetId="9">#REF!</definedName>
    <definedName name="CCC" localSheetId="10">#REF!</definedName>
    <definedName name="CCC">#REF!</definedName>
    <definedName name="CCCC" localSheetId="6" hidden="1">{"pl_t&amp;d",#N/A,FALSE,"p&amp;l_t&amp;D_01_02 (2)"}</definedName>
    <definedName name="CCCC" localSheetId="7" hidden="1">{"pl_t&amp;d",#N/A,FALSE,"p&amp;l_t&amp;D_01_02 (2)"}</definedName>
    <definedName name="CCCC" localSheetId="8" hidden="1">{"pl_t&amp;d",#N/A,FALSE,"p&amp;l_t&amp;D_01_02 (2)"}</definedName>
    <definedName name="CCCC" localSheetId="9" hidden="1">{"pl_t&amp;d",#N/A,FALSE,"p&amp;l_t&amp;D_01_02 (2)"}</definedName>
    <definedName name="CCCC" localSheetId="10" hidden="1">{"pl_t&amp;d",#N/A,FALSE,"p&amp;l_t&amp;D_01_02 (2)"}</definedName>
    <definedName name="CCCC" hidden="1">{"pl_t&amp;d",#N/A,FALSE,"p&amp;l_t&amp;D_01_02 (2)"}</definedName>
    <definedName name="CCCCCC" localSheetId="6" hidden="1">{"pl_t&amp;d",#N/A,FALSE,"p&amp;l_t&amp;D_01_02 (2)"}</definedName>
    <definedName name="CCCCCC" localSheetId="7" hidden="1">{"pl_t&amp;d",#N/A,FALSE,"p&amp;l_t&amp;D_01_02 (2)"}</definedName>
    <definedName name="CCCCCC" localSheetId="8" hidden="1">{"pl_t&amp;d",#N/A,FALSE,"p&amp;l_t&amp;D_01_02 (2)"}</definedName>
    <definedName name="CCCCCC" localSheetId="9" hidden="1">{"pl_t&amp;d",#N/A,FALSE,"p&amp;l_t&amp;D_01_02 (2)"}</definedName>
    <definedName name="CCCCCC" localSheetId="10" hidden="1">{"pl_t&amp;d",#N/A,FALSE,"p&amp;l_t&amp;D_01_02 (2)"}</definedName>
    <definedName name="CCCCCC" hidden="1">{"pl_t&amp;d",#N/A,FALSE,"p&amp;l_t&amp;D_01_02 (2)"}</definedName>
    <definedName name="CCCCCCCC" localSheetId="6">{"pl_t&amp;d",#N/A,FALSE,"p&amp;l_t&amp;D_01_02 (2)"}</definedName>
    <definedName name="CCCCCCCC" localSheetId="7">{"pl_t&amp;d",#N/A,FALSE,"p&amp;l_t&amp;D_01_02 (2)"}</definedName>
    <definedName name="CCCCCCCC" localSheetId="8">{"pl_t&amp;d",#N/A,FALSE,"p&amp;l_t&amp;D_01_02 (2)"}</definedName>
    <definedName name="CCCCCCCC" localSheetId="9">{"pl_t&amp;d",#N/A,FALSE,"p&amp;l_t&amp;D_01_02 (2)"}</definedName>
    <definedName name="CCCCCCCC" localSheetId="10">{"pl_t&amp;d",#N/A,FALSE,"p&amp;l_t&amp;D_01_02 (2)"}</definedName>
    <definedName name="CCCCCCCC">{"pl_t&amp;d",#N/A,FALSE,"p&amp;l_t&amp;D_01_02 (2)"}</definedName>
    <definedName name="cdfdsfdsf" localSheetId="6" hidden="1">{"pl_t&amp;d",#N/A,FALSE,"p&amp;l_t&amp;D_01_02 (2)"}</definedName>
    <definedName name="cdfdsfdsf" localSheetId="7" hidden="1">{"pl_t&amp;d",#N/A,FALSE,"p&amp;l_t&amp;D_01_02 (2)"}</definedName>
    <definedName name="cdfdsfdsf" localSheetId="8" hidden="1">{"pl_t&amp;d",#N/A,FALSE,"p&amp;l_t&amp;D_01_02 (2)"}</definedName>
    <definedName name="cdfdsfdsf" localSheetId="9" hidden="1">{"pl_t&amp;d",#N/A,FALSE,"p&amp;l_t&amp;D_01_02 (2)"}</definedName>
    <definedName name="cdfdsfdsf" localSheetId="10" hidden="1">{"pl_t&amp;d",#N/A,FALSE,"p&amp;l_t&amp;D_01_02 (2)"}</definedName>
    <definedName name="cdfdsfdsf" hidden="1">{"pl_t&amp;d",#N/A,FALSE,"p&amp;l_t&amp;D_01_02 (2)"}</definedName>
    <definedName name="CDFRE" localSheetId="6" hidden="1">{"pl_t&amp;d",#N/A,FALSE,"p&amp;l_t&amp;D_01_02 (2)"}</definedName>
    <definedName name="CDFRE" localSheetId="7" hidden="1">{"pl_t&amp;d",#N/A,FALSE,"p&amp;l_t&amp;D_01_02 (2)"}</definedName>
    <definedName name="CDFRE" localSheetId="8" hidden="1">{"pl_t&amp;d",#N/A,FALSE,"p&amp;l_t&amp;D_01_02 (2)"}</definedName>
    <definedName name="CDFRE" localSheetId="9" hidden="1">{"pl_t&amp;d",#N/A,FALSE,"p&amp;l_t&amp;D_01_02 (2)"}</definedName>
    <definedName name="CDFRE" localSheetId="10" hidden="1">{"pl_t&amp;d",#N/A,FALSE,"p&amp;l_t&amp;D_01_02 (2)"}</definedName>
    <definedName name="CDFRE" hidden="1">{"pl_t&amp;d",#N/A,FALSE,"p&amp;l_t&amp;D_01_02 (2)"}</definedName>
    <definedName name="CDG" localSheetId="6" hidden="1">{"pl_t&amp;d",#N/A,FALSE,"p&amp;l_t&amp;D_01_02 (2)"}</definedName>
    <definedName name="CDG" localSheetId="7" hidden="1">{"pl_t&amp;d",#N/A,FALSE,"p&amp;l_t&amp;D_01_02 (2)"}</definedName>
    <definedName name="CDG" localSheetId="8" hidden="1">{"pl_t&amp;d",#N/A,FALSE,"p&amp;l_t&amp;D_01_02 (2)"}</definedName>
    <definedName name="CDG" localSheetId="9" hidden="1">{"pl_t&amp;d",#N/A,FALSE,"p&amp;l_t&amp;D_01_02 (2)"}</definedName>
    <definedName name="CDG" localSheetId="10" hidden="1">{"pl_t&amp;d",#N/A,FALSE,"p&amp;l_t&amp;D_01_02 (2)"}</definedName>
    <definedName name="CDG" hidden="1">{"pl_t&amp;d",#N/A,FALSE,"p&amp;l_t&amp;D_01_02 (2)"}</definedName>
    <definedName name="CDGD" localSheetId="6">[34]C.S.GENERATION!#REF!</definedName>
    <definedName name="CDGD" localSheetId="7">[34]C.S.GENERATION!#REF!</definedName>
    <definedName name="CDGD" localSheetId="8">[34]C.S.GENERATION!#REF!</definedName>
    <definedName name="CDGD" localSheetId="9">[34]C.S.GENERATION!#REF!</definedName>
    <definedName name="CDGD" localSheetId="10">[34]C.S.GENERATION!#REF!</definedName>
    <definedName name="CDGD">[33]C.S.GENERATION!#REF!</definedName>
    <definedName name="CDR" localSheetId="6">{"pl_t&amp;d",#N/A,FALSE,"p&amp;l_t&amp;D_01_02 (2)"}</definedName>
    <definedName name="CDR" localSheetId="7">{"pl_t&amp;d",#N/A,FALSE,"p&amp;l_t&amp;D_01_02 (2)"}</definedName>
    <definedName name="CDR" localSheetId="8">{"pl_t&amp;d",#N/A,FALSE,"p&amp;l_t&amp;D_01_02 (2)"}</definedName>
    <definedName name="CDR" localSheetId="9">{"pl_t&amp;d",#N/A,FALSE,"p&amp;l_t&amp;D_01_02 (2)"}</definedName>
    <definedName name="CDR" localSheetId="10">{"pl_t&amp;d",#N/A,FALSE,"p&amp;l_t&amp;D_01_02 (2)"}</definedName>
    <definedName name="CDR">{"pl_t&amp;d",#N/A,FALSE,"p&amp;l_t&amp;D_01_02 (2)"}</definedName>
    <definedName name="CEM" localSheetId="6" hidden="1">{"pl_t&amp;d",#N/A,FALSE,"p&amp;l_t&amp;D_01_02 (2)"}</definedName>
    <definedName name="CEM" localSheetId="7" hidden="1">{"pl_t&amp;d",#N/A,FALSE,"p&amp;l_t&amp;D_01_02 (2)"}</definedName>
    <definedName name="CEM" localSheetId="8" hidden="1">{"pl_t&amp;d",#N/A,FALSE,"p&amp;l_t&amp;D_01_02 (2)"}</definedName>
    <definedName name="CEM" localSheetId="9" hidden="1">{"pl_t&amp;d",#N/A,FALSE,"p&amp;l_t&amp;D_01_02 (2)"}</definedName>
    <definedName name="CEM" localSheetId="10" hidden="1">{"pl_t&amp;d",#N/A,FALSE,"p&amp;l_t&amp;D_01_02 (2)"}</definedName>
    <definedName name="CEM" hidden="1">{"pl_t&amp;d",#N/A,FALSE,"p&amp;l_t&amp;D_01_02 (2)"}</definedName>
    <definedName name="CFDR" localSheetId="6">{"pl_t&amp;d",#N/A,FALSE,"p&amp;l_t&amp;D_01_02 (2)"}</definedName>
    <definedName name="CFDR" localSheetId="7">{"pl_t&amp;d",#N/A,FALSE,"p&amp;l_t&amp;D_01_02 (2)"}</definedName>
    <definedName name="CFDR" localSheetId="8">{"pl_t&amp;d",#N/A,FALSE,"p&amp;l_t&amp;D_01_02 (2)"}</definedName>
    <definedName name="CFDR" localSheetId="9">{"pl_t&amp;d",#N/A,FALSE,"p&amp;l_t&amp;D_01_02 (2)"}</definedName>
    <definedName name="CFDR" localSheetId="10">{"pl_t&amp;d",#N/A,FALSE,"p&amp;l_t&amp;D_01_02 (2)"}</definedName>
    <definedName name="CFDR">{"pl_t&amp;d",#N/A,FALSE,"p&amp;l_t&amp;D_01_02 (2)"}</definedName>
    <definedName name="ChallanSrnoList">[35]Challan!$A$7:$A$50</definedName>
    <definedName name="CHAN" localSheetId="6" hidden="1">{"pl_t&amp;d",#N/A,FALSE,"p&amp;l_t&amp;D_01_02 (2)"}</definedName>
    <definedName name="CHAN" localSheetId="7" hidden="1">{"pl_t&amp;d",#N/A,FALSE,"p&amp;l_t&amp;D_01_02 (2)"}</definedName>
    <definedName name="CHAN" localSheetId="8" hidden="1">{"pl_t&amp;d",#N/A,FALSE,"p&amp;l_t&amp;D_01_02 (2)"}</definedName>
    <definedName name="CHAN" localSheetId="9" hidden="1">{"pl_t&amp;d",#N/A,FALSE,"p&amp;l_t&amp;D_01_02 (2)"}</definedName>
    <definedName name="CHAN" localSheetId="10" hidden="1">{"pl_t&amp;d",#N/A,FALSE,"p&amp;l_t&amp;D_01_02 (2)"}</definedName>
    <definedName name="CHAN" hidden="1">{"pl_t&amp;d",#N/A,FALSE,"p&amp;l_t&amp;D_01_02 (2)"}</definedName>
    <definedName name="chek1" localSheetId="6">#REF!</definedName>
    <definedName name="chek1" localSheetId="7">#REF!</definedName>
    <definedName name="chek1" localSheetId="8">#REF!</definedName>
    <definedName name="chek1" localSheetId="9">#REF!</definedName>
    <definedName name="chek1" localSheetId="10">#REF!</definedName>
    <definedName name="chek1">#REF!</definedName>
    <definedName name="circle" localSheetId="6" hidden="1">{"pl_t&amp;d",#N/A,FALSE,"p&amp;l_t&amp;D_01_02 (2)"}</definedName>
    <definedName name="circle" localSheetId="7" hidden="1">{"pl_t&amp;d",#N/A,FALSE,"p&amp;l_t&amp;D_01_02 (2)"}</definedName>
    <definedName name="circle" localSheetId="8" hidden="1">{"pl_t&amp;d",#N/A,FALSE,"p&amp;l_t&amp;D_01_02 (2)"}</definedName>
    <definedName name="circle" localSheetId="9" hidden="1">{"pl_t&amp;d",#N/A,FALSE,"p&amp;l_t&amp;D_01_02 (2)"}</definedName>
    <definedName name="circle" localSheetId="10" hidden="1">{"pl_t&amp;d",#N/A,FALSE,"p&amp;l_t&amp;D_01_02 (2)"}</definedName>
    <definedName name="circle" hidden="1">{"pl_t&amp;d",#N/A,FALSE,"p&amp;l_t&amp;D_01_02 (2)"}</definedName>
    <definedName name="Circle1" localSheetId="6" hidden="1">{"pl_t&amp;d",#N/A,FALSE,"p&amp;l_t&amp;D_01_02 (2)"}</definedName>
    <definedName name="Circle1" localSheetId="7" hidden="1">{"pl_t&amp;d",#N/A,FALSE,"p&amp;l_t&amp;D_01_02 (2)"}</definedName>
    <definedName name="Circle1" localSheetId="8" hidden="1">{"pl_t&amp;d",#N/A,FALSE,"p&amp;l_t&amp;D_01_02 (2)"}</definedName>
    <definedName name="Circle1" localSheetId="9" hidden="1">{"pl_t&amp;d",#N/A,FALSE,"p&amp;l_t&amp;D_01_02 (2)"}</definedName>
    <definedName name="Circle1" localSheetId="10" hidden="1">{"pl_t&amp;d",#N/A,FALSE,"p&amp;l_t&amp;D_01_02 (2)"}</definedName>
    <definedName name="Circle1" hidden="1">{"pl_t&amp;d",#N/A,FALSE,"p&amp;l_t&amp;D_01_02 (2)"}</definedName>
    <definedName name="CLOSE" localSheetId="4" hidden="1">#REF!</definedName>
    <definedName name="CLOSE" localSheetId="5" hidden="1">#REF!</definedName>
    <definedName name="CLOSE" localSheetId="6" hidden="1">#REF!</definedName>
    <definedName name="CLOSE" localSheetId="7" hidden="1">#REF!</definedName>
    <definedName name="CLOSE" localSheetId="8" hidden="1">#REF!</definedName>
    <definedName name="CLOSE" localSheetId="9" hidden="1">#REF!</definedName>
    <definedName name="CLOSE" localSheetId="10" hidden="1">#REF!</definedName>
    <definedName name="CLOSE" hidden="1">#REF!</definedName>
    <definedName name="clr" localSheetId="6" hidden="1">{"pl_t&amp;d",#N/A,FALSE,"p&amp;l_t&amp;D_01_02 (2)"}</definedName>
    <definedName name="clr" localSheetId="7" hidden="1">{"pl_t&amp;d",#N/A,FALSE,"p&amp;l_t&amp;D_01_02 (2)"}</definedName>
    <definedName name="clr" localSheetId="8" hidden="1">{"pl_t&amp;d",#N/A,FALSE,"p&amp;l_t&amp;D_01_02 (2)"}</definedName>
    <definedName name="clr" localSheetId="9" hidden="1">{"pl_t&amp;d",#N/A,FALSE,"p&amp;l_t&amp;D_01_02 (2)"}</definedName>
    <definedName name="clr" localSheetId="10" hidden="1">{"pl_t&amp;d",#N/A,FALSE,"p&amp;l_t&amp;D_01_02 (2)"}</definedName>
    <definedName name="clr" hidden="1">{"pl_t&amp;d",#N/A,FALSE,"p&amp;l_t&amp;D_01_02 (2)"}</definedName>
    <definedName name="cm" localSheetId="6">#REF!</definedName>
    <definedName name="cm" localSheetId="7">#REF!</definedName>
    <definedName name="cm" localSheetId="8">#REF!</definedName>
    <definedName name="cm" localSheetId="9">#REF!</definedName>
    <definedName name="cm" localSheetId="10">#REF!</definedName>
    <definedName name="cm">#REF!</definedName>
    <definedName name="cmb_FBI.EmployeesInOutIndiaFlg" localSheetId="9">#REF!</definedName>
    <definedName name="cmb_FBI.EmployeesInOutIndiaFlg" localSheetId="10">#REF!</definedName>
    <definedName name="cmb_FBI.EmployeesInOutIndiaFlg">#REF!</definedName>
    <definedName name="cmb_FBI.SeparateAcntMaintainForIndiaForeignFlg" localSheetId="9">#REF!</definedName>
    <definedName name="cmb_FBI.SeparateAcntMaintainForIndiaForeignFlg" localSheetId="10">#REF!</definedName>
    <definedName name="cmb_FBI.SeparateAcntMaintainForIndiaForeignFlg">#REF!</definedName>
    <definedName name="cmbyn" localSheetId="9">#REF!</definedName>
    <definedName name="cmbyn" localSheetId="10">#REF!</definedName>
    <definedName name="cmbyn">#REF!</definedName>
    <definedName name="CMD" localSheetId="6" hidden="1">{"pl_t&amp;d",#N/A,FALSE,"p&amp;l_t&amp;D_01_02 (2)"}</definedName>
    <definedName name="CMD" localSheetId="7" hidden="1">{"pl_t&amp;d",#N/A,FALSE,"p&amp;l_t&amp;D_01_02 (2)"}</definedName>
    <definedName name="CMD" localSheetId="8" hidden="1">{"pl_t&amp;d",#N/A,FALSE,"p&amp;l_t&amp;D_01_02 (2)"}</definedName>
    <definedName name="CMD" localSheetId="9" hidden="1">{"pl_t&amp;d",#N/A,FALSE,"p&amp;l_t&amp;D_01_02 (2)"}</definedName>
    <definedName name="CMD" localSheetId="10" hidden="1">{"pl_t&amp;d",#N/A,FALSE,"p&amp;l_t&amp;D_01_02 (2)"}</definedName>
    <definedName name="CMD" hidden="1">{"pl_t&amp;d",#N/A,FALSE,"p&amp;l_t&amp;D_01_02 (2)"}</definedName>
    <definedName name="COAL">'[7]Executive Summary -Thermal'!$A$4:$H$96</definedName>
    <definedName name="col" localSheetId="0" hidden="1">{"pl_t&amp;d",#N/A,FALSE,"p&amp;l_t&amp;D_01_02 (2)"}</definedName>
    <definedName name="col" localSheetId="1" hidden="1">{"pl_t&amp;d",#N/A,FALSE,"p&amp;l_t&amp;D_01_02 (2)"}</definedName>
    <definedName name="col" localSheetId="2" hidden="1">{"pl_t&amp;d",#N/A,FALSE,"p&amp;l_t&amp;D_01_02 (2)"}</definedName>
    <definedName name="col" localSheetId="3" hidden="1">{"pl_t&amp;d",#N/A,FALSE,"p&amp;l_t&amp;D_01_02 (2)"}</definedName>
    <definedName name="col" localSheetId="5" hidden="1">{"pl_t&amp;d",#N/A,FALSE,"p&amp;l_t&amp;D_01_02 (2)"}</definedName>
    <definedName name="col" localSheetId="6" hidden="1">{"pl_t&amp;d",#N/A,FALSE,"p&amp;l_t&amp;D_01_02 (2)"}</definedName>
    <definedName name="col" localSheetId="7" hidden="1">{"pl_t&amp;d",#N/A,FALSE,"p&amp;l_t&amp;D_01_02 (2)"}</definedName>
    <definedName name="col" localSheetId="8" hidden="1">{"pl_t&amp;d",#N/A,FALSE,"p&amp;l_t&amp;D_01_02 (2)"}</definedName>
    <definedName name="col" localSheetId="9" hidden="1">{"pl_t&amp;d",#N/A,FALSE,"p&amp;l_t&amp;D_01_02 (2)"}</definedName>
    <definedName name="col" localSheetId="10" hidden="1">{"pl_t&amp;d",#N/A,FALSE,"p&amp;l_t&amp;D_01_02 (2)"}</definedName>
    <definedName name="col" hidden="1">{"pl_t&amp;d",#N/A,FALSE,"p&amp;l_t&amp;D_01_02 (2)"}</definedName>
    <definedName name="coll" localSheetId="6" hidden="1">{"pl_t&amp;d",#N/A,FALSE,"p&amp;l_t&amp;D_01_02 (2)"}</definedName>
    <definedName name="coll" localSheetId="7" hidden="1">{"pl_t&amp;d",#N/A,FALSE,"p&amp;l_t&amp;D_01_02 (2)"}</definedName>
    <definedName name="coll" localSheetId="8" hidden="1">{"pl_t&amp;d",#N/A,FALSE,"p&amp;l_t&amp;D_01_02 (2)"}</definedName>
    <definedName name="coll" localSheetId="9" hidden="1">{"pl_t&amp;d",#N/A,FALSE,"p&amp;l_t&amp;D_01_02 (2)"}</definedName>
    <definedName name="coll" localSheetId="10" hidden="1">{"pl_t&amp;d",#N/A,FALSE,"p&amp;l_t&amp;D_01_02 (2)"}</definedName>
    <definedName name="coll" hidden="1">{"pl_t&amp;d",#N/A,FALSE,"p&amp;l_t&amp;D_01_02 (2)"}</definedName>
    <definedName name="com" localSheetId="0" hidden="1">{"pl_t&amp;d",#N/A,FALSE,"p&amp;l_t&amp;D_01_02 (2)"}</definedName>
    <definedName name="com" localSheetId="1" hidden="1">{"pl_t&amp;d",#N/A,FALSE,"p&amp;l_t&amp;D_01_02 (2)"}</definedName>
    <definedName name="com" localSheetId="2" hidden="1">{"pl_t&amp;d",#N/A,FALSE,"p&amp;l_t&amp;D_01_02 (2)"}</definedName>
    <definedName name="com" localSheetId="3" hidden="1">{"pl_t&amp;d",#N/A,FALSE,"p&amp;l_t&amp;D_01_02 (2)"}</definedName>
    <definedName name="com" localSheetId="5" hidden="1">{"pl_t&amp;d",#N/A,FALSE,"p&amp;l_t&amp;D_01_02 (2)"}</definedName>
    <definedName name="com" localSheetId="6" hidden="1">{"pl_t&amp;d",#N/A,FALSE,"p&amp;l_t&amp;D_01_02 (2)"}</definedName>
    <definedName name="com" localSheetId="7" hidden="1">{"pl_t&amp;d",#N/A,FALSE,"p&amp;l_t&amp;D_01_02 (2)"}</definedName>
    <definedName name="com" localSheetId="8" hidden="1">{"pl_t&amp;d",#N/A,FALSE,"p&amp;l_t&amp;D_01_02 (2)"}</definedName>
    <definedName name="com" localSheetId="9" hidden="1">{"pl_t&amp;d",#N/A,FALSE,"p&amp;l_t&amp;D_01_02 (2)"}</definedName>
    <definedName name="com" localSheetId="10" hidden="1">{"pl_t&amp;d",#N/A,FALSE,"p&amp;l_t&amp;D_01_02 (2)"}</definedName>
    <definedName name="com" hidden="1">{"pl_t&amp;d",#N/A,FALSE,"p&amp;l_t&amp;D_01_02 (2)"}</definedName>
    <definedName name="comm" localSheetId="6">#REF!</definedName>
    <definedName name="comm" localSheetId="7">#REF!</definedName>
    <definedName name="comm" localSheetId="8">#REF!</definedName>
    <definedName name="comm" localSheetId="9">#REF!</definedName>
    <definedName name="comm" localSheetId="10">#REF!</definedName>
    <definedName name="comm">#REF!</definedName>
    <definedName name="CompanyName" localSheetId="6">[33]cover1!$A$34</definedName>
    <definedName name="CompanyName" localSheetId="7">[33]cover1!$A$34</definedName>
    <definedName name="CompanyName" localSheetId="8">[33]cover1!$A$34</definedName>
    <definedName name="CompanyName" localSheetId="9">[33]cover1!$A$34</definedName>
    <definedName name="CompanyName" localSheetId="10">[33]cover1!$A$34</definedName>
    <definedName name="CompanyName">[31]cover1!$A$34</definedName>
    <definedName name="Consumers" localSheetId="6">#REF!</definedName>
    <definedName name="Consumers" localSheetId="7">#REF!</definedName>
    <definedName name="Consumers" localSheetId="8">#REF!</definedName>
    <definedName name="Consumers" localSheetId="9">#REF!</definedName>
    <definedName name="Consumers" localSheetId="10">#REF!</definedName>
    <definedName name="Consumers">#REF!</definedName>
    <definedName name="Consumers_4">NA()</definedName>
    <definedName name="Consumers_5">NA()</definedName>
    <definedName name="CONTROL" localSheetId="6">#REF!</definedName>
    <definedName name="CONTROL" localSheetId="7">#REF!</definedName>
    <definedName name="CONTROL" localSheetId="8">#REF!</definedName>
    <definedName name="CONTROL" localSheetId="9">#REF!</definedName>
    <definedName name="CONTROL" localSheetId="10">#REF!</definedName>
    <definedName name="CONTROL">#REF!</definedName>
    <definedName name="COPY" localSheetId="0" hidden="1">{"pl_t&amp;d",#N/A,FALSE,"p&amp;l_t&amp;D_01_02 (2)"}</definedName>
    <definedName name="COPY" localSheetId="1" hidden="1">{"pl_t&amp;d",#N/A,FALSE,"p&amp;l_t&amp;D_01_02 (2)"}</definedName>
    <definedName name="COPY" localSheetId="2" hidden="1">{"pl_t&amp;d",#N/A,FALSE,"p&amp;l_t&amp;D_01_02 (2)"}</definedName>
    <definedName name="COPY" localSheetId="3" hidden="1">{"pl_t&amp;d",#N/A,FALSE,"p&amp;l_t&amp;D_01_02 (2)"}</definedName>
    <definedName name="COPY" localSheetId="5" hidden="1">{"pl_t&amp;d",#N/A,FALSE,"p&amp;l_t&amp;D_01_02 (2)"}</definedName>
    <definedName name="COPY" localSheetId="6" hidden="1">{"pl_t&amp;d",#N/A,FALSE,"p&amp;l_t&amp;D_01_02 (2)"}</definedName>
    <definedName name="COPY" localSheetId="7" hidden="1">{"pl_t&amp;d",#N/A,FALSE,"p&amp;l_t&amp;D_01_02 (2)"}</definedName>
    <definedName name="COPY" localSheetId="8" hidden="1">{"pl_t&amp;d",#N/A,FALSE,"p&amp;l_t&amp;D_01_02 (2)"}</definedName>
    <definedName name="COPY" localSheetId="9" hidden="1">{"pl_t&amp;d",#N/A,FALSE,"p&amp;l_t&amp;D_01_02 (2)"}</definedName>
    <definedName name="COPY" localSheetId="10" hidden="1">{"pl_t&amp;d",#N/A,FALSE,"p&amp;l_t&amp;D_01_02 (2)"}</definedName>
    <definedName name="COPY" hidden="1">{"pl_t&amp;d",#N/A,FALSE,"p&amp;l_t&amp;D_01_02 (2)"}</definedName>
    <definedName name="Cov_Letter" localSheetId="6">#REF!</definedName>
    <definedName name="Cov_Letter" localSheetId="7">#REF!</definedName>
    <definedName name="Cov_Letter" localSheetId="8">#REF!</definedName>
    <definedName name="Cov_Letter" localSheetId="9">#REF!</definedName>
    <definedName name="Cov_Letter" localSheetId="10">#REF!</definedName>
    <definedName name="Cov_Letter">#REF!</definedName>
    <definedName name="CP" localSheetId="6" hidden="1">{"pl_t&amp;d",#N/A,FALSE,"p&amp;l_t&amp;D_01_02 (2)"}</definedName>
    <definedName name="CP" localSheetId="7" hidden="1">{"pl_t&amp;d",#N/A,FALSE,"p&amp;l_t&amp;D_01_02 (2)"}</definedName>
    <definedName name="CP" localSheetId="8" hidden="1">{"pl_t&amp;d",#N/A,FALSE,"p&amp;l_t&amp;D_01_02 (2)"}</definedName>
    <definedName name="CP" localSheetId="9" hidden="1">{"pl_t&amp;d",#N/A,FALSE,"p&amp;l_t&amp;D_01_02 (2)"}</definedName>
    <definedName name="CP" localSheetId="10" hidden="1">{"pl_t&amp;d",#N/A,FALSE,"p&amp;l_t&amp;D_01_02 (2)"}</definedName>
    <definedName name="CP" hidden="1">{"pl_t&amp;d",#N/A,FALSE,"p&amp;l_t&amp;D_01_02 (2)"}</definedName>
    <definedName name="CPDCL" localSheetId="6">#REF!</definedName>
    <definedName name="CPDCL" localSheetId="7">#REF!</definedName>
    <definedName name="CPDCL" localSheetId="8">#REF!</definedName>
    <definedName name="CPDCL" localSheetId="9">#REF!</definedName>
    <definedName name="CPDCL" localSheetId="10">#REF!</definedName>
    <definedName name="CPDCL">#REF!</definedName>
    <definedName name="CR">[1]DLC!$GS$40:$HM$87</definedName>
    <definedName name="cr_dir_month_wise_3_3_apr04__2_" localSheetId="6">#REF!</definedName>
    <definedName name="cr_dir_month_wise_3_3_apr04__2_" localSheetId="7">#REF!</definedName>
    <definedName name="cr_dir_month_wise_3_3_apr04__2_" localSheetId="8">#REF!</definedName>
    <definedName name="cr_dir_month_wise_3_3_apr04__2_" localSheetId="9">#REF!</definedName>
    <definedName name="cr_dir_month_wise_3_3_apr04__2_" localSheetId="10">#REF!</definedName>
    <definedName name="cr_dir_month_wise_3_3_apr04__2_">#REF!</definedName>
    <definedName name="cr_feb_04_range_format_5" localSheetId="6">#REF!</definedName>
    <definedName name="cr_feb_04_range_format_5" localSheetId="7">#REF!</definedName>
    <definedName name="cr_feb_04_range_format_5" localSheetId="8">#REF!</definedName>
    <definedName name="cr_feb_04_range_format_5" localSheetId="9">#REF!</definedName>
    <definedName name="cr_feb_04_range_format_5" localSheetId="10">#REF!</definedName>
    <definedName name="cr_feb_04_range_format_5">#REF!</definedName>
    <definedName name="CRE" localSheetId="6" hidden="1">{"pl_t&amp;d",#N/A,FALSE,"p&amp;l_t&amp;D_01_02 (2)"}</definedName>
    <definedName name="CRE" localSheetId="7" hidden="1">{"pl_t&amp;d",#N/A,FALSE,"p&amp;l_t&amp;D_01_02 (2)"}</definedName>
    <definedName name="CRE" localSheetId="8" hidden="1">{"pl_t&amp;d",#N/A,FALSE,"p&amp;l_t&amp;D_01_02 (2)"}</definedName>
    <definedName name="CRE" localSheetId="9" hidden="1">{"pl_t&amp;d",#N/A,FALSE,"p&amp;l_t&amp;D_01_02 (2)"}</definedName>
    <definedName name="CRE" localSheetId="10" hidden="1">{"pl_t&amp;d",#N/A,FALSE,"p&amp;l_t&amp;D_01_02 (2)"}</definedName>
    <definedName name="CRE" hidden="1">{"pl_t&amp;d",#N/A,FALSE,"p&amp;l_t&amp;D_01_02 (2)"}</definedName>
    <definedName name="_xlnm.Criteria">[1]DLC!$GS$304:$HF$305</definedName>
    <definedName name="crore">[36]General!$A$7</definedName>
    <definedName name="csc" localSheetId="6" hidden="1">{"pl_t&amp;d",#N/A,FALSE,"p&amp;l_t&amp;D_01_02 (2)"}</definedName>
    <definedName name="csc" localSheetId="7" hidden="1">{"pl_t&amp;d",#N/A,FALSE,"p&amp;l_t&amp;D_01_02 (2)"}</definedName>
    <definedName name="csc" localSheetId="8" hidden="1">{"pl_t&amp;d",#N/A,FALSE,"p&amp;l_t&amp;D_01_02 (2)"}</definedName>
    <definedName name="csc" localSheetId="9" hidden="1">{"pl_t&amp;d",#N/A,FALSE,"p&amp;l_t&amp;D_01_02 (2)"}</definedName>
    <definedName name="csc" localSheetId="10" hidden="1">{"pl_t&amp;d",#N/A,FALSE,"p&amp;l_t&amp;D_01_02 (2)"}</definedName>
    <definedName name="csc" hidden="1">{"pl_t&amp;d",#N/A,FALSE,"p&amp;l_t&amp;D_01_02 (2)"}</definedName>
    <definedName name="CSE" localSheetId="6" hidden="1">{"pl_t&amp;d",#N/A,FALSE,"p&amp;l_t&amp;D_01_02 (2)"}</definedName>
    <definedName name="CSE" localSheetId="7" hidden="1">{"pl_t&amp;d",#N/A,FALSE,"p&amp;l_t&amp;D_01_02 (2)"}</definedName>
    <definedName name="CSE" localSheetId="8" hidden="1">{"pl_t&amp;d",#N/A,FALSE,"p&amp;l_t&amp;D_01_02 (2)"}</definedName>
    <definedName name="CSE" localSheetId="9" hidden="1">{"pl_t&amp;d",#N/A,FALSE,"p&amp;l_t&amp;D_01_02 (2)"}</definedName>
    <definedName name="CSE" localSheetId="10" hidden="1">{"pl_t&amp;d",#N/A,FALSE,"p&amp;l_t&amp;D_01_02 (2)"}</definedName>
    <definedName name="CSE" hidden="1">{"pl_t&amp;d",#N/A,FALSE,"p&amp;l_t&amp;D_01_02 (2)"}</definedName>
    <definedName name="CSMPD" localSheetId="6">[34]C.S.GENERATION!#REF!</definedName>
    <definedName name="CSMPD" localSheetId="7">[34]C.S.GENERATION!#REF!</definedName>
    <definedName name="CSMPD" localSheetId="8">[34]C.S.GENERATION!#REF!</definedName>
    <definedName name="CSMPD" localSheetId="9">[34]C.S.GENERATION!#REF!</definedName>
    <definedName name="CSMPD" localSheetId="10">[34]C.S.GENERATION!#REF!</definedName>
    <definedName name="CSMPD">[33]C.S.GENERATION!#REF!</definedName>
    <definedName name="CTYT" localSheetId="6" hidden="1">{"pl_t&amp;d",#N/A,FALSE,"p&amp;l_t&amp;D_01_02 (2)"}</definedName>
    <definedName name="CTYT" localSheetId="7" hidden="1">{"pl_t&amp;d",#N/A,FALSE,"p&amp;l_t&amp;D_01_02 (2)"}</definedName>
    <definedName name="CTYT" localSheetId="8" hidden="1">{"pl_t&amp;d",#N/A,FALSE,"p&amp;l_t&amp;D_01_02 (2)"}</definedName>
    <definedName name="CTYT" localSheetId="9" hidden="1">{"pl_t&amp;d",#N/A,FALSE,"p&amp;l_t&amp;D_01_02 (2)"}</definedName>
    <definedName name="CTYT" localSheetId="10" hidden="1">{"pl_t&amp;d",#N/A,FALSE,"p&amp;l_t&amp;D_01_02 (2)"}</definedName>
    <definedName name="CTYT" hidden="1">{"pl_t&amp;d",#N/A,FALSE,"p&amp;l_t&amp;D_01_02 (2)"}</definedName>
    <definedName name="cumm" localSheetId="6" hidden="1">{"pl_td_01_02",#N/A,FALSE,"p&amp;l_t&amp;D_01_02 (2)"}</definedName>
    <definedName name="cumm" localSheetId="7" hidden="1">{"pl_td_01_02",#N/A,FALSE,"p&amp;l_t&amp;D_01_02 (2)"}</definedName>
    <definedName name="cumm" localSheetId="8" hidden="1">{"pl_td_01_02",#N/A,FALSE,"p&amp;l_t&amp;D_01_02 (2)"}</definedName>
    <definedName name="cumm" localSheetId="9" hidden="1">{"pl_td_01_02",#N/A,FALSE,"p&amp;l_t&amp;D_01_02 (2)"}</definedName>
    <definedName name="cumm" localSheetId="10" hidden="1">{"pl_td_01_02",#N/A,FALSE,"p&amp;l_t&amp;D_01_02 (2)"}</definedName>
    <definedName name="cumm" hidden="1">{"pl_td_01_02",#N/A,FALSE,"p&amp;l_t&amp;D_01_02 (2)"}</definedName>
    <definedName name="CUMM3AUG" localSheetId="6" hidden="1">{"pl_t&amp;d",#N/A,FALSE,"p&amp;l_t&amp;D_01_02 (2)"}</definedName>
    <definedName name="CUMM3AUG" localSheetId="7" hidden="1">{"pl_t&amp;d",#N/A,FALSE,"p&amp;l_t&amp;D_01_02 (2)"}</definedName>
    <definedName name="CUMM3AUG" localSheetId="8" hidden="1">{"pl_t&amp;d",#N/A,FALSE,"p&amp;l_t&amp;D_01_02 (2)"}</definedName>
    <definedName name="CUMM3AUG" localSheetId="9" hidden="1">{"pl_t&amp;d",#N/A,FALSE,"p&amp;l_t&amp;D_01_02 (2)"}</definedName>
    <definedName name="CUMM3AUG" localSheetId="10" hidden="1">{"pl_t&amp;d",#N/A,FALSE,"p&amp;l_t&amp;D_01_02 (2)"}</definedName>
    <definedName name="CUMM3AUG" hidden="1">{"pl_t&amp;d",#N/A,FALSE,"p&amp;l_t&amp;D_01_02 (2)"}</definedName>
    <definedName name="CUMMMAR" localSheetId="6" hidden="1">{"pl_t&amp;d",#N/A,FALSE,"p&amp;l_t&amp;D_01_02 (2)"}</definedName>
    <definedName name="CUMMMAR" localSheetId="7" hidden="1">{"pl_t&amp;d",#N/A,FALSE,"p&amp;l_t&amp;D_01_02 (2)"}</definedName>
    <definedName name="CUMMMAR" localSheetId="8" hidden="1">{"pl_t&amp;d",#N/A,FALSE,"p&amp;l_t&amp;D_01_02 (2)"}</definedName>
    <definedName name="CUMMMAR" localSheetId="9" hidden="1">{"pl_t&amp;d",#N/A,FALSE,"p&amp;l_t&amp;D_01_02 (2)"}</definedName>
    <definedName name="CUMMMAR" localSheetId="10" hidden="1">{"pl_t&amp;d",#N/A,FALSE,"p&amp;l_t&amp;D_01_02 (2)"}</definedName>
    <definedName name="CUMMMAR" hidden="1">{"pl_t&amp;d",#N/A,FALSE,"p&amp;l_t&amp;D_01_02 (2)"}</definedName>
    <definedName name="CVBG" localSheetId="6" hidden="1">{"pl_t&amp;d",#N/A,FALSE,"p&amp;l_t&amp;D_01_02 (2)"}</definedName>
    <definedName name="CVBG" localSheetId="7" hidden="1">{"pl_t&amp;d",#N/A,FALSE,"p&amp;l_t&amp;D_01_02 (2)"}</definedName>
    <definedName name="CVBG" localSheetId="8" hidden="1">{"pl_t&amp;d",#N/A,FALSE,"p&amp;l_t&amp;D_01_02 (2)"}</definedName>
    <definedName name="CVBG" localSheetId="9" hidden="1">{"pl_t&amp;d",#N/A,FALSE,"p&amp;l_t&amp;D_01_02 (2)"}</definedName>
    <definedName name="CVBG" localSheetId="10" hidden="1">{"pl_t&amp;d",#N/A,FALSE,"p&amp;l_t&amp;D_01_02 (2)"}</definedName>
    <definedName name="CVBG" hidden="1">{"pl_t&amp;d",#N/A,FALSE,"p&amp;l_t&amp;D_01_02 (2)"}</definedName>
    <definedName name="CVBN" localSheetId="6" hidden="1">{"pl_t&amp;d",#N/A,FALSE,"p&amp;l_t&amp;D_01_02 (2)"}</definedName>
    <definedName name="CVBN" localSheetId="7" hidden="1">{"pl_t&amp;d",#N/A,FALSE,"p&amp;l_t&amp;D_01_02 (2)"}</definedName>
    <definedName name="CVBN" localSheetId="8" hidden="1">{"pl_t&amp;d",#N/A,FALSE,"p&amp;l_t&amp;D_01_02 (2)"}</definedName>
    <definedName name="CVBN" localSheetId="9" hidden="1">{"pl_t&amp;d",#N/A,FALSE,"p&amp;l_t&amp;D_01_02 (2)"}</definedName>
    <definedName name="CVBN" localSheetId="10" hidden="1">{"pl_t&amp;d",#N/A,FALSE,"p&amp;l_t&amp;D_01_02 (2)"}</definedName>
    <definedName name="CVBN" hidden="1">{"pl_t&amp;d",#N/A,FALSE,"p&amp;l_t&amp;D_01_02 (2)"}</definedName>
    <definedName name="CVBV" localSheetId="6" hidden="1">{"pl_t&amp;d",#N/A,FALSE,"p&amp;l_t&amp;D_01_02 (2)"}</definedName>
    <definedName name="CVBV" localSheetId="7" hidden="1">{"pl_t&amp;d",#N/A,FALSE,"p&amp;l_t&amp;D_01_02 (2)"}</definedName>
    <definedName name="CVBV" localSheetId="8" hidden="1">{"pl_t&amp;d",#N/A,FALSE,"p&amp;l_t&amp;D_01_02 (2)"}</definedName>
    <definedName name="CVBV" localSheetId="9" hidden="1">{"pl_t&amp;d",#N/A,FALSE,"p&amp;l_t&amp;D_01_02 (2)"}</definedName>
    <definedName name="CVBV" localSheetId="10" hidden="1">{"pl_t&amp;d",#N/A,FALSE,"p&amp;l_t&amp;D_01_02 (2)"}</definedName>
    <definedName name="CVBV" hidden="1">{"pl_t&amp;d",#N/A,FALSE,"p&amp;l_t&amp;D_01_02 (2)"}</definedName>
    <definedName name="CVCCVC" localSheetId="6" hidden="1">{"pl_t&amp;d",#N/A,FALSE,"p&amp;l_t&amp;D_01_02 (2)"}</definedName>
    <definedName name="CVCCVC" localSheetId="7" hidden="1">{"pl_t&amp;d",#N/A,FALSE,"p&amp;l_t&amp;D_01_02 (2)"}</definedName>
    <definedName name="CVCCVC" localSheetId="8" hidden="1">{"pl_t&amp;d",#N/A,FALSE,"p&amp;l_t&amp;D_01_02 (2)"}</definedName>
    <definedName name="CVCCVC" localSheetId="9" hidden="1">{"pl_t&amp;d",#N/A,FALSE,"p&amp;l_t&amp;D_01_02 (2)"}</definedName>
    <definedName name="CVCCVC" localSheetId="10" hidden="1">{"pl_t&amp;d",#N/A,FALSE,"p&amp;l_t&amp;D_01_02 (2)"}</definedName>
    <definedName name="CVCCVC" hidden="1">{"pl_t&amp;d",#N/A,FALSE,"p&amp;l_t&amp;D_01_02 (2)"}</definedName>
    <definedName name="CVCVC" localSheetId="6" hidden="1">{"pl_t&amp;d",#N/A,FALSE,"p&amp;l_t&amp;D_01_02 (2)"}</definedName>
    <definedName name="CVCVC" localSheetId="7" hidden="1">{"pl_t&amp;d",#N/A,FALSE,"p&amp;l_t&amp;D_01_02 (2)"}</definedName>
    <definedName name="CVCVC" localSheetId="8" hidden="1">{"pl_t&amp;d",#N/A,FALSE,"p&amp;l_t&amp;D_01_02 (2)"}</definedName>
    <definedName name="CVCVC" localSheetId="9" hidden="1">{"pl_t&amp;d",#N/A,FALSE,"p&amp;l_t&amp;D_01_02 (2)"}</definedName>
    <definedName name="CVCVC" localSheetId="10" hidden="1">{"pl_t&amp;d",#N/A,FALSE,"p&amp;l_t&amp;D_01_02 (2)"}</definedName>
    <definedName name="CVCVC" hidden="1">{"pl_t&amp;d",#N/A,FALSE,"p&amp;l_t&amp;D_01_02 (2)"}</definedName>
    <definedName name="CVFDDF" localSheetId="6" hidden="1">{"pl_t&amp;d",#N/A,FALSE,"p&amp;l_t&amp;D_01_02 (2)"}</definedName>
    <definedName name="CVFDDF" localSheetId="7" hidden="1">{"pl_t&amp;d",#N/A,FALSE,"p&amp;l_t&amp;D_01_02 (2)"}</definedName>
    <definedName name="CVFDDF" localSheetId="8" hidden="1">{"pl_t&amp;d",#N/A,FALSE,"p&amp;l_t&amp;D_01_02 (2)"}</definedName>
    <definedName name="CVFDDF" localSheetId="9" hidden="1">{"pl_t&amp;d",#N/A,FALSE,"p&amp;l_t&amp;D_01_02 (2)"}</definedName>
    <definedName name="CVFDDF" localSheetId="10" hidden="1">{"pl_t&amp;d",#N/A,FALSE,"p&amp;l_t&amp;D_01_02 (2)"}</definedName>
    <definedName name="CVFDDF" hidden="1">{"pl_t&amp;d",#N/A,FALSE,"p&amp;l_t&amp;D_01_02 (2)"}</definedName>
    <definedName name="CVFG" localSheetId="6" hidden="1">{"pl_t&amp;d",#N/A,FALSE,"p&amp;l_t&amp;D_01_02 (2)"}</definedName>
    <definedName name="CVFG" localSheetId="7" hidden="1">{"pl_t&amp;d",#N/A,FALSE,"p&amp;l_t&amp;D_01_02 (2)"}</definedName>
    <definedName name="CVFG" localSheetId="8" hidden="1">{"pl_t&amp;d",#N/A,FALSE,"p&amp;l_t&amp;D_01_02 (2)"}</definedName>
    <definedName name="CVFG" localSheetId="9" hidden="1">{"pl_t&amp;d",#N/A,FALSE,"p&amp;l_t&amp;D_01_02 (2)"}</definedName>
    <definedName name="CVFG" localSheetId="10" hidden="1">{"pl_t&amp;d",#N/A,FALSE,"p&amp;l_t&amp;D_01_02 (2)"}</definedName>
    <definedName name="CVFG" hidden="1">{"pl_t&amp;d",#N/A,FALSE,"p&amp;l_t&amp;D_01_02 (2)"}</definedName>
    <definedName name="CVVNG" localSheetId="6" hidden="1">{"pl_t&amp;d",#N/A,FALSE,"p&amp;l_t&amp;D_01_02 (2)"}</definedName>
    <definedName name="CVVNG" localSheetId="7" hidden="1">{"pl_t&amp;d",#N/A,FALSE,"p&amp;l_t&amp;D_01_02 (2)"}</definedName>
    <definedName name="CVVNG" localSheetId="8" hidden="1">{"pl_t&amp;d",#N/A,FALSE,"p&amp;l_t&amp;D_01_02 (2)"}</definedName>
    <definedName name="CVVNG" localSheetId="9" hidden="1">{"pl_t&amp;d",#N/A,FALSE,"p&amp;l_t&amp;D_01_02 (2)"}</definedName>
    <definedName name="CVVNG" localSheetId="10" hidden="1">{"pl_t&amp;d",#N/A,FALSE,"p&amp;l_t&amp;D_01_02 (2)"}</definedName>
    <definedName name="CVVNG" hidden="1">{"pl_t&amp;d",#N/A,FALSE,"p&amp;l_t&amp;D_01_02 (2)"}</definedName>
    <definedName name="CXVC" localSheetId="6" hidden="1">{"pl_td_01_02",#N/A,FALSE,"p&amp;l_t&amp;D_01_02 (2)"}</definedName>
    <definedName name="CXVC" localSheetId="7" hidden="1">{"pl_td_01_02",#N/A,FALSE,"p&amp;l_t&amp;D_01_02 (2)"}</definedName>
    <definedName name="CXVC" localSheetId="8" hidden="1">{"pl_td_01_02",#N/A,FALSE,"p&amp;l_t&amp;D_01_02 (2)"}</definedName>
    <definedName name="CXVC" localSheetId="9" hidden="1">{"pl_td_01_02",#N/A,FALSE,"p&amp;l_t&amp;D_01_02 (2)"}</definedName>
    <definedName name="CXVC" localSheetId="10" hidden="1">{"pl_td_01_02",#N/A,FALSE,"p&amp;l_t&amp;D_01_02 (2)"}</definedName>
    <definedName name="CXVC" hidden="1">{"pl_td_01_02",#N/A,FALSE,"p&amp;l_t&amp;D_01_02 (2)"}</definedName>
    <definedName name="CXVCXV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ZX" localSheetId="6" hidden="1">{"pl_t&amp;d",#N/A,FALSE,"p&amp;l_t&amp;D_01_02 (2)"}</definedName>
    <definedName name="CXZX" localSheetId="7" hidden="1">{"pl_t&amp;d",#N/A,FALSE,"p&amp;l_t&amp;D_01_02 (2)"}</definedName>
    <definedName name="CXZX" localSheetId="8" hidden="1">{"pl_t&amp;d",#N/A,FALSE,"p&amp;l_t&amp;D_01_02 (2)"}</definedName>
    <definedName name="CXZX" localSheetId="9" hidden="1">{"pl_t&amp;d",#N/A,FALSE,"p&amp;l_t&amp;D_01_02 (2)"}</definedName>
    <definedName name="CXZX" localSheetId="10" hidden="1">{"pl_t&amp;d",#N/A,FALSE,"p&amp;l_t&amp;D_01_02 (2)"}</definedName>
    <definedName name="CXZX" hidden="1">{"pl_t&amp;d",#N/A,FALSE,"p&amp;l_t&amp;D_01_02 (2)"}</definedName>
    <definedName name="CZ1_4">NA()</definedName>
    <definedName name="CZ1_5">NA()</definedName>
    <definedName name="d" localSheetId="0" hidden="1">{"pl_t&amp;d",#N/A,FALSE,"p&amp;l_t&amp;D_01_02 (2)"}</definedName>
    <definedName name="d" localSheetId="1" hidden="1">{"pl_t&amp;d",#N/A,FALSE,"p&amp;l_t&amp;D_01_02 (2)"}</definedName>
    <definedName name="d" localSheetId="2" hidden="1">{"pl_t&amp;d",#N/A,FALSE,"p&amp;l_t&amp;D_01_02 (2)"}</definedName>
    <definedName name="d" localSheetId="3" hidden="1">{"pl_t&amp;d",#N/A,FALSE,"p&amp;l_t&amp;D_01_02 (2)"}</definedName>
    <definedName name="d" localSheetId="5" hidden="1">{"pl_t&amp;d",#N/A,FALSE,"p&amp;l_t&amp;D_01_02 (2)"}</definedName>
    <definedName name="d" localSheetId="6" hidden="1">{"pl_t&amp;d",#N/A,FALSE,"p&amp;l_t&amp;D_01_02 (2)"}</definedName>
    <definedName name="d" localSheetId="7" hidden="1">{"pl_t&amp;d",#N/A,FALSE,"p&amp;l_t&amp;D_01_02 (2)"}</definedName>
    <definedName name="d" localSheetId="8" hidden="1">{"pl_t&amp;d",#N/A,FALSE,"p&amp;l_t&amp;D_01_02 (2)"}</definedName>
    <definedName name="d" localSheetId="9" hidden="1">{"pl_t&amp;d",#N/A,FALSE,"p&amp;l_t&amp;D_01_02 (2)"}</definedName>
    <definedName name="d" localSheetId="10" hidden="1">{"pl_t&amp;d",#N/A,FALSE,"p&amp;l_t&amp;D_01_02 (2)"}</definedName>
    <definedName name="d" hidden="1">{"pl_t&amp;d",#N/A,FALSE,"p&amp;l_t&amp;D_01_02 (2)"}</definedName>
    <definedName name="D_T" localSheetId="6">'[37]Discom Details'!$F$721</definedName>
    <definedName name="D_T" localSheetId="7">'[37]Discom Details'!$F$721</definedName>
    <definedName name="D_T" localSheetId="8">'[37]Discom Details'!$F$721</definedName>
    <definedName name="D_T" localSheetId="9">'[37]Discom Details'!$F$721</definedName>
    <definedName name="D_T" localSheetId="10">'[37]Discom Details'!$F$721</definedName>
    <definedName name="D_T">'[34]Discom Details'!$F$721</definedName>
    <definedName name="data" localSheetId="6">#REF!</definedName>
    <definedName name="data" localSheetId="7">#REF!</definedName>
    <definedName name="data" localSheetId="8">#REF!</definedName>
    <definedName name="data" localSheetId="9">#REF!</definedName>
    <definedName name="data" localSheetId="10">#REF!</definedName>
    <definedName name="data">#REF!</definedName>
    <definedName name="DATA1" localSheetId="6">#REF!</definedName>
    <definedName name="DATA1" localSheetId="7">#REF!</definedName>
    <definedName name="DATA1" localSheetId="8">#REF!</definedName>
    <definedName name="DATA1" localSheetId="9">#REF!</definedName>
    <definedName name="DATA1" localSheetId="10">#REF!</definedName>
    <definedName name="DATA1">#REF!</definedName>
    <definedName name="DATA10" localSheetId="6">#REF!</definedName>
    <definedName name="DATA10" localSheetId="7">#REF!</definedName>
    <definedName name="DATA10" localSheetId="8">#REF!</definedName>
    <definedName name="DATA10" localSheetId="9">#REF!</definedName>
    <definedName name="DATA10" localSheetId="10">#REF!</definedName>
    <definedName name="DATA10">#REF!</definedName>
    <definedName name="DATA11" localSheetId="6">#REF!</definedName>
    <definedName name="DATA11" localSheetId="7">#REF!</definedName>
    <definedName name="DATA11" localSheetId="8">#REF!</definedName>
    <definedName name="DATA11" localSheetId="9">#REF!</definedName>
    <definedName name="DATA11" localSheetId="10">#REF!</definedName>
    <definedName name="DATA11">#REF!</definedName>
    <definedName name="DATA12" localSheetId="6">[38]Sheet1!#REF!</definedName>
    <definedName name="DATA12" localSheetId="7">[38]Sheet1!#REF!</definedName>
    <definedName name="DATA12" localSheetId="8">[38]Sheet1!#REF!</definedName>
    <definedName name="DATA12" localSheetId="9">[38]Sheet1!#REF!</definedName>
    <definedName name="DATA12" localSheetId="10">[38]Sheet1!#REF!</definedName>
    <definedName name="DATA12">[37]Sheet1!#REF!</definedName>
    <definedName name="DATA13" localSheetId="6">[38]Sheet1!#REF!</definedName>
    <definedName name="DATA13" localSheetId="7">[38]Sheet1!#REF!</definedName>
    <definedName name="DATA13" localSheetId="8">[38]Sheet1!#REF!</definedName>
    <definedName name="DATA13" localSheetId="9">[38]Sheet1!#REF!</definedName>
    <definedName name="DATA13" localSheetId="10">[38]Sheet1!#REF!</definedName>
    <definedName name="DATA13">[37]Sheet1!#REF!</definedName>
    <definedName name="DATA14" localSheetId="6">#REF!</definedName>
    <definedName name="DATA14" localSheetId="7">#REF!</definedName>
    <definedName name="DATA14" localSheetId="8">#REF!</definedName>
    <definedName name="DATA14" localSheetId="9">#REF!</definedName>
    <definedName name="DATA14" localSheetId="10">#REF!</definedName>
    <definedName name="DATA14">#REF!</definedName>
    <definedName name="DATA15" localSheetId="6">#REF!</definedName>
    <definedName name="DATA15" localSheetId="7">#REF!</definedName>
    <definedName name="DATA15" localSheetId="8">#REF!</definedName>
    <definedName name="DATA15" localSheetId="9">#REF!</definedName>
    <definedName name="DATA15" localSheetId="10">#REF!</definedName>
    <definedName name="DATA15">#REF!</definedName>
    <definedName name="DATA16" localSheetId="6">#REF!</definedName>
    <definedName name="DATA16" localSheetId="7">#REF!</definedName>
    <definedName name="DATA16" localSheetId="8">#REF!</definedName>
    <definedName name="DATA16" localSheetId="9">#REF!</definedName>
    <definedName name="DATA16" localSheetId="10">#REF!</definedName>
    <definedName name="DATA16">#REF!</definedName>
    <definedName name="DATA17" localSheetId="6">[38]Sheet1!#REF!</definedName>
    <definedName name="DATA17" localSheetId="7">[38]Sheet1!#REF!</definedName>
    <definedName name="DATA17" localSheetId="8">[38]Sheet1!#REF!</definedName>
    <definedName name="DATA17" localSheetId="9">[38]Sheet1!#REF!</definedName>
    <definedName name="DATA17" localSheetId="10">[38]Sheet1!#REF!</definedName>
    <definedName name="DATA17">[37]Sheet1!#REF!</definedName>
    <definedName name="DATA18" localSheetId="6">[38]Sheet1!#REF!</definedName>
    <definedName name="DATA18" localSheetId="7">[38]Sheet1!#REF!</definedName>
    <definedName name="DATA18" localSheetId="8">[38]Sheet1!#REF!</definedName>
    <definedName name="DATA18" localSheetId="9">[38]Sheet1!#REF!</definedName>
    <definedName name="DATA18" localSheetId="10">[38]Sheet1!#REF!</definedName>
    <definedName name="DATA18">[37]Sheet1!#REF!</definedName>
    <definedName name="DATA19" localSheetId="6">[38]Sheet1!#REF!</definedName>
    <definedName name="DATA19" localSheetId="7">[38]Sheet1!#REF!</definedName>
    <definedName name="DATA19" localSheetId="8">[38]Sheet1!#REF!</definedName>
    <definedName name="DATA19" localSheetId="9">[38]Sheet1!#REF!</definedName>
    <definedName name="DATA19" localSheetId="10">[38]Sheet1!#REF!</definedName>
    <definedName name="DATA19">[37]Sheet1!#REF!</definedName>
    <definedName name="DATA2" localSheetId="6">#REF!</definedName>
    <definedName name="DATA2" localSheetId="7">#REF!</definedName>
    <definedName name="DATA2" localSheetId="8">#REF!</definedName>
    <definedName name="DATA2" localSheetId="9">#REF!</definedName>
    <definedName name="DATA2" localSheetId="10">#REF!</definedName>
    <definedName name="DATA2">#REF!</definedName>
    <definedName name="DATA20" localSheetId="6">[38]Sheet1!#REF!</definedName>
    <definedName name="DATA20" localSheetId="7">[38]Sheet1!#REF!</definedName>
    <definedName name="DATA20" localSheetId="8">[38]Sheet1!#REF!</definedName>
    <definedName name="DATA20" localSheetId="9">[38]Sheet1!#REF!</definedName>
    <definedName name="DATA20" localSheetId="10">[38]Sheet1!#REF!</definedName>
    <definedName name="DATA20">[37]Sheet1!#REF!</definedName>
    <definedName name="DATA21" localSheetId="6">[38]Sheet1!#REF!</definedName>
    <definedName name="DATA21" localSheetId="7">[38]Sheet1!#REF!</definedName>
    <definedName name="DATA21" localSheetId="8">[38]Sheet1!#REF!</definedName>
    <definedName name="DATA21" localSheetId="9">[38]Sheet1!#REF!</definedName>
    <definedName name="DATA21" localSheetId="10">[38]Sheet1!#REF!</definedName>
    <definedName name="DATA21">[37]Sheet1!#REF!</definedName>
    <definedName name="DATA22" localSheetId="6">#REF!</definedName>
    <definedName name="DATA22" localSheetId="7">#REF!</definedName>
    <definedName name="DATA22" localSheetId="8">#REF!</definedName>
    <definedName name="DATA22" localSheetId="9">#REF!</definedName>
    <definedName name="DATA22" localSheetId="10">#REF!</definedName>
    <definedName name="DATA22">#REF!</definedName>
    <definedName name="DATA23" localSheetId="6">#REF!</definedName>
    <definedName name="DATA23" localSheetId="7">#REF!</definedName>
    <definedName name="DATA23" localSheetId="8">#REF!</definedName>
    <definedName name="DATA23" localSheetId="9">#REF!</definedName>
    <definedName name="DATA23" localSheetId="10">#REF!</definedName>
    <definedName name="DATA23">#REF!</definedName>
    <definedName name="DATA24" localSheetId="6">#REF!</definedName>
    <definedName name="DATA24" localSheetId="7">#REF!</definedName>
    <definedName name="DATA24" localSheetId="8">#REF!</definedName>
    <definedName name="DATA24" localSheetId="9">#REF!</definedName>
    <definedName name="DATA24" localSheetId="10">#REF!</definedName>
    <definedName name="DATA24">#REF!</definedName>
    <definedName name="DATA25" localSheetId="6">#REF!</definedName>
    <definedName name="DATA25" localSheetId="7">#REF!</definedName>
    <definedName name="DATA25" localSheetId="8">#REF!</definedName>
    <definedName name="DATA25" localSheetId="9">#REF!</definedName>
    <definedName name="DATA25" localSheetId="10">#REF!</definedName>
    <definedName name="DATA25">#REF!</definedName>
    <definedName name="DATA3" localSheetId="6">#REF!</definedName>
    <definedName name="DATA3" localSheetId="7">#REF!</definedName>
    <definedName name="DATA3" localSheetId="8">#REF!</definedName>
    <definedName name="DATA3" localSheetId="9">#REF!</definedName>
    <definedName name="DATA3" localSheetId="10">#REF!</definedName>
    <definedName name="DATA3">#REF!</definedName>
    <definedName name="DATA4" localSheetId="6">#REF!</definedName>
    <definedName name="DATA4" localSheetId="7">#REF!</definedName>
    <definedName name="DATA4" localSheetId="8">#REF!</definedName>
    <definedName name="DATA4" localSheetId="9">#REF!</definedName>
    <definedName name="DATA4" localSheetId="10">#REF!</definedName>
    <definedName name="DATA4">#REF!</definedName>
    <definedName name="DATA5" localSheetId="6">#REF!</definedName>
    <definedName name="DATA5" localSheetId="7">#REF!</definedName>
    <definedName name="DATA5" localSheetId="8">#REF!</definedName>
    <definedName name="DATA5" localSheetId="9">#REF!</definedName>
    <definedName name="DATA5" localSheetId="10">#REF!</definedName>
    <definedName name="DATA5">#REF!</definedName>
    <definedName name="DATA6" localSheetId="6">#REF!</definedName>
    <definedName name="DATA6" localSheetId="7">#REF!</definedName>
    <definedName name="DATA6" localSheetId="8">#REF!</definedName>
    <definedName name="DATA6" localSheetId="9">#REF!</definedName>
    <definedName name="DATA6" localSheetId="10">#REF!</definedName>
    <definedName name="DATA6">#REF!</definedName>
    <definedName name="DATA7" localSheetId="6">#REF!</definedName>
    <definedName name="DATA7" localSheetId="7">#REF!</definedName>
    <definedName name="DATA7" localSheetId="8">#REF!</definedName>
    <definedName name="DATA7" localSheetId="9">#REF!</definedName>
    <definedName name="DATA7" localSheetId="10">#REF!</definedName>
    <definedName name="DATA7">#REF!</definedName>
    <definedName name="DATA8" localSheetId="6">#REF!</definedName>
    <definedName name="DATA8" localSheetId="7">#REF!</definedName>
    <definedName name="DATA8" localSheetId="8">#REF!</definedName>
    <definedName name="DATA8" localSheetId="9">#REF!</definedName>
    <definedName name="DATA8" localSheetId="10">#REF!</definedName>
    <definedName name="DATA8">#REF!</definedName>
    <definedName name="DATA9" localSheetId="6">#REF!</definedName>
    <definedName name="DATA9" localSheetId="7">#REF!</definedName>
    <definedName name="DATA9" localSheetId="8">#REF!</definedName>
    <definedName name="DATA9" localSheetId="9">#REF!</definedName>
    <definedName name="DATA9" localSheetId="10">#REF!</definedName>
    <definedName name="DATA9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DateTimeStamp" localSheetId="6">#REF!</definedName>
    <definedName name="DateTimeStamp" localSheetId="7">#REF!</definedName>
    <definedName name="DateTimeStamp" localSheetId="8">#REF!</definedName>
    <definedName name="DateTimeStamp" localSheetId="9">#REF!</definedName>
    <definedName name="DateTimeStamp" localSheetId="10">#REF!</definedName>
    <definedName name="DateTimeStamp">#REF!</definedName>
    <definedName name="David" localSheetId="6" hidden="1">{"pl_t&amp;d",#N/A,FALSE,"p&amp;l_t&amp;D_01_02 (2)"}</definedName>
    <definedName name="David" localSheetId="7" hidden="1">{"pl_t&amp;d",#N/A,FALSE,"p&amp;l_t&amp;D_01_02 (2)"}</definedName>
    <definedName name="David" localSheetId="8" hidden="1">{"pl_t&amp;d",#N/A,FALSE,"p&amp;l_t&amp;D_01_02 (2)"}</definedName>
    <definedName name="David" localSheetId="9" hidden="1">{"pl_t&amp;d",#N/A,FALSE,"p&amp;l_t&amp;D_01_02 (2)"}</definedName>
    <definedName name="David" localSheetId="10" hidden="1">{"pl_t&amp;d",#N/A,FALSE,"p&amp;l_t&amp;D_01_02 (2)"}</definedName>
    <definedName name="David" hidden="1">{"pl_t&amp;d",#N/A,FALSE,"p&amp;l_t&amp;D_01_02 (2)"}</definedName>
    <definedName name="dd" localSheetId="0" hidden="1">{"pl_t&amp;d",#N/A,FALSE,"p&amp;l_t&amp;D_01_02 (2)"}</definedName>
    <definedName name="dd" localSheetId="1" hidden="1">{"pl_t&amp;d",#N/A,FALSE,"p&amp;l_t&amp;D_01_02 (2)"}</definedName>
    <definedName name="dd" localSheetId="2" hidden="1">{"pl_t&amp;d",#N/A,FALSE,"p&amp;l_t&amp;D_01_02 (2)"}</definedName>
    <definedName name="dd" localSheetId="3" hidden="1">{"pl_t&amp;d",#N/A,FALSE,"p&amp;l_t&amp;D_01_02 (2)"}</definedName>
    <definedName name="dd" localSheetId="4" hidden="1">{"pl_t&amp;d",#N/A,FALSE,"p&amp;l_t&amp;D_01_02 (2)"}</definedName>
    <definedName name="dd" localSheetId="5" hidden="1">{"pl_t&amp;d",#N/A,FALSE,"p&amp;l_t&amp;D_01_02 (2)"}</definedName>
    <definedName name="dd" localSheetId="6" hidden="1">{"pl_t&amp;d",#N/A,FALSE,"p&amp;l_t&amp;D_01_02 (2)"}</definedName>
    <definedName name="dd" localSheetId="7" hidden="1">{"pl_t&amp;d",#N/A,FALSE,"p&amp;l_t&amp;D_01_02 (2)"}</definedName>
    <definedName name="dd" localSheetId="8" hidden="1">{"pl_t&amp;d",#N/A,FALSE,"p&amp;l_t&amp;D_01_02 (2)"}</definedName>
    <definedName name="dd" localSheetId="9" hidden="1">{"pl_t&amp;d",#N/A,FALSE,"p&amp;l_t&amp;D_01_02 (2)"}</definedName>
    <definedName name="dd" localSheetId="10" hidden="1">{"pl_t&amp;d",#N/A,FALSE,"p&amp;l_t&amp;D_01_02 (2)"}</definedName>
    <definedName name="dd" hidden="1">{"pl_t&amp;d",#N/A,FALSE,"p&amp;l_t&amp;D_01_02 (2)"}</definedName>
    <definedName name="ddd" localSheetId="6" hidden="1">{"pl_t&amp;d",#N/A,FALSE,"p&amp;l_t&amp;D_01_02 (2)"}</definedName>
    <definedName name="ddd" localSheetId="7" hidden="1">{"pl_t&amp;d",#N/A,FALSE,"p&amp;l_t&amp;D_01_02 (2)"}</definedName>
    <definedName name="ddd" localSheetId="8" hidden="1">{"pl_t&amp;d",#N/A,FALSE,"p&amp;l_t&amp;D_01_02 (2)"}</definedName>
    <definedName name="ddd" localSheetId="9" hidden="1">{"pl_t&amp;d",#N/A,FALSE,"p&amp;l_t&amp;D_01_02 (2)"}</definedName>
    <definedName name="ddd" localSheetId="10" hidden="1">{"pl_t&amp;d",#N/A,FALSE,"p&amp;l_t&amp;D_01_02 (2)"}</definedName>
    <definedName name="ddd" hidden="1">{"pl_t&amp;d",#N/A,FALSE,"p&amp;l_t&amp;D_01_02 (2)"}</definedName>
    <definedName name="DDDD" localSheetId="6" hidden="1">{"pl_t&amp;d",#N/A,FALSE,"p&amp;l_t&amp;D_01_02 (2)"}</definedName>
    <definedName name="DDDD" localSheetId="7" hidden="1">{"pl_t&amp;d",#N/A,FALSE,"p&amp;l_t&amp;D_01_02 (2)"}</definedName>
    <definedName name="DDDD" localSheetId="8" hidden="1">{"pl_t&amp;d",#N/A,FALSE,"p&amp;l_t&amp;D_01_02 (2)"}</definedName>
    <definedName name="DDDD" localSheetId="9" hidden="1">{"pl_t&amp;d",#N/A,FALSE,"p&amp;l_t&amp;D_01_02 (2)"}</definedName>
    <definedName name="DDDD" localSheetId="10" hidden="1">{"pl_t&amp;d",#N/A,FALSE,"p&amp;l_t&amp;D_01_02 (2)"}</definedName>
    <definedName name="DDDD" hidden="1">{"pl_t&amp;d",#N/A,FALSE,"p&amp;l_t&amp;D_01_02 (2)"}</definedName>
    <definedName name="DDDDDD" localSheetId="6" hidden="1">{"pl_t&amp;d",#N/A,FALSE,"p&amp;l_t&amp;D_01_02 (2)"}</definedName>
    <definedName name="DDDDDD" localSheetId="7" hidden="1">{"pl_t&amp;d",#N/A,FALSE,"p&amp;l_t&amp;D_01_02 (2)"}</definedName>
    <definedName name="DDDDDD" localSheetId="8" hidden="1">{"pl_t&amp;d",#N/A,FALSE,"p&amp;l_t&amp;D_01_02 (2)"}</definedName>
    <definedName name="DDDDDD" localSheetId="9" hidden="1">{"pl_t&amp;d",#N/A,FALSE,"p&amp;l_t&amp;D_01_02 (2)"}</definedName>
    <definedName name="DDDDDD" localSheetId="10" hidden="1">{"pl_t&amp;d",#N/A,FALSE,"p&amp;l_t&amp;D_01_02 (2)"}</definedName>
    <definedName name="DDDDDD" hidden="1">{"pl_t&amp;d",#N/A,FALSE,"p&amp;l_t&amp;D_01_02 (2)"}</definedName>
    <definedName name="ddkdkdkd" localSheetId="6" hidden="1">{"pl_t&amp;d",#N/A,FALSE,"p&amp;l_t&amp;D_01_02 (2)"}</definedName>
    <definedName name="ddkdkdkd" localSheetId="7" hidden="1">{"pl_t&amp;d",#N/A,FALSE,"p&amp;l_t&amp;D_01_02 (2)"}</definedName>
    <definedName name="ddkdkdkd" localSheetId="8" hidden="1">{"pl_t&amp;d",#N/A,FALSE,"p&amp;l_t&amp;D_01_02 (2)"}</definedName>
    <definedName name="ddkdkdkd" localSheetId="9" hidden="1">{"pl_t&amp;d",#N/A,FALSE,"p&amp;l_t&amp;D_01_02 (2)"}</definedName>
    <definedName name="ddkdkdkd" localSheetId="10" hidden="1">{"pl_t&amp;d",#N/A,FALSE,"p&amp;l_t&amp;D_01_02 (2)"}</definedName>
    <definedName name="ddkdkdkd" hidden="1">{"pl_t&amp;d",#N/A,FALSE,"p&amp;l_t&amp;D_01_02 (2)"}</definedName>
    <definedName name="ddllsskf" localSheetId="6" hidden="1">{"pl_t&amp;d",#N/A,FALSE,"p&amp;l_t&amp;D_01_02 (2)"}</definedName>
    <definedName name="ddllsskf" localSheetId="7" hidden="1">{"pl_t&amp;d",#N/A,FALSE,"p&amp;l_t&amp;D_01_02 (2)"}</definedName>
    <definedName name="ddllsskf" localSheetId="8" hidden="1">{"pl_t&amp;d",#N/A,FALSE,"p&amp;l_t&amp;D_01_02 (2)"}</definedName>
    <definedName name="ddllsskf" localSheetId="9" hidden="1">{"pl_t&amp;d",#N/A,FALSE,"p&amp;l_t&amp;D_01_02 (2)"}</definedName>
    <definedName name="ddllsskf" localSheetId="10" hidden="1">{"pl_t&amp;d",#N/A,FALSE,"p&amp;l_t&amp;D_01_02 (2)"}</definedName>
    <definedName name="ddllsskf" hidden="1">{"pl_t&amp;d",#N/A,FALSE,"p&amp;l_t&amp;D_01_02 (2)"}</definedName>
    <definedName name="de" localSheetId="6" hidden="1">{"pl_t&amp;d",#N/A,FALSE,"p&amp;l_t&amp;D_01_02 (2)"}</definedName>
    <definedName name="de" localSheetId="7" hidden="1">{"pl_t&amp;d",#N/A,FALSE,"p&amp;l_t&amp;D_01_02 (2)"}</definedName>
    <definedName name="de" localSheetId="8" hidden="1">{"pl_t&amp;d",#N/A,FALSE,"p&amp;l_t&amp;D_01_02 (2)"}</definedName>
    <definedName name="de" localSheetId="9" hidden="1">{"pl_t&amp;d",#N/A,FALSE,"p&amp;l_t&amp;D_01_02 (2)"}</definedName>
    <definedName name="de" localSheetId="10" hidden="1">{"pl_t&amp;d",#N/A,FALSE,"p&amp;l_t&amp;D_01_02 (2)"}</definedName>
    <definedName name="de" hidden="1">{"pl_t&amp;d",#N/A,FALSE,"p&amp;l_t&amp;D_01_02 (2)"}</definedName>
    <definedName name="dec" localSheetId="4">#REF!</definedName>
    <definedName name="dec" localSheetId="5">#REF!</definedName>
    <definedName name="dec" localSheetId="6">#REF!</definedName>
    <definedName name="dec" localSheetId="7">#REF!</definedName>
    <definedName name="dec" localSheetId="8">#REF!</definedName>
    <definedName name="dec" localSheetId="9">#REF!</definedName>
    <definedName name="dec" localSheetId="10">#REF!</definedName>
    <definedName name="dec">#REF!</definedName>
    <definedName name="december" localSheetId="4">#REF!</definedName>
    <definedName name="december" localSheetId="5">#REF!</definedName>
    <definedName name="december" localSheetId="6">#REF!</definedName>
    <definedName name="december" localSheetId="7">#REF!</definedName>
    <definedName name="december" localSheetId="8">#REF!</definedName>
    <definedName name="december" localSheetId="9">#REF!</definedName>
    <definedName name="december" localSheetId="10">#REF!</definedName>
    <definedName name="december">#REF!</definedName>
    <definedName name="dee" localSheetId="6" hidden="1">{"pl_t&amp;d",#N/A,FALSE,"p&amp;l_t&amp;D_01_02 (2)"}</definedName>
    <definedName name="dee" localSheetId="7" hidden="1">{"pl_t&amp;d",#N/A,FALSE,"p&amp;l_t&amp;D_01_02 (2)"}</definedName>
    <definedName name="dee" localSheetId="8" hidden="1">{"pl_t&amp;d",#N/A,FALSE,"p&amp;l_t&amp;D_01_02 (2)"}</definedName>
    <definedName name="dee" localSheetId="9" hidden="1">{"pl_t&amp;d",#N/A,FALSE,"p&amp;l_t&amp;D_01_02 (2)"}</definedName>
    <definedName name="dee" localSheetId="10" hidden="1">{"pl_t&amp;d",#N/A,FALSE,"p&amp;l_t&amp;D_01_02 (2)"}</definedName>
    <definedName name="dee" hidden="1">{"pl_t&amp;d",#N/A,FALSE,"p&amp;l_t&amp;D_01_02 (2)"}</definedName>
    <definedName name="deee" localSheetId="6" hidden="1">{"pl_t&amp;d",#N/A,FALSE,"p&amp;l_t&amp;D_01_02 (2)"}</definedName>
    <definedName name="deee" localSheetId="7" hidden="1">{"pl_t&amp;d",#N/A,FALSE,"p&amp;l_t&amp;D_01_02 (2)"}</definedName>
    <definedName name="deee" localSheetId="8" hidden="1">{"pl_t&amp;d",#N/A,FALSE,"p&amp;l_t&amp;D_01_02 (2)"}</definedName>
    <definedName name="deee" localSheetId="9" hidden="1">{"pl_t&amp;d",#N/A,FALSE,"p&amp;l_t&amp;D_01_02 (2)"}</definedName>
    <definedName name="deee" localSheetId="10" hidden="1">{"pl_t&amp;d",#N/A,FALSE,"p&amp;l_t&amp;D_01_02 (2)"}</definedName>
    <definedName name="deee" hidden="1">{"pl_t&amp;d",#N/A,FALSE,"p&amp;l_t&amp;D_01_02 (2)"}</definedName>
    <definedName name="def" localSheetId="6" hidden="1">{"pl_t&amp;d",#N/A,FALSE,"p&amp;l_t&amp;D_01_02 (2)"}</definedName>
    <definedName name="def" localSheetId="7" hidden="1">{"pl_t&amp;d",#N/A,FALSE,"p&amp;l_t&amp;D_01_02 (2)"}</definedName>
    <definedName name="def" localSheetId="8" hidden="1">{"pl_t&amp;d",#N/A,FALSE,"p&amp;l_t&amp;D_01_02 (2)"}</definedName>
    <definedName name="def" localSheetId="9" hidden="1">{"pl_t&amp;d",#N/A,FALSE,"p&amp;l_t&amp;D_01_02 (2)"}</definedName>
    <definedName name="def" localSheetId="10" hidden="1">{"pl_t&amp;d",#N/A,FALSE,"p&amp;l_t&amp;D_01_02 (2)"}</definedName>
    <definedName name="def" hidden="1">{"pl_t&amp;d",#N/A,FALSE,"p&amp;l_t&amp;D_01_02 (2)"}</definedName>
    <definedName name="dem" localSheetId="0" hidden="1">{"pl_t&amp;d",#N/A,FALSE,"p&amp;l_t&amp;D_01_02 (2)"}</definedName>
    <definedName name="dem" localSheetId="1" hidden="1">{"pl_t&amp;d",#N/A,FALSE,"p&amp;l_t&amp;D_01_02 (2)"}</definedName>
    <definedName name="dem" localSheetId="2" hidden="1">{"pl_t&amp;d",#N/A,FALSE,"p&amp;l_t&amp;D_01_02 (2)"}</definedName>
    <definedName name="dem" localSheetId="3" hidden="1">{"pl_t&amp;d",#N/A,FALSE,"p&amp;l_t&amp;D_01_02 (2)"}</definedName>
    <definedName name="dem" localSheetId="5" hidden="1">{"pl_t&amp;d",#N/A,FALSE,"p&amp;l_t&amp;D_01_02 (2)"}</definedName>
    <definedName name="dem" localSheetId="6" hidden="1">{"pl_t&amp;d",#N/A,FALSE,"p&amp;l_t&amp;D_01_02 (2)"}</definedName>
    <definedName name="dem" localSheetId="7" hidden="1">{"pl_t&amp;d",#N/A,FALSE,"p&amp;l_t&amp;D_01_02 (2)"}</definedName>
    <definedName name="dem" localSheetId="8" hidden="1">{"pl_t&amp;d",#N/A,FALSE,"p&amp;l_t&amp;D_01_02 (2)"}</definedName>
    <definedName name="dem" localSheetId="9" hidden="1">{"pl_t&amp;d",#N/A,FALSE,"p&amp;l_t&amp;D_01_02 (2)"}</definedName>
    <definedName name="dem" localSheetId="10" hidden="1">{"pl_t&amp;d",#N/A,FALSE,"p&amp;l_t&amp;D_01_02 (2)"}</definedName>
    <definedName name="dem" hidden="1">{"pl_t&amp;d",#N/A,FALSE,"p&amp;l_t&amp;D_01_02 (2)"}</definedName>
    <definedName name="Demand" localSheetId="0" hidden="1">{"pl_t&amp;d",#N/A,FALSE,"p&amp;l_t&amp;D_01_02 (2)"}</definedName>
    <definedName name="Demand" localSheetId="1" hidden="1">{"pl_t&amp;d",#N/A,FALSE,"p&amp;l_t&amp;D_01_02 (2)"}</definedName>
    <definedName name="Demand" localSheetId="2" hidden="1">{"pl_t&amp;d",#N/A,FALSE,"p&amp;l_t&amp;D_01_02 (2)"}</definedName>
    <definedName name="Demand" localSheetId="3" hidden="1">{"pl_t&amp;d",#N/A,FALSE,"p&amp;l_t&amp;D_01_02 (2)"}</definedName>
    <definedName name="Demand" localSheetId="5" hidden="1">{"pl_t&amp;d",#N/A,FALSE,"p&amp;l_t&amp;D_01_02 (2)"}</definedName>
    <definedName name="Demand" localSheetId="6" hidden="1">{"pl_t&amp;d",#N/A,FALSE,"p&amp;l_t&amp;D_01_02 (2)"}</definedName>
    <definedName name="Demand" localSheetId="7" hidden="1">{"pl_t&amp;d",#N/A,FALSE,"p&amp;l_t&amp;D_01_02 (2)"}</definedName>
    <definedName name="Demand" localSheetId="8" hidden="1">{"pl_t&amp;d",#N/A,FALSE,"p&amp;l_t&amp;D_01_02 (2)"}</definedName>
    <definedName name="Demand" localSheetId="9" hidden="1">{"pl_t&amp;d",#N/A,FALSE,"p&amp;l_t&amp;D_01_02 (2)"}</definedName>
    <definedName name="Demand" localSheetId="10" hidden="1">{"pl_t&amp;d",#N/A,FALSE,"p&amp;l_t&amp;D_01_02 (2)"}</definedName>
    <definedName name="Demand" hidden="1">{"pl_t&amp;d",#N/A,FALSE,"p&amp;l_t&amp;D_01_02 (2)"}</definedName>
    <definedName name="Demographic_data" localSheetId="6">#REF!</definedName>
    <definedName name="Demographic_data" localSheetId="7">#REF!</definedName>
    <definedName name="Demographic_data" localSheetId="8">#REF!</definedName>
    <definedName name="Demographic_data" localSheetId="9">#REF!</definedName>
    <definedName name="Demographic_data" localSheetId="10">#REF!</definedName>
    <definedName name="Demographic_data">#REF!</definedName>
    <definedName name="Demographic_data_4">NA()</definedName>
    <definedName name="Demographic_data_5">NA()</definedName>
    <definedName name="DEO" localSheetId="6" hidden="1">{"pl_t&amp;d",#N/A,FALSE,"p&amp;l_t&amp;D_01_02 (2)"}</definedName>
    <definedName name="DEO" localSheetId="7" hidden="1">{"pl_t&amp;d",#N/A,FALSE,"p&amp;l_t&amp;D_01_02 (2)"}</definedName>
    <definedName name="DEO" localSheetId="8" hidden="1">{"pl_t&amp;d",#N/A,FALSE,"p&amp;l_t&amp;D_01_02 (2)"}</definedName>
    <definedName name="DEO" localSheetId="9" hidden="1">{"pl_t&amp;d",#N/A,FALSE,"p&amp;l_t&amp;D_01_02 (2)"}</definedName>
    <definedName name="DEO" localSheetId="10" hidden="1">{"pl_t&amp;d",#N/A,FALSE,"p&amp;l_t&amp;D_01_02 (2)"}</definedName>
    <definedName name="DEO" hidden="1">{"pl_t&amp;d",#N/A,FALSE,"p&amp;l_t&amp;D_01_02 (2)"}</definedName>
    <definedName name="der" localSheetId="6" hidden="1">{"pl_t&amp;d",#N/A,FALSE,"p&amp;l_t&amp;D_01_02 (2)"}</definedName>
    <definedName name="der" localSheetId="7" hidden="1">{"pl_t&amp;d",#N/A,FALSE,"p&amp;l_t&amp;D_01_02 (2)"}</definedName>
    <definedName name="der" localSheetId="8" hidden="1">{"pl_t&amp;d",#N/A,FALSE,"p&amp;l_t&amp;D_01_02 (2)"}</definedName>
    <definedName name="der" localSheetId="9" hidden="1">{"pl_t&amp;d",#N/A,FALSE,"p&amp;l_t&amp;D_01_02 (2)"}</definedName>
    <definedName name="der" localSheetId="10" hidden="1">{"pl_t&amp;d",#N/A,FALSE,"p&amp;l_t&amp;D_01_02 (2)"}</definedName>
    <definedName name="der" hidden="1">{"pl_t&amp;d",#N/A,FALSE,"p&amp;l_t&amp;D_01_02 (2)"}</definedName>
    <definedName name="derr" localSheetId="6" hidden="1">{"pl_td_01_02",#N/A,FALSE,"p&amp;l_t&amp;D_01_02 (2)"}</definedName>
    <definedName name="derr" localSheetId="7" hidden="1">{"pl_td_01_02",#N/A,FALSE,"p&amp;l_t&amp;D_01_02 (2)"}</definedName>
    <definedName name="derr" localSheetId="8" hidden="1">{"pl_td_01_02",#N/A,FALSE,"p&amp;l_t&amp;D_01_02 (2)"}</definedName>
    <definedName name="derr" localSheetId="9" hidden="1">{"pl_td_01_02",#N/A,FALSE,"p&amp;l_t&amp;D_01_02 (2)"}</definedName>
    <definedName name="derr" localSheetId="10" hidden="1">{"pl_td_01_02",#N/A,FALSE,"p&amp;l_t&amp;D_01_02 (2)"}</definedName>
    <definedName name="derr" hidden="1">{"pl_td_01_02",#N/A,FALSE,"p&amp;l_t&amp;D_01_02 (2)"}</definedName>
    <definedName name="dew" localSheetId="6" hidden="1">{"pl_t&amp;d",#N/A,FALSE,"p&amp;l_t&amp;D_01_02 (2)"}</definedName>
    <definedName name="dew" localSheetId="7" hidden="1">{"pl_t&amp;d",#N/A,FALSE,"p&amp;l_t&amp;D_01_02 (2)"}</definedName>
    <definedName name="dew" localSheetId="8" hidden="1">{"pl_t&amp;d",#N/A,FALSE,"p&amp;l_t&amp;D_01_02 (2)"}</definedName>
    <definedName name="dew" localSheetId="9" hidden="1">{"pl_t&amp;d",#N/A,FALSE,"p&amp;l_t&amp;D_01_02 (2)"}</definedName>
    <definedName name="dew" localSheetId="10" hidden="1">{"pl_t&amp;d",#N/A,FALSE,"p&amp;l_t&amp;D_01_02 (2)"}</definedName>
    <definedName name="dew" hidden="1">{"pl_t&amp;d",#N/A,FALSE,"p&amp;l_t&amp;D_01_02 (2)"}</definedName>
    <definedName name="df" localSheetId="6" hidden="1">{"pl_t&amp;d",#N/A,FALSE,"p&amp;l_t&amp;D_01_02 (2)"}</definedName>
    <definedName name="df" localSheetId="7" hidden="1">{"pl_t&amp;d",#N/A,FALSE,"p&amp;l_t&amp;D_01_02 (2)"}</definedName>
    <definedName name="df" localSheetId="8" hidden="1">{"pl_t&amp;d",#N/A,FALSE,"p&amp;l_t&amp;D_01_02 (2)"}</definedName>
    <definedName name="df" localSheetId="9" hidden="1">{"pl_t&amp;d",#N/A,FALSE,"p&amp;l_t&amp;D_01_02 (2)"}</definedName>
    <definedName name="df" localSheetId="10" hidden="1">{"pl_t&amp;d",#N/A,FALSE,"p&amp;l_t&amp;D_01_02 (2)"}</definedName>
    <definedName name="df" hidden="1">{"pl_t&amp;d",#N/A,FALSE,"p&amp;l_t&amp;D_01_02 (2)"}</definedName>
    <definedName name="dfd" localSheetId="6" hidden="1">{"pl_t&amp;d",#N/A,FALSE,"p&amp;l_t&amp;D_01_02 (2)"}</definedName>
    <definedName name="dfd" localSheetId="7" hidden="1">{"pl_t&amp;d",#N/A,FALSE,"p&amp;l_t&amp;D_01_02 (2)"}</definedName>
    <definedName name="dfd" localSheetId="8" hidden="1">{"pl_t&amp;d",#N/A,FALSE,"p&amp;l_t&amp;D_01_02 (2)"}</definedName>
    <definedName name="dfd" localSheetId="9" hidden="1">{"pl_t&amp;d",#N/A,FALSE,"p&amp;l_t&amp;D_01_02 (2)"}</definedName>
    <definedName name="dfd" localSheetId="10" hidden="1">{"pl_t&amp;d",#N/A,FALSE,"p&amp;l_t&amp;D_01_02 (2)"}</definedName>
    <definedName name="dfd" hidden="1">{"pl_t&amp;d",#N/A,FALSE,"p&amp;l_t&amp;D_01_02 (2)"}</definedName>
    <definedName name="dfdf" localSheetId="6" hidden="1">{"pl_t&amp;d",#N/A,FALSE,"p&amp;l_t&amp;D_01_02 (2)"}</definedName>
    <definedName name="dfdf" localSheetId="7" hidden="1">{"pl_t&amp;d",#N/A,FALSE,"p&amp;l_t&amp;D_01_02 (2)"}</definedName>
    <definedName name="dfdf" localSheetId="8" hidden="1">{"pl_t&amp;d",#N/A,FALSE,"p&amp;l_t&amp;D_01_02 (2)"}</definedName>
    <definedName name="dfdf" localSheetId="9" hidden="1">{"pl_t&amp;d",#N/A,FALSE,"p&amp;l_t&amp;D_01_02 (2)"}</definedName>
    <definedName name="dfdf" localSheetId="10" hidden="1">{"pl_t&amp;d",#N/A,FALSE,"p&amp;l_t&amp;D_01_02 (2)"}</definedName>
    <definedName name="dfdf" hidden="1">{"pl_t&amp;d",#N/A,FALSE,"p&amp;l_t&amp;D_01_02 (2)"}</definedName>
    <definedName name="dfdfd" localSheetId="0" hidden="1">{"pl_t&amp;d",#N/A,FALSE,"p&amp;l_t&amp;D_01_02 (2)"}</definedName>
    <definedName name="dfdfd" localSheetId="1" hidden="1">{"pl_t&amp;d",#N/A,FALSE,"p&amp;l_t&amp;D_01_02 (2)"}</definedName>
    <definedName name="dfdfd" localSheetId="2" hidden="1">{"pl_t&amp;d",#N/A,FALSE,"p&amp;l_t&amp;D_01_02 (2)"}</definedName>
    <definedName name="dfdfd" localSheetId="3" hidden="1">{"pl_t&amp;d",#N/A,FALSE,"p&amp;l_t&amp;D_01_02 (2)"}</definedName>
    <definedName name="dfdfd" localSheetId="5" hidden="1">{"pl_t&amp;d",#N/A,FALSE,"p&amp;l_t&amp;D_01_02 (2)"}</definedName>
    <definedName name="dfdfd" localSheetId="6" hidden="1">{"pl_t&amp;d",#N/A,FALSE,"p&amp;l_t&amp;D_01_02 (2)"}</definedName>
    <definedName name="dfdfd" localSheetId="7" hidden="1">{"pl_t&amp;d",#N/A,FALSE,"p&amp;l_t&amp;D_01_02 (2)"}</definedName>
    <definedName name="dfdfd" localSheetId="8" hidden="1">{"pl_t&amp;d",#N/A,FALSE,"p&amp;l_t&amp;D_01_02 (2)"}</definedName>
    <definedName name="dfdfd" localSheetId="9" hidden="1">{"pl_t&amp;d",#N/A,FALSE,"p&amp;l_t&amp;D_01_02 (2)"}</definedName>
    <definedName name="dfdfd" localSheetId="10" hidden="1">{"pl_t&amp;d",#N/A,FALSE,"p&amp;l_t&amp;D_01_02 (2)"}</definedName>
    <definedName name="dfdfd" hidden="1">{"pl_t&amp;d",#N/A,FALSE,"p&amp;l_t&amp;D_01_02 (2)"}</definedName>
    <definedName name="dfdfdf" localSheetId="0" hidden="1">{"pl_t&amp;d",#N/A,FALSE,"p&amp;l_t&amp;D_01_02 (2)"}</definedName>
    <definedName name="dfdfdf" localSheetId="1" hidden="1">{"pl_t&amp;d",#N/A,FALSE,"p&amp;l_t&amp;D_01_02 (2)"}</definedName>
    <definedName name="dfdfdf" localSheetId="2" hidden="1">{"pl_t&amp;d",#N/A,FALSE,"p&amp;l_t&amp;D_01_02 (2)"}</definedName>
    <definedName name="dfdfdf" localSheetId="3" hidden="1">{"pl_t&amp;d",#N/A,FALSE,"p&amp;l_t&amp;D_01_02 (2)"}</definedName>
    <definedName name="dfdfdf" localSheetId="5" hidden="1">{"pl_t&amp;d",#N/A,FALSE,"p&amp;l_t&amp;D_01_02 (2)"}</definedName>
    <definedName name="dfdfdf" localSheetId="6" hidden="1">{"pl_t&amp;d",#N/A,FALSE,"p&amp;l_t&amp;D_01_02 (2)"}</definedName>
    <definedName name="dfdfdf" localSheetId="7" hidden="1">{"pl_t&amp;d",#N/A,FALSE,"p&amp;l_t&amp;D_01_02 (2)"}</definedName>
    <definedName name="dfdfdf" localSheetId="8" hidden="1">{"pl_t&amp;d",#N/A,FALSE,"p&amp;l_t&amp;D_01_02 (2)"}</definedName>
    <definedName name="dfdfdf" localSheetId="9" hidden="1">{"pl_t&amp;d",#N/A,FALSE,"p&amp;l_t&amp;D_01_02 (2)"}</definedName>
    <definedName name="dfdfdf" localSheetId="10" hidden="1">{"pl_t&amp;d",#N/A,FALSE,"p&amp;l_t&amp;D_01_02 (2)"}</definedName>
    <definedName name="dfdfdf" hidden="1">{"pl_t&amp;d",#N/A,FALSE,"p&amp;l_t&amp;D_01_02 (2)"}</definedName>
    <definedName name="dfdfdfd" localSheetId="0" hidden="1">{"pl_t&amp;d",#N/A,FALSE,"p&amp;l_t&amp;D_01_02 (2)"}</definedName>
    <definedName name="dfdfdfd" localSheetId="1" hidden="1">{"pl_t&amp;d",#N/A,FALSE,"p&amp;l_t&amp;D_01_02 (2)"}</definedName>
    <definedName name="dfdfdfd" localSheetId="2" hidden="1">{"pl_t&amp;d",#N/A,FALSE,"p&amp;l_t&amp;D_01_02 (2)"}</definedName>
    <definedName name="dfdfdfd" localSheetId="3" hidden="1">{"pl_t&amp;d",#N/A,FALSE,"p&amp;l_t&amp;D_01_02 (2)"}</definedName>
    <definedName name="dfdfdfd" localSheetId="5" hidden="1">{"pl_t&amp;d",#N/A,FALSE,"p&amp;l_t&amp;D_01_02 (2)"}</definedName>
    <definedName name="dfdfdfd" localSheetId="6" hidden="1">{"pl_t&amp;d",#N/A,FALSE,"p&amp;l_t&amp;D_01_02 (2)"}</definedName>
    <definedName name="dfdfdfd" localSheetId="7" hidden="1">{"pl_t&amp;d",#N/A,FALSE,"p&amp;l_t&amp;D_01_02 (2)"}</definedName>
    <definedName name="dfdfdfd" localSheetId="8" hidden="1">{"pl_t&amp;d",#N/A,FALSE,"p&amp;l_t&amp;D_01_02 (2)"}</definedName>
    <definedName name="dfdfdfd" localSheetId="9" hidden="1">{"pl_t&amp;d",#N/A,FALSE,"p&amp;l_t&amp;D_01_02 (2)"}</definedName>
    <definedName name="dfdfdfd" localSheetId="10" hidden="1">{"pl_t&amp;d",#N/A,FALSE,"p&amp;l_t&amp;D_01_02 (2)"}</definedName>
    <definedName name="dfdfdfd" hidden="1">{"pl_t&amp;d",#N/A,FALSE,"p&amp;l_t&amp;D_01_02 (2)"}</definedName>
    <definedName name="DFDG" localSheetId="6" hidden="1">{"pl_t&amp;d",#N/A,FALSE,"p&amp;l_t&amp;D_01_02 (2)"}</definedName>
    <definedName name="DFDG" localSheetId="7" hidden="1">{"pl_t&amp;d",#N/A,FALSE,"p&amp;l_t&amp;D_01_02 (2)"}</definedName>
    <definedName name="DFDG" localSheetId="8" hidden="1">{"pl_t&amp;d",#N/A,FALSE,"p&amp;l_t&amp;D_01_02 (2)"}</definedName>
    <definedName name="DFDG" localSheetId="9" hidden="1">{"pl_t&amp;d",#N/A,FALSE,"p&amp;l_t&amp;D_01_02 (2)"}</definedName>
    <definedName name="DFDG" localSheetId="10" hidden="1">{"pl_t&amp;d",#N/A,FALSE,"p&amp;l_t&amp;D_01_02 (2)"}</definedName>
    <definedName name="DFDG" hidden="1">{"pl_t&amp;d",#N/A,FALSE,"p&amp;l_t&amp;D_01_02 (2)"}</definedName>
    <definedName name="dfdsfds" localSheetId="6" hidden="1">{"pl_t&amp;d",#N/A,FALSE,"p&amp;l_t&amp;D_01_02 (2)"}</definedName>
    <definedName name="dfdsfds" localSheetId="7" hidden="1">{"pl_t&amp;d",#N/A,FALSE,"p&amp;l_t&amp;D_01_02 (2)"}</definedName>
    <definedName name="dfdsfds" localSheetId="8" hidden="1">{"pl_t&amp;d",#N/A,FALSE,"p&amp;l_t&amp;D_01_02 (2)"}</definedName>
    <definedName name="dfdsfds" localSheetId="9" hidden="1">{"pl_t&amp;d",#N/A,FALSE,"p&amp;l_t&amp;D_01_02 (2)"}</definedName>
    <definedName name="dfdsfds" localSheetId="10" hidden="1">{"pl_t&amp;d",#N/A,FALSE,"p&amp;l_t&amp;D_01_02 (2)"}</definedName>
    <definedName name="dfdsfds" hidden="1">{"pl_t&amp;d",#N/A,FALSE,"p&amp;l_t&amp;D_01_02 (2)"}</definedName>
    <definedName name="DFDSFDSF" localSheetId="6" hidden="1">{"pl_t&amp;d",#N/A,FALSE,"p&amp;l_t&amp;D_01_02 (2)"}</definedName>
    <definedName name="DFDSFDSF" localSheetId="7" hidden="1">{"pl_t&amp;d",#N/A,FALSE,"p&amp;l_t&amp;D_01_02 (2)"}</definedName>
    <definedName name="DFDSFDSF" localSheetId="8" hidden="1">{"pl_t&amp;d",#N/A,FALSE,"p&amp;l_t&amp;D_01_02 (2)"}</definedName>
    <definedName name="DFDSFDSF" localSheetId="9" hidden="1">{"pl_t&amp;d",#N/A,FALSE,"p&amp;l_t&amp;D_01_02 (2)"}</definedName>
    <definedName name="DFDSFDSF" localSheetId="10" hidden="1">{"pl_t&amp;d",#N/A,FALSE,"p&amp;l_t&amp;D_01_02 (2)"}</definedName>
    <definedName name="DFDSFDSF" hidden="1">{"pl_t&amp;d",#N/A,FALSE,"p&amp;l_t&amp;D_01_02 (2)"}</definedName>
    <definedName name="dfdsfdsfdsf" localSheetId="6" hidden="1">{"pl_t&amp;d",#N/A,FALSE,"p&amp;l_t&amp;D_01_02 (2)"}</definedName>
    <definedName name="dfdsfdsfdsf" localSheetId="7" hidden="1">{"pl_t&amp;d",#N/A,FALSE,"p&amp;l_t&amp;D_01_02 (2)"}</definedName>
    <definedName name="dfdsfdsfdsf" localSheetId="8" hidden="1">{"pl_t&amp;d",#N/A,FALSE,"p&amp;l_t&amp;D_01_02 (2)"}</definedName>
    <definedName name="dfdsfdsfdsf" localSheetId="9" hidden="1">{"pl_t&amp;d",#N/A,FALSE,"p&amp;l_t&amp;D_01_02 (2)"}</definedName>
    <definedName name="dfdsfdsfdsf" localSheetId="10" hidden="1">{"pl_t&amp;d",#N/A,FALSE,"p&amp;l_t&amp;D_01_02 (2)"}</definedName>
    <definedName name="dfdsfdsfdsf" hidden="1">{"pl_t&amp;d",#N/A,FALSE,"p&amp;l_t&amp;D_01_02 (2)"}</definedName>
    <definedName name="dfdsfsd" localSheetId="6" hidden="1">{"pl_t&amp;d",#N/A,FALSE,"p&amp;l_t&amp;D_01_02 (2)"}</definedName>
    <definedName name="dfdsfsd" localSheetId="7" hidden="1">{"pl_t&amp;d",#N/A,FALSE,"p&amp;l_t&amp;D_01_02 (2)"}</definedName>
    <definedName name="dfdsfsd" localSheetId="8" hidden="1">{"pl_t&amp;d",#N/A,FALSE,"p&amp;l_t&amp;D_01_02 (2)"}</definedName>
    <definedName name="dfdsfsd" localSheetId="9" hidden="1">{"pl_t&amp;d",#N/A,FALSE,"p&amp;l_t&amp;D_01_02 (2)"}</definedName>
    <definedName name="dfdsfsd" localSheetId="10" hidden="1">{"pl_t&amp;d",#N/A,FALSE,"p&amp;l_t&amp;D_01_02 (2)"}</definedName>
    <definedName name="dfdsfsd" hidden="1">{"pl_t&amp;d",#N/A,FALSE,"p&amp;l_t&amp;D_01_02 (2)"}</definedName>
    <definedName name="dfgdfg" localSheetId="0" hidden="1">{"pl_t&amp;d",#N/A,FALSE,"p&amp;l_t&amp;D_01_02 (2)"}</definedName>
    <definedName name="dfgdfg" localSheetId="1" hidden="1">{"pl_t&amp;d",#N/A,FALSE,"p&amp;l_t&amp;D_01_02 (2)"}</definedName>
    <definedName name="dfgdfg" localSheetId="2" hidden="1">{"pl_t&amp;d",#N/A,FALSE,"p&amp;l_t&amp;D_01_02 (2)"}</definedName>
    <definedName name="dfgdfg" localSheetId="3" hidden="1">{"pl_t&amp;d",#N/A,FALSE,"p&amp;l_t&amp;D_01_02 (2)"}</definedName>
    <definedName name="dfgdfg" localSheetId="5" hidden="1">{"pl_t&amp;d",#N/A,FALSE,"p&amp;l_t&amp;D_01_02 (2)"}</definedName>
    <definedName name="dfgdfg" localSheetId="6" hidden="1">{"pl_t&amp;d",#N/A,FALSE,"p&amp;l_t&amp;D_01_02 (2)"}</definedName>
    <definedName name="dfgdfg" localSheetId="7" hidden="1">{"pl_t&amp;d",#N/A,FALSE,"p&amp;l_t&amp;D_01_02 (2)"}</definedName>
    <definedName name="dfgdfg" localSheetId="8" hidden="1">{"pl_t&amp;d",#N/A,FALSE,"p&amp;l_t&amp;D_01_02 (2)"}</definedName>
    <definedName name="dfgdfg" localSheetId="9" hidden="1">{"pl_t&amp;d",#N/A,FALSE,"p&amp;l_t&amp;D_01_02 (2)"}</definedName>
    <definedName name="dfgdfg" localSheetId="10" hidden="1">{"pl_t&amp;d",#N/A,FALSE,"p&amp;l_t&amp;D_01_02 (2)"}</definedName>
    <definedName name="dfgdfg" hidden="1">{"pl_t&amp;d",#N/A,FALSE,"p&amp;l_t&amp;D_01_02 (2)"}</definedName>
    <definedName name="DFGF" localSheetId="6" hidden="1">{"pl_t&amp;d",#N/A,FALSE,"p&amp;l_t&amp;D_01_02 (2)"}</definedName>
    <definedName name="DFGF" localSheetId="7" hidden="1">{"pl_t&amp;d",#N/A,FALSE,"p&amp;l_t&amp;D_01_02 (2)"}</definedName>
    <definedName name="DFGF" localSheetId="8" hidden="1">{"pl_t&amp;d",#N/A,FALSE,"p&amp;l_t&amp;D_01_02 (2)"}</definedName>
    <definedName name="DFGF" localSheetId="9" hidden="1">{"pl_t&amp;d",#N/A,FALSE,"p&amp;l_t&amp;D_01_02 (2)"}</definedName>
    <definedName name="DFGF" localSheetId="10" hidden="1">{"pl_t&amp;d",#N/A,FALSE,"p&amp;l_t&amp;D_01_02 (2)"}</definedName>
    <definedName name="DFGF" hidden="1">{"pl_t&amp;d",#N/A,FALSE,"p&amp;l_t&amp;D_01_02 (2)"}</definedName>
    <definedName name="dfgfdfdgfdgfdgfd" localSheetId="6" hidden="1">{"pl_t&amp;d",#N/A,FALSE,"p&amp;l_t&amp;D_01_02 (2)"}</definedName>
    <definedName name="dfgfdfdgfdgfdgfd" localSheetId="7" hidden="1">{"pl_t&amp;d",#N/A,FALSE,"p&amp;l_t&amp;D_01_02 (2)"}</definedName>
    <definedName name="dfgfdfdgfdgfdgfd" localSheetId="8" hidden="1">{"pl_t&amp;d",#N/A,FALSE,"p&amp;l_t&amp;D_01_02 (2)"}</definedName>
    <definedName name="dfgfdfdgfdgfdgfd" localSheetId="9" hidden="1">{"pl_t&amp;d",#N/A,FALSE,"p&amp;l_t&amp;D_01_02 (2)"}</definedName>
    <definedName name="dfgfdfdgfdgfdgfd" localSheetId="10" hidden="1">{"pl_t&amp;d",#N/A,FALSE,"p&amp;l_t&amp;D_01_02 (2)"}</definedName>
    <definedName name="dfgfdfdgfdgfdgfd" hidden="1">{"pl_t&amp;d",#N/A,FALSE,"p&amp;l_t&amp;D_01_02 (2)"}</definedName>
    <definedName name="DFGFG" localSheetId="6" hidden="1">{"pl_t&amp;d",#N/A,FALSE,"p&amp;l_t&amp;D_01_02 (2)"}</definedName>
    <definedName name="DFGFG" localSheetId="7" hidden="1">{"pl_t&amp;d",#N/A,FALSE,"p&amp;l_t&amp;D_01_02 (2)"}</definedName>
    <definedName name="DFGFG" localSheetId="8" hidden="1">{"pl_t&amp;d",#N/A,FALSE,"p&amp;l_t&amp;D_01_02 (2)"}</definedName>
    <definedName name="DFGFG" localSheetId="9" hidden="1">{"pl_t&amp;d",#N/A,FALSE,"p&amp;l_t&amp;D_01_02 (2)"}</definedName>
    <definedName name="DFGFG" localSheetId="10" hidden="1">{"pl_t&amp;d",#N/A,FALSE,"p&amp;l_t&amp;D_01_02 (2)"}</definedName>
    <definedName name="DFGFG" hidden="1">{"pl_t&amp;d",#N/A,FALSE,"p&amp;l_t&amp;D_01_02 (2)"}</definedName>
    <definedName name="DFGH" localSheetId="6" hidden="1">{"pl_t&amp;d",#N/A,FALSE,"p&amp;l_t&amp;D_01_02 (2)"}</definedName>
    <definedName name="DFGH" localSheetId="7" hidden="1">{"pl_t&amp;d",#N/A,FALSE,"p&amp;l_t&amp;D_01_02 (2)"}</definedName>
    <definedName name="DFGH" localSheetId="8" hidden="1">{"pl_t&amp;d",#N/A,FALSE,"p&amp;l_t&amp;D_01_02 (2)"}</definedName>
    <definedName name="DFGH" localSheetId="9" hidden="1">{"pl_t&amp;d",#N/A,FALSE,"p&amp;l_t&amp;D_01_02 (2)"}</definedName>
    <definedName name="DFGH" localSheetId="10" hidden="1">{"pl_t&amp;d",#N/A,FALSE,"p&amp;l_t&amp;D_01_02 (2)"}</definedName>
    <definedName name="DFGH" hidden="1">{"pl_t&amp;d",#N/A,FALSE,"p&amp;l_t&amp;D_01_02 (2)"}</definedName>
    <definedName name="dfghfjg" localSheetId="6" hidden="1">{"pl_t&amp;d",#N/A,FALSE,"p&amp;l_t&amp;D_01_02 (2)"}</definedName>
    <definedName name="dfghfjg" localSheetId="7" hidden="1">{"pl_t&amp;d",#N/A,FALSE,"p&amp;l_t&amp;D_01_02 (2)"}</definedName>
    <definedName name="dfghfjg" localSheetId="8" hidden="1">{"pl_t&amp;d",#N/A,FALSE,"p&amp;l_t&amp;D_01_02 (2)"}</definedName>
    <definedName name="dfghfjg" localSheetId="9" hidden="1">{"pl_t&amp;d",#N/A,FALSE,"p&amp;l_t&amp;D_01_02 (2)"}</definedName>
    <definedName name="dfghfjg" localSheetId="10" hidden="1">{"pl_t&amp;d",#N/A,FALSE,"p&amp;l_t&amp;D_01_02 (2)"}</definedName>
    <definedName name="dfghfjg" hidden="1">{"pl_t&amp;d",#N/A,FALSE,"p&amp;l_t&amp;D_01_02 (2)"}</definedName>
    <definedName name="DFGRF" localSheetId="6" hidden="1">{"pl_t&amp;d",#N/A,FALSE,"p&amp;l_t&amp;D_01_02 (2)"}</definedName>
    <definedName name="DFGRF" localSheetId="7" hidden="1">{"pl_t&amp;d",#N/A,FALSE,"p&amp;l_t&amp;D_01_02 (2)"}</definedName>
    <definedName name="DFGRF" localSheetId="8" hidden="1">{"pl_t&amp;d",#N/A,FALSE,"p&amp;l_t&amp;D_01_02 (2)"}</definedName>
    <definedName name="DFGRF" localSheetId="9" hidden="1">{"pl_t&amp;d",#N/A,FALSE,"p&amp;l_t&amp;D_01_02 (2)"}</definedName>
    <definedName name="DFGRF" localSheetId="10" hidden="1">{"pl_t&amp;d",#N/A,FALSE,"p&amp;l_t&amp;D_01_02 (2)"}</definedName>
    <definedName name="DFGRF" hidden="1">{"pl_t&amp;d",#N/A,FALSE,"p&amp;l_t&amp;D_01_02 (2)"}</definedName>
    <definedName name="DFRFF" localSheetId="6" hidden="1">{"pl_t&amp;d",#N/A,FALSE,"p&amp;l_t&amp;D_01_02 (2)"}</definedName>
    <definedName name="DFRFF" localSheetId="7" hidden="1">{"pl_t&amp;d",#N/A,FALSE,"p&amp;l_t&amp;D_01_02 (2)"}</definedName>
    <definedName name="DFRFF" localSheetId="8" hidden="1">{"pl_t&amp;d",#N/A,FALSE,"p&amp;l_t&amp;D_01_02 (2)"}</definedName>
    <definedName name="DFRFF" localSheetId="9" hidden="1">{"pl_t&amp;d",#N/A,FALSE,"p&amp;l_t&amp;D_01_02 (2)"}</definedName>
    <definedName name="DFRFF" localSheetId="10" hidden="1">{"pl_t&amp;d",#N/A,FALSE,"p&amp;l_t&amp;D_01_02 (2)"}</definedName>
    <definedName name="DFRFF" hidden="1">{"pl_t&amp;d",#N/A,FALSE,"p&amp;l_t&amp;D_01_02 (2)"}</definedName>
    <definedName name="dfsd" localSheetId="6" hidden="1">{"pl_t&amp;d",#N/A,FALSE,"p&amp;l_t&amp;D_01_02 (2)"}</definedName>
    <definedName name="dfsd" localSheetId="7" hidden="1">{"pl_t&amp;d",#N/A,FALSE,"p&amp;l_t&amp;D_01_02 (2)"}</definedName>
    <definedName name="dfsd" localSheetId="8" hidden="1">{"pl_t&amp;d",#N/A,FALSE,"p&amp;l_t&amp;D_01_02 (2)"}</definedName>
    <definedName name="dfsd" localSheetId="9" hidden="1">{"pl_t&amp;d",#N/A,FALSE,"p&amp;l_t&amp;D_01_02 (2)"}</definedName>
    <definedName name="dfsd" localSheetId="10" hidden="1">{"pl_t&amp;d",#N/A,FALSE,"p&amp;l_t&amp;D_01_02 (2)"}</definedName>
    <definedName name="dfsd" hidden="1">{"pl_t&amp;d",#N/A,FALSE,"p&amp;l_t&amp;D_01_02 (2)"}</definedName>
    <definedName name="dfsdf" localSheetId="6" hidden="1">{"pl_t&amp;d",#N/A,FALSE,"p&amp;l_t&amp;D_01_02 (2)"}</definedName>
    <definedName name="dfsdf" localSheetId="7" hidden="1">{"pl_t&amp;d",#N/A,FALSE,"p&amp;l_t&amp;D_01_02 (2)"}</definedName>
    <definedName name="dfsdf" localSheetId="8" hidden="1">{"pl_t&amp;d",#N/A,FALSE,"p&amp;l_t&amp;D_01_02 (2)"}</definedName>
    <definedName name="dfsdf" localSheetId="9" hidden="1">{"pl_t&amp;d",#N/A,FALSE,"p&amp;l_t&amp;D_01_02 (2)"}</definedName>
    <definedName name="dfsdf" localSheetId="10" hidden="1">{"pl_t&amp;d",#N/A,FALSE,"p&amp;l_t&amp;D_01_02 (2)"}</definedName>
    <definedName name="dfsdf" hidden="1">{"pl_t&amp;d",#N/A,FALSE,"p&amp;l_t&amp;D_01_02 (2)"}</definedName>
    <definedName name="dgd" localSheetId="6" hidden="1">{"pl_t&amp;d",#N/A,FALSE,"p&amp;l_t&amp;D_01_02 (2)"}</definedName>
    <definedName name="dgd" localSheetId="7" hidden="1">{"pl_t&amp;d",#N/A,FALSE,"p&amp;l_t&amp;D_01_02 (2)"}</definedName>
    <definedName name="dgd" localSheetId="8" hidden="1">{"pl_t&amp;d",#N/A,FALSE,"p&amp;l_t&amp;D_01_02 (2)"}</definedName>
    <definedName name="dgd" localSheetId="9" hidden="1">{"pl_t&amp;d",#N/A,FALSE,"p&amp;l_t&amp;D_01_02 (2)"}</definedName>
    <definedName name="dgd" localSheetId="10" hidden="1">{"pl_t&amp;d",#N/A,FALSE,"p&amp;l_t&amp;D_01_02 (2)"}</definedName>
    <definedName name="dgd" hidden="1">{"pl_t&amp;d",#N/A,FALSE,"p&amp;l_t&amp;D_01_02 (2)"}</definedName>
    <definedName name="dgfdscfds" localSheetId="6" hidden="1">{"pl_t&amp;d",#N/A,FALSE,"p&amp;l_t&amp;D_01_02 (2)"}</definedName>
    <definedName name="dgfdscfds" localSheetId="7" hidden="1">{"pl_t&amp;d",#N/A,FALSE,"p&amp;l_t&amp;D_01_02 (2)"}</definedName>
    <definedName name="dgfdscfds" localSheetId="8" hidden="1">{"pl_t&amp;d",#N/A,FALSE,"p&amp;l_t&amp;D_01_02 (2)"}</definedName>
    <definedName name="dgfdscfds" localSheetId="9" hidden="1">{"pl_t&amp;d",#N/A,FALSE,"p&amp;l_t&amp;D_01_02 (2)"}</definedName>
    <definedName name="dgfdscfds" localSheetId="10" hidden="1">{"pl_t&amp;d",#N/A,FALSE,"p&amp;l_t&amp;D_01_02 (2)"}</definedName>
    <definedName name="dgfdscfds" hidden="1">{"pl_t&amp;d",#N/A,FALSE,"p&amp;l_t&amp;D_01_02 (2)"}</definedName>
    <definedName name="dgh" localSheetId="6" hidden="1">{"pl_t&amp;d",#N/A,FALSE,"p&amp;l_t&amp;D_01_02 (2)"}</definedName>
    <definedName name="dgh" localSheetId="7" hidden="1">{"pl_t&amp;d",#N/A,FALSE,"p&amp;l_t&amp;D_01_02 (2)"}</definedName>
    <definedName name="dgh" localSheetId="8" hidden="1">{"pl_t&amp;d",#N/A,FALSE,"p&amp;l_t&amp;D_01_02 (2)"}</definedName>
    <definedName name="dgh" localSheetId="9" hidden="1">{"pl_t&amp;d",#N/A,FALSE,"p&amp;l_t&amp;D_01_02 (2)"}</definedName>
    <definedName name="dgh" localSheetId="10" hidden="1">{"pl_t&amp;d",#N/A,FALSE,"p&amp;l_t&amp;D_01_02 (2)"}</definedName>
    <definedName name="dgh" hidden="1">{"pl_t&amp;d",#N/A,FALSE,"p&amp;l_t&amp;D_01_02 (2)"}</definedName>
    <definedName name="dhg" localSheetId="6" hidden="1">{"pl_t&amp;d",#N/A,FALSE,"p&amp;l_t&amp;D_01_02 (2)"}</definedName>
    <definedName name="dhg" localSheetId="7" hidden="1">{"pl_t&amp;d",#N/A,FALSE,"p&amp;l_t&amp;D_01_02 (2)"}</definedName>
    <definedName name="dhg" localSheetId="8" hidden="1">{"pl_t&amp;d",#N/A,FALSE,"p&amp;l_t&amp;D_01_02 (2)"}</definedName>
    <definedName name="dhg" localSheetId="9" hidden="1">{"pl_t&amp;d",#N/A,FALSE,"p&amp;l_t&amp;D_01_02 (2)"}</definedName>
    <definedName name="dhg" localSheetId="10" hidden="1">{"pl_t&amp;d",#N/A,FALSE,"p&amp;l_t&amp;D_01_02 (2)"}</definedName>
    <definedName name="dhg" hidden="1">{"pl_t&amp;d",#N/A,FALSE,"p&amp;l_t&amp;D_01_02 (2)"}</definedName>
    <definedName name="didfkljdsafjksa" localSheetId="6" hidden="1">{"pl_t&amp;d",#N/A,FALSE,"p&amp;l_t&amp;D_01_02 (2)"}</definedName>
    <definedName name="didfkljdsafjksa" localSheetId="7" hidden="1">{"pl_t&amp;d",#N/A,FALSE,"p&amp;l_t&amp;D_01_02 (2)"}</definedName>
    <definedName name="didfkljdsafjksa" localSheetId="8" hidden="1">{"pl_t&amp;d",#N/A,FALSE,"p&amp;l_t&amp;D_01_02 (2)"}</definedName>
    <definedName name="didfkljdsafjksa" localSheetId="9" hidden="1">{"pl_t&amp;d",#N/A,FALSE,"p&amp;l_t&amp;D_01_02 (2)"}</definedName>
    <definedName name="didfkljdsafjksa" localSheetId="10" hidden="1">{"pl_t&amp;d",#N/A,FALSE,"p&amp;l_t&amp;D_01_02 (2)"}</definedName>
    <definedName name="didfkljdsafjksa" hidden="1">{"pl_t&amp;d",#N/A,FALSE,"p&amp;l_t&amp;D_01_02 (2)"}</definedName>
    <definedName name="DIEKDIEKD" localSheetId="6" hidden="1">{"pl_t&amp;d",#N/A,FALSE,"p&amp;l_t&amp;D_01_02 (2)"}</definedName>
    <definedName name="DIEKDIEKD" localSheetId="7" hidden="1">{"pl_t&amp;d",#N/A,FALSE,"p&amp;l_t&amp;D_01_02 (2)"}</definedName>
    <definedName name="DIEKDIEKD" localSheetId="8" hidden="1">{"pl_t&amp;d",#N/A,FALSE,"p&amp;l_t&amp;D_01_02 (2)"}</definedName>
    <definedName name="DIEKDIEKD" localSheetId="9" hidden="1">{"pl_t&amp;d",#N/A,FALSE,"p&amp;l_t&amp;D_01_02 (2)"}</definedName>
    <definedName name="DIEKDIEKD" localSheetId="10" hidden="1">{"pl_t&amp;d",#N/A,FALSE,"p&amp;l_t&amp;D_01_02 (2)"}</definedName>
    <definedName name="DIEKDIEKD" hidden="1">{"pl_t&amp;d",#N/A,FALSE,"p&amp;l_t&amp;D_01_02 (2)"}</definedName>
    <definedName name="discom_engbal" localSheetId="9">[39]Energy_bal!#REF!</definedName>
    <definedName name="discom_engbal" localSheetId="10">[39]Energy_bal!#REF!</definedName>
    <definedName name="discom_engbal">[39]Energy_bal!#REF!</definedName>
    <definedName name="Discom1F1" localSheetId="4">#REF!</definedName>
    <definedName name="Discom1F1" localSheetId="5">#REF!</definedName>
    <definedName name="Discom1F1" localSheetId="6">#REF!</definedName>
    <definedName name="Discom1F1" localSheetId="7">#REF!</definedName>
    <definedName name="Discom1F1" localSheetId="8">#REF!</definedName>
    <definedName name="Discom1F1" localSheetId="9">#REF!</definedName>
    <definedName name="Discom1F1" localSheetId="10">#REF!</definedName>
    <definedName name="Discom1F1">#REF!</definedName>
    <definedName name="Discom1F2" localSheetId="4">#REF!</definedName>
    <definedName name="Discom1F2" localSheetId="5">#REF!</definedName>
    <definedName name="Discom1F2" localSheetId="6">#REF!</definedName>
    <definedName name="Discom1F2" localSheetId="7">#REF!</definedName>
    <definedName name="Discom1F2" localSheetId="8">#REF!</definedName>
    <definedName name="Discom1F2" localSheetId="9">#REF!</definedName>
    <definedName name="Discom1F2" localSheetId="10">#REF!</definedName>
    <definedName name="Discom1F2">#REF!</definedName>
    <definedName name="Discom1F3" localSheetId="4">#REF!</definedName>
    <definedName name="Discom1F3" localSheetId="5">#REF!</definedName>
    <definedName name="Discom1F3" localSheetId="6">#REF!</definedName>
    <definedName name="Discom1F3" localSheetId="7">#REF!</definedName>
    <definedName name="Discom1F3" localSheetId="8">#REF!</definedName>
    <definedName name="Discom1F3" localSheetId="9">#REF!</definedName>
    <definedName name="Discom1F3" localSheetId="10">#REF!</definedName>
    <definedName name="Discom1F3">#REF!</definedName>
    <definedName name="Discom1F4" localSheetId="4">#REF!</definedName>
    <definedName name="Discom1F4" localSheetId="5">#REF!</definedName>
    <definedName name="Discom1F4" localSheetId="6">#REF!</definedName>
    <definedName name="Discom1F4" localSheetId="7">#REF!</definedName>
    <definedName name="Discom1F4" localSheetId="8">#REF!</definedName>
    <definedName name="Discom1F4" localSheetId="9">#REF!</definedName>
    <definedName name="Discom1F4" localSheetId="10">#REF!</definedName>
    <definedName name="Discom1F4">#REF!</definedName>
    <definedName name="Discom1F6" localSheetId="4">#REF!</definedName>
    <definedName name="Discom1F6" localSheetId="5">#REF!</definedName>
    <definedName name="Discom1F6" localSheetId="6">#REF!</definedName>
    <definedName name="Discom1F6" localSheetId="7">#REF!</definedName>
    <definedName name="Discom1F6" localSheetId="8">#REF!</definedName>
    <definedName name="Discom1F6" localSheetId="9">#REF!</definedName>
    <definedName name="Discom1F6" localSheetId="10">#REF!</definedName>
    <definedName name="Discom1F6">#REF!</definedName>
    <definedName name="Discom2F1" localSheetId="4">#REF!</definedName>
    <definedName name="Discom2F1" localSheetId="5">#REF!</definedName>
    <definedName name="Discom2F1" localSheetId="6">#REF!</definedName>
    <definedName name="Discom2F1" localSheetId="7">#REF!</definedName>
    <definedName name="Discom2F1" localSheetId="8">#REF!</definedName>
    <definedName name="Discom2F1" localSheetId="9">#REF!</definedName>
    <definedName name="Discom2F1" localSheetId="10">#REF!</definedName>
    <definedName name="Discom2F1">#REF!</definedName>
    <definedName name="Discom2F2" localSheetId="4">#REF!</definedName>
    <definedName name="Discom2F2" localSheetId="5">#REF!</definedName>
    <definedName name="Discom2F2" localSheetId="6">#REF!</definedName>
    <definedName name="Discom2F2" localSheetId="7">#REF!</definedName>
    <definedName name="Discom2F2" localSheetId="8">#REF!</definedName>
    <definedName name="Discom2F2" localSheetId="9">#REF!</definedName>
    <definedName name="Discom2F2" localSheetId="10">#REF!</definedName>
    <definedName name="Discom2F2">#REF!</definedName>
    <definedName name="Discom2F3" localSheetId="4">#REF!</definedName>
    <definedName name="Discom2F3" localSheetId="5">#REF!</definedName>
    <definedName name="Discom2F3" localSheetId="6">#REF!</definedName>
    <definedName name="Discom2F3" localSheetId="7">#REF!</definedName>
    <definedName name="Discom2F3" localSheetId="8">#REF!</definedName>
    <definedName name="Discom2F3" localSheetId="9">#REF!</definedName>
    <definedName name="Discom2F3" localSheetId="10">#REF!</definedName>
    <definedName name="Discom2F3">#REF!</definedName>
    <definedName name="Discom2F4" localSheetId="4">#REF!</definedName>
    <definedName name="Discom2F4" localSheetId="5">#REF!</definedName>
    <definedName name="Discom2F4" localSheetId="6">#REF!</definedName>
    <definedName name="Discom2F4" localSheetId="7">#REF!</definedName>
    <definedName name="Discom2F4" localSheetId="8">#REF!</definedName>
    <definedName name="Discom2F4" localSheetId="9">#REF!</definedName>
    <definedName name="Discom2F4" localSheetId="10">#REF!</definedName>
    <definedName name="Discom2F4">#REF!</definedName>
    <definedName name="Discom2F6" localSheetId="4">#REF!</definedName>
    <definedName name="Discom2F6" localSheetId="5">#REF!</definedName>
    <definedName name="Discom2F6" localSheetId="6">#REF!</definedName>
    <definedName name="Discom2F6" localSheetId="7">#REF!</definedName>
    <definedName name="Discom2F6" localSheetId="8">#REF!</definedName>
    <definedName name="Discom2F6" localSheetId="9">#REF!</definedName>
    <definedName name="Discom2F6" localSheetId="10">#REF!</definedName>
    <definedName name="Discom2F6">#REF!</definedName>
    <definedName name="DIST" localSheetId="4">#REF!</definedName>
    <definedName name="DIST" localSheetId="5">#REF!</definedName>
    <definedName name="DIST" localSheetId="6">#REF!</definedName>
    <definedName name="DIST" localSheetId="7">#REF!</definedName>
    <definedName name="DIST" localSheetId="8">#REF!</definedName>
    <definedName name="DIST" localSheetId="9">#REF!</definedName>
    <definedName name="DIST" localSheetId="10">#REF!</definedName>
    <definedName name="DIST">#REF!</definedName>
    <definedName name="DISTS" localSheetId="4">#REF!</definedName>
    <definedName name="DISTS" localSheetId="5">#REF!</definedName>
    <definedName name="DISTS" localSheetId="6">#REF!</definedName>
    <definedName name="DISTS" localSheetId="7">#REF!</definedName>
    <definedName name="DISTS" localSheetId="8">#REF!</definedName>
    <definedName name="DISTS" localSheetId="9">#REF!</definedName>
    <definedName name="DISTS" localSheetId="10">#REF!</definedName>
    <definedName name="DISTS">#REF!</definedName>
    <definedName name="djdjdjjdd" localSheetId="6" hidden="1">{"pl_t&amp;d",#N/A,FALSE,"p&amp;l_t&amp;D_01_02 (2)"}</definedName>
    <definedName name="djdjdjjdd" localSheetId="7" hidden="1">{"pl_t&amp;d",#N/A,FALSE,"p&amp;l_t&amp;D_01_02 (2)"}</definedName>
    <definedName name="djdjdjjdd" localSheetId="8" hidden="1">{"pl_t&amp;d",#N/A,FALSE,"p&amp;l_t&amp;D_01_02 (2)"}</definedName>
    <definedName name="djdjdjjdd" localSheetId="9" hidden="1">{"pl_t&amp;d",#N/A,FALSE,"p&amp;l_t&amp;D_01_02 (2)"}</definedName>
    <definedName name="djdjdjjdd" localSheetId="10" hidden="1">{"pl_t&amp;d",#N/A,FALSE,"p&amp;l_t&amp;D_01_02 (2)"}</definedName>
    <definedName name="djdjdjjdd" hidden="1">{"pl_t&amp;d",#N/A,FALSE,"p&amp;l_t&amp;D_01_02 (2)"}</definedName>
    <definedName name="djdjdjjjd" localSheetId="6" hidden="1">{"pl_t&amp;d",#N/A,FALSE,"p&amp;l_t&amp;D_01_02 (2)"}</definedName>
    <definedName name="djdjdjjjd" localSheetId="7" hidden="1">{"pl_t&amp;d",#N/A,FALSE,"p&amp;l_t&amp;D_01_02 (2)"}</definedName>
    <definedName name="djdjdjjjd" localSheetId="8" hidden="1">{"pl_t&amp;d",#N/A,FALSE,"p&amp;l_t&amp;D_01_02 (2)"}</definedName>
    <definedName name="djdjdjjjd" localSheetId="9" hidden="1">{"pl_t&amp;d",#N/A,FALSE,"p&amp;l_t&amp;D_01_02 (2)"}</definedName>
    <definedName name="djdjdjjjd" localSheetId="10" hidden="1">{"pl_t&amp;d",#N/A,FALSE,"p&amp;l_t&amp;D_01_02 (2)"}</definedName>
    <definedName name="djdjdjjjd" hidden="1">{"pl_t&amp;d",#N/A,FALSE,"p&amp;l_t&amp;D_01_02 (2)"}</definedName>
    <definedName name="djfkdsj" localSheetId="6" hidden="1">{"pl_t&amp;d",#N/A,FALSE,"p&amp;l_t&amp;D_01_02 (2)"}</definedName>
    <definedName name="djfkdsj" localSheetId="7" hidden="1">{"pl_t&amp;d",#N/A,FALSE,"p&amp;l_t&amp;D_01_02 (2)"}</definedName>
    <definedName name="djfkdsj" localSheetId="8" hidden="1">{"pl_t&amp;d",#N/A,FALSE,"p&amp;l_t&amp;D_01_02 (2)"}</definedName>
    <definedName name="djfkdsj" localSheetId="9" hidden="1">{"pl_t&amp;d",#N/A,FALSE,"p&amp;l_t&amp;D_01_02 (2)"}</definedName>
    <definedName name="djfkdsj" localSheetId="10" hidden="1">{"pl_t&amp;d",#N/A,FALSE,"p&amp;l_t&amp;D_01_02 (2)"}</definedName>
    <definedName name="djfkdsj" hidden="1">{"pl_t&amp;d",#N/A,FALSE,"p&amp;l_t&amp;D_01_02 (2)"}</definedName>
    <definedName name="DJKJA" localSheetId="6" hidden="1">{"pl_t&amp;d",#N/A,FALSE,"p&amp;l_t&amp;D_01_02 (2)"}</definedName>
    <definedName name="DJKJA" localSheetId="7" hidden="1">{"pl_t&amp;d",#N/A,FALSE,"p&amp;l_t&amp;D_01_02 (2)"}</definedName>
    <definedName name="DJKJA" localSheetId="8" hidden="1">{"pl_t&amp;d",#N/A,FALSE,"p&amp;l_t&amp;D_01_02 (2)"}</definedName>
    <definedName name="DJKJA" localSheetId="9" hidden="1">{"pl_t&amp;d",#N/A,FALSE,"p&amp;l_t&amp;D_01_02 (2)"}</definedName>
    <definedName name="DJKJA" localSheetId="10" hidden="1">{"pl_t&amp;d",#N/A,FALSE,"p&amp;l_t&amp;D_01_02 (2)"}</definedName>
    <definedName name="DJKJA" hidden="1">{"pl_t&amp;d",#N/A,FALSE,"p&amp;l_t&amp;D_01_02 (2)"}</definedName>
    <definedName name="dkd" localSheetId="6" hidden="1">{"pl_t&amp;d",#N/A,FALSE,"p&amp;l_t&amp;D_01_02 (2)"}</definedName>
    <definedName name="dkd" localSheetId="7" hidden="1">{"pl_t&amp;d",#N/A,FALSE,"p&amp;l_t&amp;D_01_02 (2)"}</definedName>
    <definedName name="dkd" localSheetId="8" hidden="1">{"pl_t&amp;d",#N/A,FALSE,"p&amp;l_t&amp;D_01_02 (2)"}</definedName>
    <definedName name="dkd" localSheetId="9" hidden="1">{"pl_t&amp;d",#N/A,FALSE,"p&amp;l_t&amp;D_01_02 (2)"}</definedName>
    <definedName name="dkd" localSheetId="10" hidden="1">{"pl_t&amp;d",#N/A,FALSE,"p&amp;l_t&amp;D_01_02 (2)"}</definedName>
    <definedName name="dkd" hidden="1">{"pl_t&amp;d",#N/A,FALSE,"p&amp;l_t&amp;D_01_02 (2)"}</definedName>
    <definedName name="DKDK" localSheetId="6" hidden="1">{"pl_t&amp;d",#N/A,FALSE,"p&amp;l_t&amp;D_01_02 (2)"}</definedName>
    <definedName name="DKDK" localSheetId="7" hidden="1">{"pl_t&amp;d",#N/A,FALSE,"p&amp;l_t&amp;D_01_02 (2)"}</definedName>
    <definedName name="DKDK" localSheetId="8" hidden="1">{"pl_t&amp;d",#N/A,FALSE,"p&amp;l_t&amp;D_01_02 (2)"}</definedName>
    <definedName name="DKDK" localSheetId="9" hidden="1">{"pl_t&amp;d",#N/A,FALSE,"p&amp;l_t&amp;D_01_02 (2)"}</definedName>
    <definedName name="DKDK" localSheetId="10" hidden="1">{"pl_t&amp;d",#N/A,FALSE,"p&amp;l_t&amp;D_01_02 (2)"}</definedName>
    <definedName name="DKDK" hidden="1">{"pl_t&amp;d",#N/A,FALSE,"p&amp;l_t&amp;D_01_02 (2)"}</definedName>
    <definedName name="dkdksklds" localSheetId="6" hidden="1">{"pl_t&amp;d",#N/A,FALSE,"p&amp;l_t&amp;D_01_02 (2)"}</definedName>
    <definedName name="dkdksklds" localSheetId="7" hidden="1">{"pl_t&amp;d",#N/A,FALSE,"p&amp;l_t&amp;D_01_02 (2)"}</definedName>
    <definedName name="dkdksklds" localSheetId="8" hidden="1">{"pl_t&amp;d",#N/A,FALSE,"p&amp;l_t&amp;D_01_02 (2)"}</definedName>
    <definedName name="dkdksklds" localSheetId="9" hidden="1">{"pl_t&amp;d",#N/A,FALSE,"p&amp;l_t&amp;D_01_02 (2)"}</definedName>
    <definedName name="dkdksklds" localSheetId="10" hidden="1">{"pl_t&amp;d",#N/A,FALSE,"p&amp;l_t&amp;D_01_02 (2)"}</definedName>
    <definedName name="dkdksklds" hidden="1">{"pl_t&amp;d",#N/A,FALSE,"p&amp;l_t&amp;D_01_02 (2)"}</definedName>
    <definedName name="dkkdkdkkd" localSheetId="6" hidden="1">{"pl_t&amp;d",#N/A,FALSE,"p&amp;l_t&amp;D_01_02 (2)"}</definedName>
    <definedName name="dkkdkdkkd" localSheetId="7" hidden="1">{"pl_t&amp;d",#N/A,FALSE,"p&amp;l_t&amp;D_01_02 (2)"}</definedName>
    <definedName name="dkkdkdkkd" localSheetId="8" hidden="1">{"pl_t&amp;d",#N/A,FALSE,"p&amp;l_t&amp;D_01_02 (2)"}</definedName>
    <definedName name="dkkdkdkkd" localSheetId="9" hidden="1">{"pl_t&amp;d",#N/A,FALSE,"p&amp;l_t&amp;D_01_02 (2)"}</definedName>
    <definedName name="dkkdkdkkd" localSheetId="10" hidden="1">{"pl_t&amp;d",#N/A,FALSE,"p&amp;l_t&amp;D_01_02 (2)"}</definedName>
    <definedName name="dkkdkdkkd" hidden="1">{"pl_t&amp;d",#N/A,FALSE,"p&amp;l_t&amp;D_01_02 (2)"}</definedName>
    <definedName name="dkls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lldl" localSheetId="6" hidden="1">{"pl_td_01_02",#N/A,FALSE,"p&amp;l_t&amp;D_01_02 (2)"}</definedName>
    <definedName name="dlldl" localSheetId="7" hidden="1">{"pl_td_01_02",#N/A,FALSE,"p&amp;l_t&amp;D_01_02 (2)"}</definedName>
    <definedName name="dlldl" localSheetId="8" hidden="1">{"pl_td_01_02",#N/A,FALSE,"p&amp;l_t&amp;D_01_02 (2)"}</definedName>
    <definedName name="dlldl" localSheetId="9" hidden="1">{"pl_td_01_02",#N/A,FALSE,"p&amp;l_t&amp;D_01_02 (2)"}</definedName>
    <definedName name="dlldl" localSheetId="10" hidden="1">{"pl_td_01_02",#N/A,FALSE,"p&amp;l_t&amp;D_01_02 (2)"}</definedName>
    <definedName name="dlldl" hidden="1">{"pl_td_01_02",#N/A,FALSE,"p&amp;l_t&amp;D_01_02 (2)"}</definedName>
    <definedName name="DNIL5" localSheetId="6">#REF!</definedName>
    <definedName name="DNIL5" localSheetId="7">#REF!</definedName>
    <definedName name="DNIL5" localSheetId="8">#REF!</definedName>
    <definedName name="DNIL5" localSheetId="9">#REF!</definedName>
    <definedName name="DNIL5" localSheetId="10">#REF!</definedName>
    <definedName name="DNIL5">#REF!</definedName>
    <definedName name="dom" localSheetId="4">#REF!</definedName>
    <definedName name="dom" localSheetId="5">#REF!</definedName>
    <definedName name="dom" localSheetId="6">#REF!</definedName>
    <definedName name="dom" localSheetId="7">#REF!</definedName>
    <definedName name="dom" localSheetId="8">#REF!</definedName>
    <definedName name="dom" localSheetId="9">#REF!</definedName>
    <definedName name="dom" localSheetId="10">#REF!</definedName>
    <definedName name="dom">#REF!</definedName>
    <definedName name="DONGA" localSheetId="6" hidden="1">{"pl_t&amp;d",#N/A,FALSE,"p&amp;l_t&amp;D_01_02 (2)"}</definedName>
    <definedName name="DONGA" localSheetId="7" hidden="1">{"pl_t&amp;d",#N/A,FALSE,"p&amp;l_t&amp;D_01_02 (2)"}</definedName>
    <definedName name="DONGA" localSheetId="8" hidden="1">{"pl_t&amp;d",#N/A,FALSE,"p&amp;l_t&amp;D_01_02 (2)"}</definedName>
    <definedName name="DONGA" localSheetId="9" hidden="1">{"pl_t&amp;d",#N/A,FALSE,"p&amp;l_t&amp;D_01_02 (2)"}</definedName>
    <definedName name="DONGA" localSheetId="10" hidden="1">{"pl_t&amp;d",#N/A,FALSE,"p&amp;l_t&amp;D_01_02 (2)"}</definedName>
    <definedName name="DONGA" hidden="1">{"pl_t&amp;d",#N/A,FALSE,"p&amp;l_t&amp;D_01_02 (2)"}</definedName>
    <definedName name="dpc" localSheetId="6">'[40]dpc cost'!$D$1</definedName>
    <definedName name="dpc" localSheetId="7">'[40]dpc cost'!$D$1</definedName>
    <definedName name="dpc" localSheetId="8">'[40]dpc cost'!$D$1</definedName>
    <definedName name="dpc" localSheetId="9">'[40]dpc cost'!$D$1</definedName>
    <definedName name="dpc" localSheetId="10">'[40]dpc cost'!$D$1</definedName>
    <definedName name="dpc">'[38]dpc cost'!$D$1</definedName>
    <definedName name="drawal" localSheetId="0" hidden="1">{"pl_t&amp;d",#N/A,FALSE,"p&amp;l_t&amp;D_01_02 (2)"}</definedName>
    <definedName name="drawal" localSheetId="1" hidden="1">{"pl_t&amp;d",#N/A,FALSE,"p&amp;l_t&amp;D_01_02 (2)"}</definedName>
    <definedName name="drawal" localSheetId="2" hidden="1">{"pl_t&amp;d",#N/A,FALSE,"p&amp;l_t&amp;D_01_02 (2)"}</definedName>
    <definedName name="drawal" localSheetId="3" hidden="1">{"pl_t&amp;d",#N/A,FALSE,"p&amp;l_t&amp;D_01_02 (2)"}</definedName>
    <definedName name="drawal" localSheetId="5" hidden="1">{"pl_t&amp;d",#N/A,FALSE,"p&amp;l_t&amp;D_01_02 (2)"}</definedName>
    <definedName name="drawal" localSheetId="6" hidden="1">{"pl_t&amp;d",#N/A,FALSE,"p&amp;l_t&amp;D_01_02 (2)"}</definedName>
    <definedName name="drawal" localSheetId="7" hidden="1">{"pl_t&amp;d",#N/A,FALSE,"p&amp;l_t&amp;D_01_02 (2)"}</definedName>
    <definedName name="drawal" localSheetId="8" hidden="1">{"pl_t&amp;d",#N/A,FALSE,"p&amp;l_t&amp;D_01_02 (2)"}</definedName>
    <definedName name="drawal" localSheetId="9" hidden="1">{"pl_t&amp;d",#N/A,FALSE,"p&amp;l_t&amp;D_01_02 (2)"}</definedName>
    <definedName name="drawal" localSheetId="10" hidden="1">{"pl_t&amp;d",#N/A,FALSE,"p&amp;l_t&amp;D_01_02 (2)"}</definedName>
    <definedName name="drawal" hidden="1">{"pl_t&amp;d",#N/A,FALSE,"p&amp;l_t&amp;D_01_02 (2)"}</definedName>
    <definedName name="DRE" localSheetId="6" hidden="1">{"pl_t&amp;d",#N/A,FALSE,"p&amp;l_t&amp;D_01_02 (2)"}</definedName>
    <definedName name="DRE" localSheetId="7" hidden="1">{"pl_t&amp;d",#N/A,FALSE,"p&amp;l_t&amp;D_01_02 (2)"}</definedName>
    <definedName name="DRE" localSheetId="8" hidden="1">{"pl_t&amp;d",#N/A,FALSE,"p&amp;l_t&amp;D_01_02 (2)"}</definedName>
    <definedName name="DRE" localSheetId="9" hidden="1">{"pl_t&amp;d",#N/A,FALSE,"p&amp;l_t&amp;D_01_02 (2)"}</definedName>
    <definedName name="DRE" localSheetId="10" hidden="1">{"pl_t&amp;d",#N/A,FALSE,"p&amp;l_t&amp;D_01_02 (2)"}</definedName>
    <definedName name="DRE" hidden="1">{"pl_t&amp;d",#N/A,FALSE,"p&amp;l_t&amp;D_01_02 (2)"}</definedName>
    <definedName name="ds" localSheetId="6" hidden="1">{"pl_t&amp;d",#N/A,FALSE,"p&amp;l_t&amp;D_01_02 (2)"}</definedName>
    <definedName name="ds" localSheetId="7" hidden="1">{"pl_t&amp;d",#N/A,FALSE,"p&amp;l_t&amp;D_01_02 (2)"}</definedName>
    <definedName name="ds" localSheetId="8" hidden="1">{"pl_t&amp;d",#N/A,FALSE,"p&amp;l_t&amp;D_01_02 (2)"}</definedName>
    <definedName name="ds" localSheetId="9" hidden="1">{"pl_t&amp;d",#N/A,FALSE,"p&amp;l_t&amp;D_01_02 (2)"}</definedName>
    <definedName name="ds" localSheetId="10" hidden="1">{"pl_t&amp;d",#N/A,FALSE,"p&amp;l_t&amp;D_01_02 (2)"}</definedName>
    <definedName name="ds" hidden="1">{"pl_t&amp;d",#N/A,FALSE,"p&amp;l_t&amp;D_01_02 (2)"}</definedName>
    <definedName name="dsdwsw" localSheetId="6" hidden="1">{"pl_t&amp;d",#N/A,FALSE,"p&amp;l_t&amp;D_01_02 (2)"}</definedName>
    <definedName name="dsdwsw" localSheetId="7" hidden="1">{"pl_t&amp;d",#N/A,FALSE,"p&amp;l_t&amp;D_01_02 (2)"}</definedName>
    <definedName name="dsdwsw" localSheetId="8" hidden="1">{"pl_t&amp;d",#N/A,FALSE,"p&amp;l_t&amp;D_01_02 (2)"}</definedName>
    <definedName name="dsdwsw" localSheetId="9" hidden="1">{"pl_t&amp;d",#N/A,FALSE,"p&amp;l_t&amp;D_01_02 (2)"}</definedName>
    <definedName name="dsdwsw" localSheetId="10" hidden="1">{"pl_t&amp;d",#N/A,FALSE,"p&amp;l_t&amp;D_01_02 (2)"}</definedName>
    <definedName name="dsdwsw" hidden="1">{"pl_t&amp;d",#N/A,FALSE,"p&amp;l_t&amp;D_01_02 (2)"}</definedName>
    <definedName name="dsfddf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gfdsgfdsg" localSheetId="6" hidden="1">{"pl_t&amp;d",#N/A,FALSE,"p&amp;l_t&amp;D_01_02 (2)"}</definedName>
    <definedName name="dsfdgfdsgfdsg" localSheetId="7" hidden="1">{"pl_t&amp;d",#N/A,FALSE,"p&amp;l_t&amp;D_01_02 (2)"}</definedName>
    <definedName name="dsfdgfdsgfdsg" localSheetId="8" hidden="1">{"pl_t&amp;d",#N/A,FALSE,"p&amp;l_t&amp;D_01_02 (2)"}</definedName>
    <definedName name="dsfdgfdsgfdsg" localSheetId="9" hidden="1">{"pl_t&amp;d",#N/A,FALSE,"p&amp;l_t&amp;D_01_02 (2)"}</definedName>
    <definedName name="dsfdgfdsgfdsg" localSheetId="10" hidden="1">{"pl_t&amp;d",#N/A,FALSE,"p&amp;l_t&amp;D_01_02 (2)"}</definedName>
    <definedName name="dsfdgfdsgfdsg" hidden="1">{"pl_t&amp;d",#N/A,FALSE,"p&amp;l_t&amp;D_01_02 (2)"}</definedName>
    <definedName name="dsfds" localSheetId="6" hidden="1">{"pl_t&amp;d",#N/A,FALSE,"p&amp;l_t&amp;D_01_02 (2)"}</definedName>
    <definedName name="dsfds" localSheetId="7" hidden="1">{"pl_t&amp;d",#N/A,FALSE,"p&amp;l_t&amp;D_01_02 (2)"}</definedName>
    <definedName name="dsfds" localSheetId="8" hidden="1">{"pl_t&amp;d",#N/A,FALSE,"p&amp;l_t&amp;D_01_02 (2)"}</definedName>
    <definedName name="dsfds" localSheetId="9" hidden="1">{"pl_t&amp;d",#N/A,FALSE,"p&amp;l_t&amp;D_01_02 (2)"}</definedName>
    <definedName name="dsfds" localSheetId="10" hidden="1">{"pl_t&amp;d",#N/A,FALSE,"p&amp;l_t&amp;D_01_02 (2)"}</definedName>
    <definedName name="dsfds" hidden="1">{"pl_t&amp;d",#N/A,FALSE,"p&amp;l_t&amp;D_01_02 (2)"}</definedName>
    <definedName name="dskdskkds" localSheetId="0" hidden="1">{"pl_t&amp;d",#N/A,FALSE,"p&amp;l_t&amp;D_01_02 (2)"}</definedName>
    <definedName name="dskdskkds" localSheetId="1" hidden="1">{"pl_t&amp;d",#N/A,FALSE,"p&amp;l_t&amp;D_01_02 (2)"}</definedName>
    <definedName name="dskdskkds" localSheetId="2" hidden="1">{"pl_t&amp;d",#N/A,FALSE,"p&amp;l_t&amp;D_01_02 (2)"}</definedName>
    <definedName name="dskdskkds" localSheetId="3" hidden="1">{"pl_t&amp;d",#N/A,FALSE,"p&amp;l_t&amp;D_01_02 (2)"}</definedName>
    <definedName name="dskdskkds" localSheetId="4" hidden="1">{"pl_t&amp;d",#N/A,FALSE,"p&amp;l_t&amp;D_01_02 (2)"}</definedName>
    <definedName name="dskdskkds" localSheetId="5" hidden="1">{"pl_t&amp;d",#N/A,FALSE,"p&amp;l_t&amp;D_01_02 (2)"}</definedName>
    <definedName name="dskdskkds" localSheetId="6" hidden="1">{"pl_t&amp;d",#N/A,FALSE,"p&amp;l_t&amp;D_01_02 (2)"}</definedName>
    <definedName name="dskdskkds" localSheetId="7" hidden="1">{"pl_t&amp;d",#N/A,FALSE,"p&amp;l_t&amp;D_01_02 (2)"}</definedName>
    <definedName name="dskdskkds" localSheetId="8" hidden="1">{"pl_t&amp;d",#N/A,FALSE,"p&amp;l_t&amp;D_01_02 (2)"}</definedName>
    <definedName name="dskdskkds" localSheetId="9" hidden="1">{"pl_t&amp;d",#N/A,FALSE,"p&amp;l_t&amp;D_01_02 (2)"}</definedName>
    <definedName name="dskdskkds" localSheetId="10" hidden="1">{"pl_t&amp;d",#N/A,FALSE,"p&amp;l_t&amp;D_01_02 (2)"}</definedName>
    <definedName name="dskdskkds" hidden="1">{"pl_t&amp;d",#N/A,FALSE,"p&amp;l_t&amp;D_01_02 (2)"}</definedName>
    <definedName name="dtrs" localSheetId="6" hidden="1">{"pl_t&amp;d",#N/A,FALSE,"p&amp;l_t&amp;D_01_02 (2)"}</definedName>
    <definedName name="dtrs" localSheetId="7" hidden="1">{"pl_t&amp;d",#N/A,FALSE,"p&amp;l_t&amp;D_01_02 (2)"}</definedName>
    <definedName name="dtrs" localSheetId="8" hidden="1">{"pl_t&amp;d",#N/A,FALSE,"p&amp;l_t&amp;D_01_02 (2)"}</definedName>
    <definedName name="dtrs" localSheetId="9" hidden="1">{"pl_t&amp;d",#N/A,FALSE,"p&amp;l_t&amp;D_01_02 (2)"}</definedName>
    <definedName name="dtrs" localSheetId="10" hidden="1">{"pl_t&amp;d",#N/A,FALSE,"p&amp;l_t&amp;D_01_02 (2)"}</definedName>
    <definedName name="dtrs" hidden="1">{"pl_t&amp;d",#N/A,FALSE,"p&amp;l_t&amp;D_01_02 (2)"}</definedName>
    <definedName name="dum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w" localSheetId="6" hidden="1">{"pl_t&amp;d",#N/A,FALSE,"p&amp;l_t&amp;D_01_02 (2)"}</definedName>
    <definedName name="dw" localSheetId="7" hidden="1">{"pl_t&amp;d",#N/A,FALSE,"p&amp;l_t&amp;D_01_02 (2)"}</definedName>
    <definedName name="dw" localSheetId="8" hidden="1">{"pl_t&amp;d",#N/A,FALSE,"p&amp;l_t&amp;D_01_02 (2)"}</definedName>
    <definedName name="dw" localSheetId="9" hidden="1">{"pl_t&amp;d",#N/A,FALSE,"p&amp;l_t&amp;D_01_02 (2)"}</definedName>
    <definedName name="dw" localSheetId="10" hidden="1">{"pl_t&amp;d",#N/A,FALSE,"p&amp;l_t&amp;D_01_02 (2)"}</definedName>
    <definedName name="dw" hidden="1">{"pl_t&amp;d",#N/A,FALSE,"p&amp;l_t&amp;D_01_02 (2)"}</definedName>
    <definedName name="dwd" localSheetId="6" hidden="1">{"pl_t&amp;d",#N/A,FALSE,"p&amp;l_t&amp;D_01_02 (2)"}</definedName>
    <definedName name="dwd" localSheetId="7" hidden="1">{"pl_t&amp;d",#N/A,FALSE,"p&amp;l_t&amp;D_01_02 (2)"}</definedName>
    <definedName name="dwd" localSheetId="8" hidden="1">{"pl_t&amp;d",#N/A,FALSE,"p&amp;l_t&amp;D_01_02 (2)"}</definedName>
    <definedName name="dwd" localSheetId="9" hidden="1">{"pl_t&amp;d",#N/A,FALSE,"p&amp;l_t&amp;D_01_02 (2)"}</definedName>
    <definedName name="dwd" localSheetId="10" hidden="1">{"pl_t&amp;d",#N/A,FALSE,"p&amp;l_t&amp;D_01_02 (2)"}</definedName>
    <definedName name="dwd" hidden="1">{"pl_t&amp;d",#N/A,FALSE,"p&amp;l_t&amp;D_01_02 (2)"}</definedName>
    <definedName name="dydyen" localSheetId="6" hidden="1">{"pl_t&amp;d",#N/A,FALSE,"p&amp;l_t&amp;D_01_02 (2)"}</definedName>
    <definedName name="dydyen" localSheetId="7" hidden="1">{"pl_t&amp;d",#N/A,FALSE,"p&amp;l_t&amp;D_01_02 (2)"}</definedName>
    <definedName name="dydyen" localSheetId="8" hidden="1">{"pl_t&amp;d",#N/A,FALSE,"p&amp;l_t&amp;D_01_02 (2)"}</definedName>
    <definedName name="dydyen" localSheetId="9" hidden="1">{"pl_t&amp;d",#N/A,FALSE,"p&amp;l_t&amp;D_01_02 (2)"}</definedName>
    <definedName name="dydyen" localSheetId="10" hidden="1">{"pl_t&amp;d",#N/A,FALSE,"p&amp;l_t&amp;D_01_02 (2)"}</definedName>
    <definedName name="dydyen" hidden="1">{"pl_t&amp;d",#N/A,FALSE,"p&amp;l_t&amp;D_01_02 (2)"}</definedName>
    <definedName name="e" localSheetId="0" hidden="1">{"pl_t&amp;d",#N/A,FALSE,"p&amp;l_t&amp;D_01_02 (2)"}</definedName>
    <definedName name="e" localSheetId="1" hidden="1">{"pl_t&amp;d",#N/A,FALSE,"p&amp;l_t&amp;D_01_02 (2)"}</definedName>
    <definedName name="e" localSheetId="2" hidden="1">{"pl_t&amp;d",#N/A,FALSE,"p&amp;l_t&amp;D_01_02 (2)"}</definedName>
    <definedName name="e" localSheetId="3" hidden="1">{"pl_t&amp;d",#N/A,FALSE,"p&amp;l_t&amp;D_01_02 (2)"}</definedName>
    <definedName name="e" localSheetId="4" hidden="1">{"pl_t&amp;d",#N/A,FALSE,"p&amp;l_t&amp;D_01_02 (2)"}</definedName>
    <definedName name="e" localSheetId="5" hidden="1">{"pl_t&amp;d",#N/A,FALSE,"p&amp;l_t&amp;D_01_02 (2)"}</definedName>
    <definedName name="e" localSheetId="6" hidden="1">{"pl_t&amp;d",#N/A,FALSE,"p&amp;l_t&amp;D_01_02 (2)"}</definedName>
    <definedName name="e" localSheetId="7" hidden="1">{"pl_t&amp;d",#N/A,FALSE,"p&amp;l_t&amp;D_01_02 (2)"}</definedName>
    <definedName name="e" localSheetId="8" hidden="1">{"pl_t&amp;d",#N/A,FALSE,"p&amp;l_t&amp;D_01_02 (2)"}</definedName>
    <definedName name="e" localSheetId="9" hidden="1">{"pl_t&amp;d",#N/A,FALSE,"p&amp;l_t&amp;D_01_02 (2)"}</definedName>
    <definedName name="e" localSheetId="10" hidden="1">{"pl_t&amp;d",#N/A,FALSE,"p&amp;l_t&amp;D_01_02 (2)"}</definedName>
    <definedName name="e" hidden="1">{"pl_t&amp;d",#N/A,FALSE,"p&amp;l_t&amp;D_01_02 (2)"}</definedName>
    <definedName name="E_315MVA_Addl_Page1" localSheetId="6">#REF!</definedName>
    <definedName name="E_315MVA_Addl_Page1" localSheetId="7">#REF!</definedName>
    <definedName name="E_315MVA_Addl_Page1" localSheetId="8">#REF!</definedName>
    <definedName name="E_315MVA_Addl_Page1" localSheetId="9">#REF!</definedName>
    <definedName name="E_315MVA_Addl_Page1" localSheetId="10">#REF!</definedName>
    <definedName name="E_315MVA_Addl_Page1">#REF!</definedName>
    <definedName name="E_315MVA_Addl_Page2" localSheetId="6">#REF!</definedName>
    <definedName name="E_315MVA_Addl_Page2" localSheetId="7">#REF!</definedName>
    <definedName name="E_315MVA_Addl_Page2" localSheetId="8">#REF!</definedName>
    <definedName name="E_315MVA_Addl_Page2" localSheetId="9">#REF!</definedName>
    <definedName name="E_315MVA_Addl_Page2" localSheetId="10">#REF!</definedName>
    <definedName name="E_315MVA_Addl_Page2">#REF!</definedName>
    <definedName name="ear" localSheetId="6" hidden="1">{"pl_t&amp;d",#N/A,FALSE,"p&amp;l_t&amp;D_01_02 (2)"}</definedName>
    <definedName name="ear" localSheetId="7" hidden="1">{"pl_t&amp;d",#N/A,FALSE,"p&amp;l_t&amp;D_01_02 (2)"}</definedName>
    <definedName name="ear" localSheetId="8" hidden="1">{"pl_t&amp;d",#N/A,FALSE,"p&amp;l_t&amp;D_01_02 (2)"}</definedName>
    <definedName name="ear" localSheetId="9" hidden="1">{"pl_t&amp;d",#N/A,FALSE,"p&amp;l_t&amp;D_01_02 (2)"}</definedName>
    <definedName name="ear" localSheetId="10" hidden="1">{"pl_t&amp;d",#N/A,FALSE,"p&amp;l_t&amp;D_01_02 (2)"}</definedName>
    <definedName name="ear" hidden="1">{"pl_t&amp;d",#N/A,FALSE,"p&amp;l_t&amp;D_01_02 (2)"}</definedName>
    <definedName name="eary" localSheetId="6" hidden="1">{"pl_t&amp;d",#N/A,FALSE,"p&amp;l_t&amp;D_01_02 (2)"}</definedName>
    <definedName name="eary" localSheetId="7" hidden="1">{"pl_t&amp;d",#N/A,FALSE,"p&amp;l_t&amp;D_01_02 (2)"}</definedName>
    <definedName name="eary" localSheetId="8" hidden="1">{"pl_t&amp;d",#N/A,FALSE,"p&amp;l_t&amp;D_01_02 (2)"}</definedName>
    <definedName name="eary" localSheetId="9" hidden="1">{"pl_t&amp;d",#N/A,FALSE,"p&amp;l_t&amp;D_01_02 (2)"}</definedName>
    <definedName name="eary" localSheetId="10" hidden="1">{"pl_t&amp;d",#N/A,FALSE,"p&amp;l_t&amp;D_01_02 (2)"}</definedName>
    <definedName name="eary" hidden="1">{"pl_t&amp;d",#N/A,FALSE,"p&amp;l_t&amp;D_01_02 (2)"}</definedName>
    <definedName name="ED" localSheetId="6">#REF!</definedName>
    <definedName name="ED" localSheetId="7">#REF!</definedName>
    <definedName name="ED" localSheetId="8">#REF!</definedName>
    <definedName name="ED" localSheetId="9">#REF!</definedName>
    <definedName name="ED" localSheetId="10">#REF!</definedName>
    <definedName name="ED">#REF!</definedName>
    <definedName name="ee" localSheetId="6" hidden="1">{"pl_t&amp;d",#N/A,FALSE,"p&amp;l_t&amp;D_01_02 (2)"}</definedName>
    <definedName name="ee" localSheetId="7" hidden="1">{"pl_t&amp;d",#N/A,FALSE,"p&amp;l_t&amp;D_01_02 (2)"}</definedName>
    <definedName name="ee" localSheetId="8" hidden="1">{"pl_t&amp;d",#N/A,FALSE,"p&amp;l_t&amp;D_01_02 (2)"}</definedName>
    <definedName name="ee" localSheetId="9" hidden="1">{"pl_t&amp;d",#N/A,FALSE,"p&amp;l_t&amp;D_01_02 (2)"}</definedName>
    <definedName name="ee" localSheetId="10" hidden="1">{"pl_t&amp;d",#N/A,FALSE,"p&amp;l_t&amp;D_01_02 (2)"}</definedName>
    <definedName name="ee" hidden="1">{"pl_t&amp;d",#N/A,FALSE,"p&amp;l_t&amp;D_01_02 (2)"}</definedName>
    <definedName name="eee" localSheetId="0" hidden="1">{"pl_td_01_02",#N/A,FALSE,"p&amp;l_t&amp;D_01_02 (2)"}</definedName>
    <definedName name="eee" localSheetId="1" hidden="1">{"pl_td_01_02",#N/A,FALSE,"p&amp;l_t&amp;D_01_02 (2)"}</definedName>
    <definedName name="eee" localSheetId="2" hidden="1">{"pl_td_01_02",#N/A,FALSE,"p&amp;l_t&amp;D_01_02 (2)"}</definedName>
    <definedName name="eee" localSheetId="3" hidden="1">{"pl_td_01_02",#N/A,FALSE,"p&amp;l_t&amp;D_01_02 (2)"}</definedName>
    <definedName name="eee" localSheetId="5" hidden="1">{"pl_td_01_02",#N/A,FALSE,"p&amp;l_t&amp;D_01_02 (2)"}</definedName>
    <definedName name="eee" localSheetId="6" hidden="1">{"pl_td_01_02",#N/A,FALSE,"p&amp;l_t&amp;D_01_02 (2)"}</definedName>
    <definedName name="eee" localSheetId="7" hidden="1">{"pl_td_01_02",#N/A,FALSE,"p&amp;l_t&amp;D_01_02 (2)"}</definedName>
    <definedName name="eee" localSheetId="8" hidden="1">{"pl_td_01_02",#N/A,FALSE,"p&amp;l_t&amp;D_01_02 (2)"}</definedName>
    <definedName name="eee" localSheetId="9" hidden="1">{"pl_td_01_02",#N/A,FALSE,"p&amp;l_t&amp;D_01_02 (2)"}</definedName>
    <definedName name="eee" localSheetId="10" hidden="1">{"pl_td_01_02",#N/A,FALSE,"p&amp;l_t&amp;D_01_02 (2)"}</definedName>
    <definedName name="eee" hidden="1">{"pl_td_01_02",#N/A,FALSE,"p&amp;l_t&amp;D_01_02 (2)"}</definedName>
    <definedName name="eeee" localSheetId="6">[4]Newabstract!#REF!</definedName>
    <definedName name="eeee" localSheetId="7">[4]Newabstract!#REF!</definedName>
    <definedName name="eeee" localSheetId="8">[4]Newabstract!#REF!</definedName>
    <definedName name="eeee" localSheetId="9">[4]Newabstract!#REF!</definedName>
    <definedName name="eeee" localSheetId="10">[4]Newabstract!#REF!</definedName>
    <definedName name="eeee">[4]Newabstract!#REF!</definedName>
    <definedName name="eeeeeeeeeeeeee" localSheetId="6">[4]Newabstract!#REF!</definedName>
    <definedName name="eeeeeeeeeeeeee" localSheetId="7">[4]Newabstract!#REF!</definedName>
    <definedName name="eeeeeeeeeeeeee" localSheetId="8">[4]Newabstract!#REF!</definedName>
    <definedName name="eeeeeeeeeeeeee" localSheetId="9">[4]Newabstract!#REF!</definedName>
    <definedName name="eeeeeeeeeeeeee" localSheetId="10">[4]Newabstract!#REF!</definedName>
    <definedName name="eeeeeeeeeeeeee">[4]Newabstract!#REF!</definedName>
    <definedName name="eeerrerewre" localSheetId="6" hidden="1">{"pl_t&amp;d",#N/A,FALSE,"p&amp;l_t&amp;D_01_02 (2)"}</definedName>
    <definedName name="eeerrerewre" localSheetId="7" hidden="1">{"pl_t&amp;d",#N/A,FALSE,"p&amp;l_t&amp;D_01_02 (2)"}</definedName>
    <definedName name="eeerrerewre" localSheetId="8" hidden="1">{"pl_t&amp;d",#N/A,FALSE,"p&amp;l_t&amp;D_01_02 (2)"}</definedName>
    <definedName name="eeerrerewre" localSheetId="9" hidden="1">{"pl_t&amp;d",#N/A,FALSE,"p&amp;l_t&amp;D_01_02 (2)"}</definedName>
    <definedName name="eeerrerewre" localSheetId="10" hidden="1">{"pl_t&amp;d",#N/A,FALSE,"p&amp;l_t&amp;D_01_02 (2)"}</definedName>
    <definedName name="eeerrerewre" hidden="1">{"pl_t&amp;d",#N/A,FALSE,"p&amp;l_t&amp;D_01_02 (2)"}</definedName>
    <definedName name="eer" localSheetId="6" hidden="1">{"pl_t&amp;d",#N/A,FALSE,"p&amp;l_t&amp;D_01_02 (2)"}</definedName>
    <definedName name="eer" localSheetId="7" hidden="1">{"pl_t&amp;d",#N/A,FALSE,"p&amp;l_t&amp;D_01_02 (2)"}</definedName>
    <definedName name="eer" localSheetId="8" hidden="1">{"pl_t&amp;d",#N/A,FALSE,"p&amp;l_t&amp;D_01_02 (2)"}</definedName>
    <definedName name="eer" localSheetId="9" hidden="1">{"pl_t&amp;d",#N/A,FALSE,"p&amp;l_t&amp;D_01_02 (2)"}</definedName>
    <definedName name="eer" localSheetId="10" hidden="1">{"pl_t&amp;d",#N/A,FALSE,"p&amp;l_t&amp;D_01_02 (2)"}</definedName>
    <definedName name="eer" hidden="1">{"pl_t&amp;d",#N/A,FALSE,"p&amp;l_t&amp;D_01_02 (2)"}</definedName>
    <definedName name="ef" localSheetId="6" hidden="1">{"pl_t&amp;d",#N/A,FALSE,"p&amp;l_t&amp;D_01_02 (2)"}</definedName>
    <definedName name="ef" localSheetId="7" hidden="1">{"pl_t&amp;d",#N/A,FALSE,"p&amp;l_t&amp;D_01_02 (2)"}</definedName>
    <definedName name="ef" localSheetId="8" hidden="1">{"pl_t&amp;d",#N/A,FALSE,"p&amp;l_t&amp;D_01_02 (2)"}</definedName>
    <definedName name="ef" localSheetId="9" hidden="1">{"pl_t&amp;d",#N/A,FALSE,"p&amp;l_t&amp;D_01_02 (2)"}</definedName>
    <definedName name="ef" localSheetId="10" hidden="1">{"pl_t&amp;d",#N/A,FALSE,"p&amp;l_t&amp;D_01_02 (2)"}</definedName>
    <definedName name="ef" hidden="1">{"pl_t&amp;d",#N/A,FALSE,"p&amp;l_t&amp;D_01_02 (2)"}</definedName>
    <definedName name="efefe" localSheetId="6" hidden="1">{"pl_t&amp;d",#N/A,FALSE,"p&amp;l_t&amp;D_01_02 (2)"}</definedName>
    <definedName name="efefe" localSheetId="7" hidden="1">{"pl_t&amp;d",#N/A,FALSE,"p&amp;l_t&amp;D_01_02 (2)"}</definedName>
    <definedName name="efefe" localSheetId="8" hidden="1">{"pl_t&amp;d",#N/A,FALSE,"p&amp;l_t&amp;D_01_02 (2)"}</definedName>
    <definedName name="efefe" localSheetId="9" hidden="1">{"pl_t&amp;d",#N/A,FALSE,"p&amp;l_t&amp;D_01_02 (2)"}</definedName>
    <definedName name="efefe" localSheetId="10" hidden="1">{"pl_t&amp;d",#N/A,FALSE,"p&amp;l_t&amp;D_01_02 (2)"}</definedName>
    <definedName name="efefe" hidden="1">{"pl_t&amp;d",#N/A,FALSE,"p&amp;l_t&amp;D_01_02 (2)"}</definedName>
    <definedName name="egfefe" localSheetId="6" hidden="1">{"pl_t&amp;d",#N/A,FALSE,"p&amp;l_t&amp;D_01_02 (2)"}</definedName>
    <definedName name="egfefe" localSheetId="7" hidden="1">{"pl_t&amp;d",#N/A,FALSE,"p&amp;l_t&amp;D_01_02 (2)"}</definedName>
    <definedName name="egfefe" localSheetId="8" hidden="1">{"pl_t&amp;d",#N/A,FALSE,"p&amp;l_t&amp;D_01_02 (2)"}</definedName>
    <definedName name="egfefe" localSheetId="9" hidden="1">{"pl_t&amp;d",#N/A,FALSE,"p&amp;l_t&amp;D_01_02 (2)"}</definedName>
    <definedName name="egfefe" localSheetId="10" hidden="1">{"pl_t&amp;d",#N/A,FALSE,"p&amp;l_t&amp;D_01_02 (2)"}</definedName>
    <definedName name="egfefe" hidden="1">{"pl_t&amp;d",#N/A,FALSE,"p&amp;l_t&amp;D_01_02 (2)"}</definedName>
    <definedName name="energy" localSheetId="4">#REF!</definedName>
    <definedName name="energy" localSheetId="5">#REF!</definedName>
    <definedName name="energy" localSheetId="6">#REF!</definedName>
    <definedName name="energy" localSheetId="7">#REF!</definedName>
    <definedName name="energy" localSheetId="8">#REF!</definedName>
    <definedName name="energy" localSheetId="9">#REF!</definedName>
    <definedName name="energy" localSheetId="10">#REF!</definedName>
    <definedName name="energy">#REF!</definedName>
    <definedName name="Energy_sales" localSheetId="6">#REF!</definedName>
    <definedName name="Energy_sales" localSheetId="7">#REF!</definedName>
    <definedName name="Energy_sales" localSheetId="8">#REF!</definedName>
    <definedName name="Energy_sales" localSheetId="9">#REF!</definedName>
    <definedName name="Energy_sales" localSheetId="10">#REF!</definedName>
    <definedName name="Energy_sales">#REF!</definedName>
    <definedName name="Energy_sales_4">NA()</definedName>
    <definedName name="Energy_sales_5">NA()</definedName>
    <definedName name="ENGBAL1" localSheetId="9">[39]Energy_bal!#REF!</definedName>
    <definedName name="ENGBAL1" localSheetId="10">[39]Energy_bal!#REF!</definedName>
    <definedName name="ENGBAL1">[39]Energy_bal!#REF!</definedName>
    <definedName name="ENGBAL2" localSheetId="9">[39]Energy_bal!#REF!</definedName>
    <definedName name="ENGBAL2" localSheetId="10">[39]Energy_bal!#REF!</definedName>
    <definedName name="ENGBAL2">[39]Energy_bal!#REF!</definedName>
    <definedName name="er" localSheetId="0" hidden="1">{"pl_t&amp;d",#N/A,FALSE,"p&amp;l_t&amp;D_01_02 (2)"}</definedName>
    <definedName name="er" localSheetId="1" hidden="1">{"pl_t&amp;d",#N/A,FALSE,"p&amp;l_t&amp;D_01_02 (2)"}</definedName>
    <definedName name="er" localSheetId="2" hidden="1">{"pl_t&amp;d",#N/A,FALSE,"p&amp;l_t&amp;D_01_02 (2)"}</definedName>
    <definedName name="er" localSheetId="3" hidden="1">{"pl_t&amp;d",#N/A,FALSE,"p&amp;l_t&amp;D_01_02 (2)"}</definedName>
    <definedName name="er" localSheetId="5" hidden="1">{"pl_t&amp;d",#N/A,FALSE,"p&amp;l_t&amp;D_01_02 (2)"}</definedName>
    <definedName name="er" localSheetId="6" hidden="1">{"pl_t&amp;d",#N/A,FALSE,"p&amp;l_t&amp;D_01_02 (2)"}</definedName>
    <definedName name="er" localSheetId="7" hidden="1">{"pl_t&amp;d",#N/A,FALSE,"p&amp;l_t&amp;D_01_02 (2)"}</definedName>
    <definedName name="er" localSheetId="8" hidden="1">{"pl_t&amp;d",#N/A,FALSE,"p&amp;l_t&amp;D_01_02 (2)"}</definedName>
    <definedName name="er" localSheetId="9" hidden="1">{"pl_t&amp;d",#N/A,FALSE,"p&amp;l_t&amp;D_01_02 (2)"}</definedName>
    <definedName name="er" localSheetId="10" hidden="1">{"pl_t&amp;d",#N/A,FALSE,"p&amp;l_t&amp;D_01_02 (2)"}</definedName>
    <definedName name="er" hidden="1">{"pl_t&amp;d",#N/A,FALSE,"p&amp;l_t&amp;D_01_02 (2)"}</definedName>
    <definedName name="ERD" localSheetId="6" hidden="1">{"pl_td_01_02",#N/A,FALSE,"p&amp;l_t&amp;D_01_02 (2)"}</definedName>
    <definedName name="ERD" localSheetId="7" hidden="1">{"pl_td_01_02",#N/A,FALSE,"p&amp;l_t&amp;D_01_02 (2)"}</definedName>
    <definedName name="ERD" localSheetId="8" hidden="1">{"pl_td_01_02",#N/A,FALSE,"p&amp;l_t&amp;D_01_02 (2)"}</definedName>
    <definedName name="ERD" localSheetId="9" hidden="1">{"pl_td_01_02",#N/A,FALSE,"p&amp;l_t&amp;D_01_02 (2)"}</definedName>
    <definedName name="ERD" localSheetId="10" hidden="1">{"pl_td_01_02",#N/A,FALSE,"p&amp;l_t&amp;D_01_02 (2)"}</definedName>
    <definedName name="ERD" hidden="1">{"pl_td_01_02",#N/A,FALSE,"p&amp;l_t&amp;D_01_02 (2)"}</definedName>
    <definedName name="ERE" localSheetId="6" hidden="1">{"pl_t&amp;d",#N/A,FALSE,"p&amp;l_t&amp;D_01_02 (2)"}</definedName>
    <definedName name="ERE" localSheetId="7" hidden="1">{"pl_t&amp;d",#N/A,FALSE,"p&amp;l_t&amp;D_01_02 (2)"}</definedName>
    <definedName name="ERE" localSheetId="8" hidden="1">{"pl_t&amp;d",#N/A,FALSE,"p&amp;l_t&amp;D_01_02 (2)"}</definedName>
    <definedName name="ERE" localSheetId="9" hidden="1">{"pl_t&amp;d",#N/A,FALSE,"p&amp;l_t&amp;D_01_02 (2)"}</definedName>
    <definedName name="ERE" localSheetId="10" hidden="1">{"pl_t&amp;d",#N/A,FALSE,"p&amp;l_t&amp;D_01_02 (2)"}</definedName>
    <definedName name="ERE" hidden="1">{"pl_t&amp;d",#N/A,FALSE,"p&amp;l_t&amp;D_01_02 (2)"}</definedName>
    <definedName name="Error_Types" localSheetId="6">#REF!</definedName>
    <definedName name="Error_Types" localSheetId="7">#REF!</definedName>
    <definedName name="Error_Types" localSheetId="8">#REF!</definedName>
    <definedName name="Error_Types" localSheetId="9">#REF!</definedName>
    <definedName name="Error_Types" localSheetId="10">#REF!</definedName>
    <definedName name="Error_Types">#REF!</definedName>
    <definedName name="errr" localSheetId="6" hidden="1">{"pl_td_01_02",#N/A,FALSE,"p&amp;l_t&amp;D_01_02 (2)"}</definedName>
    <definedName name="errr" localSheetId="7" hidden="1">{"pl_td_01_02",#N/A,FALSE,"p&amp;l_t&amp;D_01_02 (2)"}</definedName>
    <definedName name="errr" localSheetId="8" hidden="1">{"pl_td_01_02",#N/A,FALSE,"p&amp;l_t&amp;D_01_02 (2)"}</definedName>
    <definedName name="errr" localSheetId="9" hidden="1">{"pl_td_01_02",#N/A,FALSE,"p&amp;l_t&amp;D_01_02 (2)"}</definedName>
    <definedName name="errr" localSheetId="10" hidden="1">{"pl_td_01_02",#N/A,FALSE,"p&amp;l_t&amp;D_01_02 (2)"}</definedName>
    <definedName name="errr" hidden="1">{"pl_td_01_02",#N/A,FALSE,"p&amp;l_t&amp;D_01_02 (2)"}</definedName>
    <definedName name="ert" localSheetId="6" hidden="1">{"pl_t&amp;d",#N/A,FALSE,"p&amp;l_t&amp;D_01_02 (2)"}</definedName>
    <definedName name="ert" localSheetId="7" hidden="1">{"pl_t&amp;d",#N/A,FALSE,"p&amp;l_t&amp;D_01_02 (2)"}</definedName>
    <definedName name="ert" localSheetId="8" hidden="1">{"pl_t&amp;d",#N/A,FALSE,"p&amp;l_t&amp;D_01_02 (2)"}</definedName>
    <definedName name="ert" localSheetId="9" hidden="1">{"pl_t&amp;d",#N/A,FALSE,"p&amp;l_t&amp;D_01_02 (2)"}</definedName>
    <definedName name="ert" localSheetId="10" hidden="1">{"pl_t&amp;d",#N/A,FALSE,"p&amp;l_t&amp;D_01_02 (2)"}</definedName>
    <definedName name="ert" hidden="1">{"pl_t&amp;d",#N/A,FALSE,"p&amp;l_t&amp;D_01_02 (2)"}</definedName>
    <definedName name="ERTE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R" localSheetId="6" hidden="1">{"pl_t&amp;d",#N/A,FALSE,"p&amp;l_t&amp;D_01_02 (2)"}</definedName>
    <definedName name="ERTERR" localSheetId="7" hidden="1">{"pl_t&amp;d",#N/A,FALSE,"p&amp;l_t&amp;D_01_02 (2)"}</definedName>
    <definedName name="ERTERR" localSheetId="8" hidden="1">{"pl_t&amp;d",#N/A,FALSE,"p&amp;l_t&amp;D_01_02 (2)"}</definedName>
    <definedName name="ERTERR" localSheetId="9" hidden="1">{"pl_t&amp;d",#N/A,FALSE,"p&amp;l_t&amp;D_01_02 (2)"}</definedName>
    <definedName name="ERTERR" localSheetId="10" hidden="1">{"pl_t&amp;d",#N/A,FALSE,"p&amp;l_t&amp;D_01_02 (2)"}</definedName>
    <definedName name="ERTERR" hidden="1">{"pl_t&amp;d",#N/A,FALSE,"p&amp;l_t&amp;D_01_02 (2)"}</definedName>
    <definedName name="ERTR" localSheetId="6" hidden="1">{"pl_t&amp;d",#N/A,FALSE,"p&amp;l_t&amp;D_01_02 (2)"}</definedName>
    <definedName name="ERTR" localSheetId="7" hidden="1">{"pl_t&amp;d",#N/A,FALSE,"p&amp;l_t&amp;D_01_02 (2)"}</definedName>
    <definedName name="ERTR" localSheetId="8" hidden="1">{"pl_t&amp;d",#N/A,FALSE,"p&amp;l_t&amp;D_01_02 (2)"}</definedName>
    <definedName name="ERTR" localSheetId="9" hidden="1">{"pl_t&amp;d",#N/A,FALSE,"p&amp;l_t&amp;D_01_02 (2)"}</definedName>
    <definedName name="ERTR" localSheetId="10" hidden="1">{"pl_t&amp;d",#N/A,FALSE,"p&amp;l_t&amp;D_01_02 (2)"}</definedName>
    <definedName name="ERTR" hidden="1">{"pl_t&amp;d",#N/A,FALSE,"p&amp;l_t&amp;D_01_02 (2)"}</definedName>
    <definedName name="ERTU" localSheetId="6" hidden="1">{"pl_t&amp;d",#N/A,FALSE,"p&amp;l_t&amp;D_01_02 (2)"}</definedName>
    <definedName name="ERTU" localSheetId="7" hidden="1">{"pl_t&amp;d",#N/A,FALSE,"p&amp;l_t&amp;D_01_02 (2)"}</definedName>
    <definedName name="ERTU" localSheetId="8" hidden="1">{"pl_t&amp;d",#N/A,FALSE,"p&amp;l_t&amp;D_01_02 (2)"}</definedName>
    <definedName name="ERTU" localSheetId="9" hidden="1">{"pl_t&amp;d",#N/A,FALSE,"p&amp;l_t&amp;D_01_02 (2)"}</definedName>
    <definedName name="ERTU" localSheetId="10" hidden="1">{"pl_t&amp;d",#N/A,FALSE,"p&amp;l_t&amp;D_01_02 (2)"}</definedName>
    <definedName name="ERTU" hidden="1">{"pl_t&amp;d",#N/A,FALSE,"p&amp;l_t&amp;D_01_02 (2)"}</definedName>
    <definedName name="eueue" localSheetId="6" hidden="1">{"pl_t&amp;d",#N/A,FALSE,"p&amp;l_t&amp;D_01_02 (2)"}</definedName>
    <definedName name="eueue" localSheetId="7" hidden="1">{"pl_t&amp;d",#N/A,FALSE,"p&amp;l_t&amp;D_01_02 (2)"}</definedName>
    <definedName name="eueue" localSheetId="8" hidden="1">{"pl_t&amp;d",#N/A,FALSE,"p&amp;l_t&amp;D_01_02 (2)"}</definedName>
    <definedName name="eueue" localSheetId="9" hidden="1">{"pl_t&amp;d",#N/A,FALSE,"p&amp;l_t&amp;D_01_02 (2)"}</definedName>
    <definedName name="eueue" localSheetId="10" hidden="1">{"pl_t&amp;d",#N/A,FALSE,"p&amp;l_t&amp;D_01_02 (2)"}</definedName>
    <definedName name="eueue" hidden="1">{"pl_t&amp;d",#N/A,FALSE,"p&amp;l_t&amp;D_01_02 (2)"}</definedName>
    <definedName name="EWEE" localSheetId="6" hidden="1">{"pl_t&amp;d",#N/A,FALSE,"p&amp;l_t&amp;D_01_02 (2)"}</definedName>
    <definedName name="EWEE" localSheetId="7" hidden="1">{"pl_t&amp;d",#N/A,FALSE,"p&amp;l_t&amp;D_01_02 (2)"}</definedName>
    <definedName name="EWEE" localSheetId="8" hidden="1">{"pl_t&amp;d",#N/A,FALSE,"p&amp;l_t&amp;D_01_02 (2)"}</definedName>
    <definedName name="EWEE" localSheetId="9" hidden="1">{"pl_t&amp;d",#N/A,FALSE,"p&amp;l_t&amp;D_01_02 (2)"}</definedName>
    <definedName name="EWEE" localSheetId="10" hidden="1">{"pl_t&amp;d",#N/A,FALSE,"p&amp;l_t&amp;D_01_02 (2)"}</definedName>
    <definedName name="EWEE" hidden="1">{"pl_t&amp;d",#N/A,FALSE,"p&amp;l_t&amp;D_01_02 (2)"}</definedName>
    <definedName name="ewtqyewqdu" localSheetId="0" hidden="1">{"pl_t&amp;d",#N/A,FALSE,"p&amp;l_t&amp;D_01_02 (2)"}</definedName>
    <definedName name="ewtqyewqdu" localSheetId="1" hidden="1">{"pl_t&amp;d",#N/A,FALSE,"p&amp;l_t&amp;D_01_02 (2)"}</definedName>
    <definedName name="ewtqyewqdu" localSheetId="2" hidden="1">{"pl_t&amp;d",#N/A,FALSE,"p&amp;l_t&amp;D_01_02 (2)"}</definedName>
    <definedName name="ewtqyewqdu" localSheetId="3" hidden="1">{"pl_t&amp;d",#N/A,FALSE,"p&amp;l_t&amp;D_01_02 (2)"}</definedName>
    <definedName name="ewtqyewqdu" localSheetId="5" hidden="1">{"pl_t&amp;d",#N/A,FALSE,"p&amp;l_t&amp;D_01_02 (2)"}</definedName>
    <definedName name="ewtqyewqdu" localSheetId="6" hidden="1">{"pl_t&amp;d",#N/A,FALSE,"p&amp;l_t&amp;D_01_02 (2)"}</definedName>
    <definedName name="ewtqyewqdu" localSheetId="7" hidden="1">{"pl_t&amp;d",#N/A,FALSE,"p&amp;l_t&amp;D_01_02 (2)"}</definedName>
    <definedName name="ewtqyewqdu" localSheetId="8" hidden="1">{"pl_t&amp;d",#N/A,FALSE,"p&amp;l_t&amp;D_01_02 (2)"}</definedName>
    <definedName name="ewtqyewqdu" localSheetId="9" hidden="1">{"pl_t&amp;d",#N/A,FALSE,"p&amp;l_t&amp;D_01_02 (2)"}</definedName>
    <definedName name="ewtqyewqdu" localSheetId="10" hidden="1">{"pl_t&amp;d",#N/A,FALSE,"p&amp;l_t&amp;D_01_02 (2)"}</definedName>
    <definedName name="ewtqyewqdu" hidden="1">{"pl_t&amp;d",#N/A,FALSE,"p&amp;l_t&amp;D_01_02 (2)"}</definedName>
    <definedName name="EXAMPLE" localSheetId="6" hidden="1">{"pl_t&amp;d",#N/A,FALSE,"p&amp;l_t&amp;D_01_02 (2)"}</definedName>
    <definedName name="EXAMPLE" localSheetId="7" hidden="1">{"pl_t&amp;d",#N/A,FALSE,"p&amp;l_t&amp;D_01_02 (2)"}</definedName>
    <definedName name="EXAMPLE" localSheetId="8" hidden="1">{"pl_t&amp;d",#N/A,FALSE,"p&amp;l_t&amp;D_01_02 (2)"}</definedName>
    <definedName name="EXAMPLE" localSheetId="9" hidden="1">{"pl_t&amp;d",#N/A,FALSE,"p&amp;l_t&amp;D_01_02 (2)"}</definedName>
    <definedName name="EXAMPLE" localSheetId="10" hidden="1">{"pl_t&amp;d",#N/A,FALSE,"p&amp;l_t&amp;D_01_02 (2)"}</definedName>
    <definedName name="EXAMPLE" hidden="1">{"pl_t&amp;d",#N/A,FALSE,"p&amp;l_t&amp;D_01_02 (2)"}</definedName>
    <definedName name="Excel_BuiltIn__FilterDatabase">NA()</definedName>
    <definedName name="Excel_BuiltIn_Criteria">NA()</definedName>
    <definedName name="Excel_BuiltIn_Database" localSheetId="6">#REF!</definedName>
    <definedName name="Excel_BuiltIn_Database" localSheetId="7">#REF!</definedName>
    <definedName name="Excel_BuiltIn_Database" localSheetId="8">#REF!</definedName>
    <definedName name="Excel_BuiltIn_Database" localSheetId="9">#REF!</definedName>
    <definedName name="Excel_BuiltIn_Database" localSheetId="10">#REF!</definedName>
    <definedName name="Excel_BuiltIn_Database">#REF!</definedName>
    <definedName name="Excel_BuiltIn_Database_0" localSheetId="6">#REF!</definedName>
    <definedName name="Excel_BuiltIn_Database_0" localSheetId="7">#REF!</definedName>
    <definedName name="Excel_BuiltIn_Database_0" localSheetId="8">#REF!</definedName>
    <definedName name="Excel_BuiltIn_Database_0" localSheetId="9">#REF!</definedName>
    <definedName name="Excel_BuiltIn_Database_0" localSheetId="10">#REF!</definedName>
    <definedName name="Excel_BuiltIn_Database_0">#REF!</definedName>
    <definedName name="Excel_BuiltIn_Extract">NA()</definedName>
    <definedName name="Excel_BuiltIn_Print_Area_18" localSheetId="6">#REF!</definedName>
    <definedName name="Excel_BuiltIn_Print_Area_18" localSheetId="7">#REF!</definedName>
    <definedName name="Excel_BuiltIn_Print_Area_18" localSheetId="8">#REF!</definedName>
    <definedName name="Excel_BuiltIn_Print_Area_18" localSheetId="9">#REF!</definedName>
    <definedName name="Excel_BuiltIn_Print_Area_18" localSheetId="10">#REF!</definedName>
    <definedName name="Excel_BuiltIn_Print_Area_18">#REF!</definedName>
    <definedName name="Excel_BuiltIn_Print_Titles">NA()</definedName>
    <definedName name="excepts" localSheetId="6" hidden="1">{"pl_t&amp;d",#N/A,FALSE,"p&amp;l_t&amp;D_01_02 (2)"}</definedName>
    <definedName name="excepts" localSheetId="7" hidden="1">{"pl_t&amp;d",#N/A,FALSE,"p&amp;l_t&amp;D_01_02 (2)"}</definedName>
    <definedName name="excepts" localSheetId="8" hidden="1">{"pl_t&amp;d",#N/A,FALSE,"p&amp;l_t&amp;D_01_02 (2)"}</definedName>
    <definedName name="excepts" localSheetId="9" hidden="1">{"pl_t&amp;d",#N/A,FALSE,"p&amp;l_t&amp;D_01_02 (2)"}</definedName>
    <definedName name="excepts" localSheetId="10" hidden="1">{"pl_t&amp;d",#N/A,FALSE,"p&amp;l_t&amp;D_01_02 (2)"}</definedName>
    <definedName name="excepts" hidden="1">{"pl_t&amp;d",#N/A,FALSE,"p&amp;l_t&amp;D_01_02 (2)"}</definedName>
    <definedName name="exit" localSheetId="6" hidden="1">{"pl_t&amp;d",#N/A,FALSE,"p&amp;l_t&amp;D_01_02 (2)"}</definedName>
    <definedName name="exit" localSheetId="7" hidden="1">{"pl_t&amp;d",#N/A,FALSE,"p&amp;l_t&amp;D_01_02 (2)"}</definedName>
    <definedName name="exit" localSheetId="8" hidden="1">{"pl_t&amp;d",#N/A,FALSE,"p&amp;l_t&amp;D_01_02 (2)"}</definedName>
    <definedName name="exit" localSheetId="9" hidden="1">{"pl_t&amp;d",#N/A,FALSE,"p&amp;l_t&amp;D_01_02 (2)"}</definedName>
    <definedName name="exit" localSheetId="10" hidden="1">{"pl_t&amp;d",#N/A,FALSE,"p&amp;l_t&amp;D_01_02 (2)"}</definedName>
    <definedName name="exit" hidden="1">{"pl_t&amp;d",#N/A,FALSE,"p&amp;l_t&amp;D_01_02 (2)"}</definedName>
    <definedName name="_xlnm.Extract">[1]DLC!$GS$307:$HF$322</definedName>
    <definedName name="f" localSheetId="6" hidden="1">{"pl_t&amp;d",#N/A,FALSE,"p&amp;l_t&amp;D_01_02 (2)"}</definedName>
    <definedName name="f" localSheetId="7" hidden="1">{"pl_t&amp;d",#N/A,FALSE,"p&amp;l_t&amp;D_01_02 (2)"}</definedName>
    <definedName name="f" localSheetId="8" hidden="1">{"pl_t&amp;d",#N/A,FALSE,"p&amp;l_t&amp;D_01_02 (2)"}</definedName>
    <definedName name="f" localSheetId="9" hidden="1">{"pl_t&amp;d",#N/A,FALSE,"p&amp;l_t&amp;D_01_02 (2)"}</definedName>
    <definedName name="f" localSheetId="10" hidden="1">{"pl_t&amp;d",#N/A,FALSE,"p&amp;l_t&amp;D_01_02 (2)"}</definedName>
    <definedName name="f" hidden="1">{"pl_t&amp;d",#N/A,FALSE,"p&amp;l_t&amp;D_01_02 (2)"}</definedName>
    <definedName name="f_1" localSheetId="6" hidden="1">{"pl_t&amp;d",#N/A,FALSE,"p&amp;l_t&amp;D_01_02 (2)"}</definedName>
    <definedName name="f_1" localSheetId="7" hidden="1">{"pl_t&amp;d",#N/A,FALSE,"p&amp;l_t&amp;D_01_02 (2)"}</definedName>
    <definedName name="f_1" localSheetId="8" hidden="1">{"pl_t&amp;d",#N/A,FALSE,"p&amp;l_t&amp;D_01_02 (2)"}</definedName>
    <definedName name="f_1" localSheetId="9" hidden="1">{"pl_t&amp;d",#N/A,FALSE,"p&amp;l_t&amp;D_01_02 (2)"}</definedName>
    <definedName name="f_1" localSheetId="10" hidden="1">{"pl_t&amp;d",#N/A,FALSE,"p&amp;l_t&amp;D_01_02 (2)"}</definedName>
    <definedName name="f_1" hidden="1">{"pl_t&amp;d",#N/A,FALSE,"p&amp;l_t&amp;D_01_02 (2)"}</definedName>
    <definedName name="FBBusOfAircraft.AmtOrValueOfExpenditure" localSheetId="9">#REF!</definedName>
    <definedName name="FBBusOfAircraft.AmtOrValueOfExpenditure" localSheetId="10">#REF!</definedName>
    <definedName name="FBBusOfAircraft.AmtOrValueOfExpenditure">#REF!</definedName>
    <definedName name="FBBusOfAircraft.ValueOfFB" localSheetId="9">#REF!</definedName>
    <definedName name="FBBusOfAircraft.ValueOfFB" localSheetId="10">#REF!</definedName>
    <definedName name="FBBusOfAircraft.ValueOfFB">#REF!</definedName>
    <definedName name="FBBusOfHotel.AmtOrValueOfExpenditure" localSheetId="9">#REF!</definedName>
    <definedName name="FBBusOfHotel.AmtOrValueOfExpenditure" localSheetId="10">#REF!</definedName>
    <definedName name="FBBusOfHotel.AmtOrValueOfExpenditure">#REF!</definedName>
    <definedName name="FBBusOfHotel.ValueOfFB" localSheetId="9">#REF!</definedName>
    <definedName name="FBBusOfHotel.ValueOfFB" localSheetId="10">#REF!</definedName>
    <definedName name="FBBusOfHotel.ValueOfFB">#REF!</definedName>
    <definedName name="FBBusOfShip.AmtOrValueOfExpenditure" localSheetId="9">#REF!</definedName>
    <definedName name="FBBusOfShip.AmtOrValueOfExpenditure" localSheetId="10">#REF!</definedName>
    <definedName name="FBBusOfShip.AmtOrValueOfExpenditure">#REF!</definedName>
    <definedName name="FBBusOfShip.ValueOfFB" localSheetId="9">#REF!</definedName>
    <definedName name="FBBusOfShip.ValueOfFB" localSheetId="10">#REF!</definedName>
    <definedName name="FBBusOfShip.ValueOfFB">#REF!</definedName>
    <definedName name="FBBusOthThan4bcd.AmtOrValueOfExpenditure" localSheetId="9">#REF!</definedName>
    <definedName name="FBBusOthThan4bcd.AmtOrValueOfExpenditure" localSheetId="10">#REF!</definedName>
    <definedName name="FBBusOthThan4bcd.AmtOrValueOfExpenditure">#REF!</definedName>
    <definedName name="FBBusOthThan4bcd.ValueOfFB" localSheetId="9">#REF!</definedName>
    <definedName name="FBBusOthThan4bcd.ValueOfFB" localSheetId="10">#REF!</definedName>
    <definedName name="FBBusOthThan4bcd.ValueOfFB">#REF!</definedName>
    <definedName name="FBCnvyBus.AmtOrValueOfExpenditure" localSheetId="9">#REF!</definedName>
    <definedName name="FBCnvyBus.AmtOrValueOfExpenditure" localSheetId="10">#REF!</definedName>
    <definedName name="FBCnvyBus.AmtOrValueOfExpenditure">#REF!</definedName>
    <definedName name="FBCnvyBus.ValueOfFB" localSheetId="9">#REF!</definedName>
    <definedName name="FBCnvyBus.ValueOfFB" localSheetId="10">#REF!</definedName>
    <definedName name="FBCnvyBus.ValueOfFB">#REF!</definedName>
    <definedName name="FBCnvyConst.AmtOrValueOfExpenditure" localSheetId="9">#REF!</definedName>
    <definedName name="FBCnvyConst.AmtOrValueOfExpenditure" localSheetId="10">#REF!</definedName>
    <definedName name="FBCnvyConst.AmtOrValueOfExpenditure">#REF!</definedName>
    <definedName name="FBCnvyConst.ValueOfFB" localSheetId="9">#REF!</definedName>
    <definedName name="FBCnvyConst.ValueOfFB" localSheetId="10">#REF!</definedName>
    <definedName name="FBCnvyConst.ValueOfFB">#REF!</definedName>
    <definedName name="FBCnvyManPhrama.AmtOrValueOfExpenditure" localSheetId="9">#REF!</definedName>
    <definedName name="FBCnvyManPhrama.AmtOrValueOfExpenditure" localSheetId="10">#REF!</definedName>
    <definedName name="FBCnvyManPhrama.AmtOrValueOfExpenditure">#REF!</definedName>
    <definedName name="FBCnvyManPhrama.ValueOfFB" localSheetId="9">#REF!</definedName>
    <definedName name="FBCnvyManPhrama.ValueOfFB" localSheetId="10">#REF!</definedName>
    <definedName name="FBCnvyManPhrama.ValueOfFB">#REF!</definedName>
    <definedName name="FBCnvyMANProd.AmtOrValueOfExpenditure" localSheetId="9">#REF!</definedName>
    <definedName name="FBCnvyMANProd.AmtOrValueOfExpenditure" localSheetId="10">#REF!</definedName>
    <definedName name="FBCnvyMANProd.AmtOrValueOfExpenditure">#REF!</definedName>
    <definedName name="FBCnvyMANProd.ValueOfFB" localSheetId="9">#REF!</definedName>
    <definedName name="FBCnvyMANProd.ValueOfFB" localSheetId="10">#REF!</definedName>
    <definedName name="FBCnvyMANProd.ValueOfFB">#REF!</definedName>
    <definedName name="FBConf.AmtOrValueOfExpenditure" localSheetId="9">#REF!</definedName>
    <definedName name="FBConf.AmtOrValueOfExpenditure" localSheetId="10">#REF!</definedName>
    <definedName name="FBConf.AmtOrValueOfExpenditure">#REF!</definedName>
    <definedName name="FBConf.ValueOfFB" localSheetId="9">#REF!</definedName>
    <definedName name="FBConf.ValueOfFB" localSheetId="10">#REF!</definedName>
    <definedName name="FBConf.ValueOfFB">#REF!</definedName>
    <definedName name="FBEmplSper.AmtOrValueOfExpenditure" localSheetId="9">#REF!</definedName>
    <definedName name="FBEmplSper.AmtOrValueOfExpenditure" localSheetId="10">#REF!</definedName>
    <definedName name="FBEmplSper.AmtOrValueOfExpenditure">#REF!</definedName>
    <definedName name="FBEmplSper.ValueOfFB" localSheetId="9">#REF!</definedName>
    <definedName name="FBEmplSper.ValueOfFB" localSheetId="10">#REF!</definedName>
    <definedName name="FBEmplSper.ValueOfFB">#REF!</definedName>
    <definedName name="FBEMPWel.AmtOrValueOfExpenditure" localSheetId="9">#REF!</definedName>
    <definedName name="FBEMPWel.AmtOrValueOfExpenditure" localSheetId="10">#REF!</definedName>
    <definedName name="FBEMPWel.AmtOrValueOfExpenditure">#REF!</definedName>
    <definedName name="FBEMPWel.ValueOfFB" localSheetId="9">#REF!</definedName>
    <definedName name="FBEMPWel.ValueOfFB" localSheetId="10">#REF!</definedName>
    <definedName name="FBEMPWel.ValueOfFB">#REF!</definedName>
    <definedName name="FBEnter.AmtOrValueOfExpenditure" localSheetId="9">#REF!</definedName>
    <definedName name="FBEnter.AmtOrValueOfExpenditure" localSheetId="10">#REF!</definedName>
    <definedName name="FBEnter.AmtOrValueOfExpenditure">#REF!</definedName>
    <definedName name="FBEnter.ValueOfFB" localSheetId="9">#REF!</definedName>
    <definedName name="FBEnter.ValueOfFB" localSheetId="10">#REF!</definedName>
    <definedName name="FBEnter.ValueOfFB">#REF!</definedName>
    <definedName name="FBFesti.AmtOrValueOfExpenditure" localSheetId="9">#REF!</definedName>
    <definedName name="FBFesti.AmtOrValueOfExpenditure" localSheetId="10">#REF!</definedName>
    <definedName name="FBFesti.AmtOrValueOfExpenditure">#REF!</definedName>
    <definedName name="FBFesti.ValueOfFB" localSheetId="9">#REF!</definedName>
    <definedName name="FBFesti.ValueOfFB" localSheetId="10">#REF!</definedName>
    <definedName name="FBFesti.ValueOfFB">#REF!</definedName>
    <definedName name="FBFree.AmtOrValueOfExpenditure" localSheetId="9">#REF!</definedName>
    <definedName name="FBFree.AmtOrValueOfExpenditure" localSheetId="10">#REF!</definedName>
    <definedName name="FBFree.AmtOrValueOfExpenditure">#REF!</definedName>
    <definedName name="FBFree.ValueOfFB" localSheetId="9">#REF!</definedName>
    <definedName name="FBFree.ValueOfFB" localSheetId="10">#REF!</definedName>
    <definedName name="FBFree.ValueOfFB">#REF!</definedName>
    <definedName name="FBGift.AmtOrValueOfExpenditure" localSheetId="9">#REF!</definedName>
    <definedName name="FBGift.AmtOrValueOfExpenditure" localSheetId="10">#REF!</definedName>
    <definedName name="FBGift.AmtOrValueOfExpenditure">#REF!</definedName>
    <definedName name="FBGift.ValueOfFB" localSheetId="9">#REF!</definedName>
    <definedName name="FBGift.ValueOfFB" localSheetId="10">#REF!</definedName>
    <definedName name="FBGift.ValueOfFB">#REF!</definedName>
    <definedName name="FBHealth.AmtOrValueOfExpenditure" localSheetId="9">#REF!</definedName>
    <definedName name="FBHealth.AmtOrValueOfExpenditure" localSheetId="10">#REF!</definedName>
    <definedName name="FBHealth.AmtOrValueOfExpenditure">#REF!</definedName>
    <definedName name="FBHealth.ValueOfFB" localSheetId="9">#REF!</definedName>
    <definedName name="FBHealth.ValueOfFB" localSheetId="10">#REF!</definedName>
    <definedName name="FBHealth.ValueOfFB">#REF!</definedName>
    <definedName name="FBHotelBRdAir.AmtOrValueOfExpenditure" localSheetId="9">#REF!</definedName>
    <definedName name="FBHotelBRdAir.AmtOrValueOfExpenditure" localSheetId="10">#REF!</definedName>
    <definedName name="FBHotelBRdAir.AmtOrValueOfExpenditure">#REF!</definedName>
    <definedName name="FBHotelBRdAir.ValueOfFB" localSheetId="9">#REF!</definedName>
    <definedName name="FBHotelBRdAir.ValueOfFB" localSheetId="10">#REF!</definedName>
    <definedName name="FBHotelBRdAir.ValueOfFB">#REF!</definedName>
    <definedName name="FBHotelBRdBus.AmtOrValueOfExpenditure" localSheetId="9">#REF!</definedName>
    <definedName name="FBHotelBRdBus.AmtOrValueOfExpenditure" localSheetId="10">#REF!</definedName>
    <definedName name="FBHotelBRdBus.AmtOrValueOfExpenditure">#REF!</definedName>
    <definedName name="FBHotelBRdBus.ValueOfFB" localSheetId="9">#REF!</definedName>
    <definedName name="FBHotelBRdBus.ValueOfFB" localSheetId="10">#REF!</definedName>
    <definedName name="FBHotelBRdBus.ValueOfFB">#REF!</definedName>
    <definedName name="FBHotelBRdMANPhrama.AmtOrValueOfExpenditure" localSheetId="9">#REF!</definedName>
    <definedName name="FBHotelBRdMANPhrama.AmtOrValueOfExpenditure" localSheetId="10">#REF!</definedName>
    <definedName name="FBHotelBRdMANPhrama.AmtOrValueOfExpenditure">#REF!</definedName>
    <definedName name="FBHotelBRdMANPhrama.ValueOfFB" localSheetId="9">#REF!</definedName>
    <definedName name="FBHotelBRdMANPhrama.ValueOfFB" localSheetId="10">#REF!</definedName>
    <definedName name="FBHotelBRdMANPhrama.ValueOfFB">#REF!</definedName>
    <definedName name="FBHotelBRdMANProd.AmtOrValueOfExpenditure" localSheetId="9">#REF!</definedName>
    <definedName name="FBHotelBRdMANProd.AmtOrValueOfExpenditure" localSheetId="10">#REF!</definedName>
    <definedName name="FBHotelBRdMANProd.AmtOrValueOfExpenditure">#REF!</definedName>
    <definedName name="FBHotelBRdMANProd.ValueOfFB" localSheetId="9">#REF!</definedName>
    <definedName name="FBHotelBRdMANProd.ValueOfFB" localSheetId="10">#REF!</definedName>
    <definedName name="FBHotelBRdMANProd.ValueOfFB">#REF!</definedName>
    <definedName name="FBHotelBRdShip.AmtOrValueOfExpenditure" localSheetId="9">#REF!</definedName>
    <definedName name="FBHotelBRdShip.AmtOrValueOfExpenditure" localSheetId="10">#REF!</definedName>
    <definedName name="FBHotelBRdShip.AmtOrValueOfExpenditure">#REF!</definedName>
    <definedName name="FBHotelBRdShip.ValueOfFB" localSheetId="9">#REF!</definedName>
    <definedName name="FBHotelBRdShip.ValueOfFB" localSheetId="10">#REF!</definedName>
    <definedName name="FBHotelBRdShip.ValueOfFB">#REF!</definedName>
    <definedName name="FBI.EmployeesInOutIndiaFlg" localSheetId="9">#REF!</definedName>
    <definedName name="FBI.EmployeesInOutIndiaFlg" localSheetId="10">#REF!</definedName>
    <definedName name="FBI.EmployeesInOutIndiaFlg">#REF!</definedName>
    <definedName name="FBI.NoOfIndianEmps" localSheetId="9">#REF!</definedName>
    <definedName name="FBI.NoOfIndianEmps" localSheetId="10">#REF!</definedName>
    <definedName name="FBI.NoOfIndianEmps">#REF!</definedName>
    <definedName name="FBI.NoOfOutsideIndiaEmps" localSheetId="9">#REF!</definedName>
    <definedName name="FBI.NoOfOutsideIndiaEmps" localSheetId="10">#REF!</definedName>
    <definedName name="FBI.NoOfOutsideIndiaEmps">#REF!</definedName>
    <definedName name="FBI.SeparateAcntMaintainForIndiaForeignFlg" localSheetId="9">#REF!</definedName>
    <definedName name="FBI.SeparateAcntMaintainForIndiaForeignFlg" localSheetId="10">#REF!</definedName>
    <definedName name="FBI.SeparateAcntMaintainForIndiaForeignFlg">#REF!</definedName>
    <definedName name="FBI.TotNoOfEmps" localSheetId="9">#REF!</definedName>
    <definedName name="FBI.TotNoOfEmps" localSheetId="10">#REF!</definedName>
    <definedName name="FBI.TotNoOfEmps">#REF!</definedName>
    <definedName name="FBMainAcc.AmtOrValueOfExpenditure" localSheetId="9">#REF!</definedName>
    <definedName name="FBMainAcc.AmtOrValueOfExpenditure" localSheetId="10">#REF!</definedName>
    <definedName name="FBMainAcc.AmtOrValueOfExpenditure">#REF!</definedName>
    <definedName name="FBMainAcc.ValueOfFB" localSheetId="9">#REF!</definedName>
    <definedName name="FBMainAcc.ValueOfFB" localSheetId="10">#REF!</definedName>
    <definedName name="FBMainAcc.ValueOfFB">#REF!</definedName>
    <definedName name="FBMainAir.AmtOrValueOfExpenditure" localSheetId="9">#REF!</definedName>
    <definedName name="FBMainAir.AmtOrValueOfExpenditure" localSheetId="10">#REF!</definedName>
    <definedName name="FBMainAir.AmtOrValueOfExpenditure">#REF!</definedName>
    <definedName name="FBMainAir.ValueOfFB" localSheetId="9">#REF!</definedName>
    <definedName name="FBMainAir.ValueOfFB" localSheetId="10">#REF!</definedName>
    <definedName name="FBMainAir.ValueOfFB">#REF!</definedName>
    <definedName name="FBOthr.AmtOrValueOfExpenditure" localSheetId="9">#REF!</definedName>
    <definedName name="FBOthr.AmtOrValueOfExpenditure" localSheetId="10">#REF!</definedName>
    <definedName name="FBOthr.AmtOrValueOfExpenditure">#REF!</definedName>
    <definedName name="FBOthr.ValueOfFB" localSheetId="9">#REF!</definedName>
    <definedName name="FBOthr.ValueOfFB" localSheetId="10">#REF!</definedName>
    <definedName name="FBOthr.ValueOfFB">#REF!</definedName>
    <definedName name="FBReprDep.AmtOrValueOfExpenditure" localSheetId="9">#REF!</definedName>
    <definedName name="FBReprDep.AmtOrValueOfExpenditure" localSheetId="10">#REF!</definedName>
    <definedName name="FBReprDep.AmtOrValueOfExpenditure">#REF!</definedName>
    <definedName name="FBReprDep.ValueOfFB" localSheetId="9">#REF!</definedName>
    <definedName name="FBReprDep.ValueOfFB" localSheetId="10">#REF!</definedName>
    <definedName name="FBReprDep.ValueOfFB">#REF!</definedName>
    <definedName name="FBReprDEPCry.AmtOrValueOfExpenditure" localSheetId="9">#REF!</definedName>
    <definedName name="FBReprDEPCry.AmtOrValueOfExpenditure" localSheetId="10">#REF!</definedName>
    <definedName name="FBReprDEPCry.AmtOrValueOfExpenditure">#REF!</definedName>
    <definedName name="FBReprDEPCry.ValueOfFB" localSheetId="9">#REF!</definedName>
    <definedName name="FBReprDEPCry.ValueOfFB" localSheetId="10">#REF!</definedName>
    <definedName name="FBReprDEPCry.ValueOfFB">#REF!</definedName>
    <definedName name="FBSales.AmtOrValueOfExpenditure" localSheetId="9">#REF!</definedName>
    <definedName name="FBSales.AmtOrValueOfExpenditure" localSheetId="10">#REF!</definedName>
    <definedName name="FBSales.AmtOrValueOfExpenditure">#REF!</definedName>
    <definedName name="FBSales.ValueOfFB" localSheetId="9">#REF!</definedName>
    <definedName name="FBSales.ValueOfFB" localSheetId="10">#REF!</definedName>
    <definedName name="FBSales.ValueOfFB">#REF!</definedName>
    <definedName name="FBSchlr.AmtOrValueOfExpenditure" localSheetId="9">#REF!</definedName>
    <definedName name="FBSchlr.AmtOrValueOfExpenditure" localSheetId="10">#REF!</definedName>
    <definedName name="FBSchlr.AmtOrValueOfExpenditure">#REF!</definedName>
    <definedName name="FBSchlr.ValueOfFB" localSheetId="9">#REF!</definedName>
    <definedName name="FBSchlr.ValueOfFB" localSheetId="10">#REF!</definedName>
    <definedName name="FBSchlr.ValueOfFB">#REF!</definedName>
    <definedName name="FBTele.AmtOrValueOfExpenditure" localSheetId="9">#REF!</definedName>
    <definedName name="FBTele.AmtOrValueOfExpenditure" localSheetId="10">#REF!</definedName>
    <definedName name="FBTele.AmtOrValueOfExpenditure">#REF!</definedName>
    <definedName name="FBTele.ValueOfFB" localSheetId="9">#REF!</definedName>
    <definedName name="FBTele.ValueOfFB" localSheetId="10">#REF!</definedName>
    <definedName name="FBTele.ValueOfFB">#REF!</definedName>
    <definedName name="FBTot.TotValueOfFB" localSheetId="9">#REF!</definedName>
    <definedName name="FBTot.TotValueOfFB" localSheetId="10">#REF!</definedName>
    <definedName name="FBTot.TotValueOfFB">#REF!</definedName>
    <definedName name="FBTour.AmtOrValueOfExpenditure" localSheetId="9">#REF!</definedName>
    <definedName name="FBTour.AmtOrValueOfExpenditure" localSheetId="10">#REF!</definedName>
    <definedName name="FBTour.AmtOrValueOfExpenditure">#REF!</definedName>
    <definedName name="FBTour.ValueOfFB" localSheetId="9">#REF!</definedName>
    <definedName name="FBTour.ValueOfFB" localSheetId="10">#REF!</definedName>
    <definedName name="FBTour.ValueOfFB">#REF!</definedName>
    <definedName name="FBValBIF1.ValueOfFBIf1OfSchFBIisNo" localSheetId="9">#REF!</definedName>
    <definedName name="FBValBIF1.ValueOfFBIf1OfSchFBIisNo" localSheetId="10">#REF!</definedName>
    <definedName name="FBValBIF1.ValueOfFBIf1OfSchFBIisNo">#REF!</definedName>
    <definedName name="FBValBIF2N.ValueOfFBIf2OfSchFBIisNo" localSheetId="9">#REF!</definedName>
    <definedName name="FBValBIF2N.ValueOfFBIf2OfSchFBIisNo" localSheetId="10">#REF!</definedName>
    <definedName name="FBValBIF2N.ValueOfFBIf2OfSchFBIisNo">#REF!</definedName>
    <definedName name="FBValBIF2Y.ValueOfFBIf2OfSchFBIisYes" localSheetId="9">#REF!</definedName>
    <definedName name="FBValBIF2Y.ValueOfFBIf2OfSchFBIisYes" localSheetId="10">#REF!</definedName>
    <definedName name="FBValBIF2Y.ValueOfFBIf2OfSchFBIisYes">#REF!</definedName>
    <definedName name="FBValFrgBen.ValueOfFringeBenefit" localSheetId="9">#REF!</definedName>
    <definedName name="FBValFrgBen.ValueOfFringeBenefit" localSheetId="10">#REF!</definedName>
    <definedName name="FBValFrgBen.ValueOfFringeBenefit">#REF!</definedName>
    <definedName name="fc" localSheetId="0" hidden="1">{"pl_td_01_02",#N/A,FALSE,"p&amp;l_t&amp;D_01_02 (2)"}</definedName>
    <definedName name="fc" localSheetId="1" hidden="1">{"pl_td_01_02",#N/A,FALSE,"p&amp;l_t&amp;D_01_02 (2)"}</definedName>
    <definedName name="fc" localSheetId="2" hidden="1">{"pl_td_01_02",#N/A,FALSE,"p&amp;l_t&amp;D_01_02 (2)"}</definedName>
    <definedName name="fc" localSheetId="3" hidden="1">{"pl_td_01_02",#N/A,FALSE,"p&amp;l_t&amp;D_01_02 (2)"}</definedName>
    <definedName name="fc" localSheetId="5" hidden="1">{"pl_td_01_02",#N/A,FALSE,"p&amp;l_t&amp;D_01_02 (2)"}</definedName>
    <definedName name="fc" localSheetId="6" hidden="1">{"pl_td_01_02",#N/A,FALSE,"p&amp;l_t&amp;D_01_02 (2)"}</definedName>
    <definedName name="fc" localSheetId="7" hidden="1">{"pl_td_01_02",#N/A,FALSE,"p&amp;l_t&amp;D_01_02 (2)"}</definedName>
    <definedName name="fc" localSheetId="8" hidden="1">{"pl_td_01_02",#N/A,FALSE,"p&amp;l_t&amp;D_01_02 (2)"}</definedName>
    <definedName name="fc" localSheetId="9" hidden="1">{"pl_td_01_02",#N/A,FALSE,"p&amp;l_t&amp;D_01_02 (2)"}</definedName>
    <definedName name="fc" localSheetId="10" hidden="1">{"pl_td_01_02",#N/A,FALSE,"p&amp;l_t&amp;D_01_02 (2)"}</definedName>
    <definedName name="fc" hidden="1">{"pl_td_01_02",#N/A,FALSE,"p&amp;l_t&amp;D_01_02 (2)"}</definedName>
    <definedName name="fd" localSheetId="0" hidden="1">{"pl_t&amp;d",#N/A,FALSE,"p&amp;l_t&amp;D_01_02 (2)"}</definedName>
    <definedName name="fd" localSheetId="1" hidden="1">{"pl_t&amp;d",#N/A,FALSE,"p&amp;l_t&amp;D_01_02 (2)"}</definedName>
    <definedName name="fd" localSheetId="2" hidden="1">{"pl_t&amp;d",#N/A,FALSE,"p&amp;l_t&amp;D_01_02 (2)"}</definedName>
    <definedName name="fd" localSheetId="3" hidden="1">{"pl_t&amp;d",#N/A,FALSE,"p&amp;l_t&amp;D_01_02 (2)"}</definedName>
    <definedName name="fd" localSheetId="5" hidden="1">{"pl_t&amp;d",#N/A,FALSE,"p&amp;l_t&amp;D_01_02 (2)"}</definedName>
    <definedName name="fd" localSheetId="6" hidden="1">{"pl_t&amp;d",#N/A,FALSE,"p&amp;l_t&amp;D_01_02 (2)"}</definedName>
    <definedName name="fd" localSheetId="7" hidden="1">{"pl_t&amp;d",#N/A,FALSE,"p&amp;l_t&amp;D_01_02 (2)"}</definedName>
    <definedName name="fd" localSheetId="8" hidden="1">{"pl_t&amp;d",#N/A,FALSE,"p&amp;l_t&amp;D_01_02 (2)"}</definedName>
    <definedName name="fd" localSheetId="9" hidden="1">{"pl_t&amp;d",#N/A,FALSE,"p&amp;l_t&amp;D_01_02 (2)"}</definedName>
    <definedName name="fd" localSheetId="10" hidden="1">{"pl_t&amp;d",#N/A,FALSE,"p&amp;l_t&amp;D_01_02 (2)"}</definedName>
    <definedName name="fd" hidden="1">{"pl_t&amp;d",#N/A,FALSE,"p&amp;l_t&amp;D_01_02 (2)"}</definedName>
    <definedName name="FDAG" localSheetId="6" hidden="1">{"pl_t&amp;d",#N/A,FALSE,"p&amp;l_t&amp;D_01_02 (2)"}</definedName>
    <definedName name="FDAG" localSheetId="7" hidden="1">{"pl_t&amp;d",#N/A,FALSE,"p&amp;l_t&amp;D_01_02 (2)"}</definedName>
    <definedName name="FDAG" localSheetId="8" hidden="1">{"pl_t&amp;d",#N/A,FALSE,"p&amp;l_t&amp;D_01_02 (2)"}</definedName>
    <definedName name="FDAG" localSheetId="9" hidden="1">{"pl_t&amp;d",#N/A,FALSE,"p&amp;l_t&amp;D_01_02 (2)"}</definedName>
    <definedName name="FDAG" localSheetId="10" hidden="1">{"pl_t&amp;d",#N/A,FALSE,"p&amp;l_t&amp;D_01_02 (2)"}</definedName>
    <definedName name="FDAG" hidden="1">{"pl_t&amp;d",#N/A,FALSE,"p&amp;l_t&amp;D_01_02 (2)"}</definedName>
    <definedName name="fdah" localSheetId="0" hidden="1">{"pl_t&amp;d",#N/A,FALSE,"p&amp;l_t&amp;D_01_02 (2)"}</definedName>
    <definedName name="fdah" localSheetId="1" hidden="1">{"pl_t&amp;d",#N/A,FALSE,"p&amp;l_t&amp;D_01_02 (2)"}</definedName>
    <definedName name="fdah" localSheetId="2" hidden="1">{"pl_t&amp;d",#N/A,FALSE,"p&amp;l_t&amp;D_01_02 (2)"}</definedName>
    <definedName name="fdah" localSheetId="3" hidden="1">{"pl_t&amp;d",#N/A,FALSE,"p&amp;l_t&amp;D_01_02 (2)"}</definedName>
    <definedName name="fdah" localSheetId="4" hidden="1">{"pl_t&amp;d",#N/A,FALSE,"p&amp;l_t&amp;D_01_02 (2)"}</definedName>
    <definedName name="fdah" localSheetId="5" hidden="1">{"pl_t&amp;d",#N/A,FALSE,"p&amp;l_t&amp;D_01_02 (2)"}</definedName>
    <definedName name="fdah" localSheetId="6" hidden="1">{"pl_t&amp;d",#N/A,FALSE,"p&amp;l_t&amp;D_01_02 (2)"}</definedName>
    <definedName name="fdah" localSheetId="7" hidden="1">{"pl_t&amp;d",#N/A,FALSE,"p&amp;l_t&amp;D_01_02 (2)"}</definedName>
    <definedName name="fdah" localSheetId="8" hidden="1">{"pl_t&amp;d",#N/A,FALSE,"p&amp;l_t&amp;D_01_02 (2)"}</definedName>
    <definedName name="fdah" localSheetId="9" hidden="1">{"pl_t&amp;d",#N/A,FALSE,"p&amp;l_t&amp;D_01_02 (2)"}</definedName>
    <definedName name="fdah" localSheetId="10" hidden="1">{"pl_t&amp;d",#N/A,FALSE,"p&amp;l_t&amp;D_01_02 (2)"}</definedName>
    <definedName name="fdah" hidden="1">{"pl_t&amp;d",#N/A,FALSE,"p&amp;l_t&amp;D_01_02 (2)"}</definedName>
    <definedName name="fde" localSheetId="6" hidden="1">{"pl_t&amp;d",#N/A,FALSE,"p&amp;l_t&amp;D_01_02 (2)"}</definedName>
    <definedName name="fde" localSheetId="7" hidden="1">{"pl_t&amp;d",#N/A,FALSE,"p&amp;l_t&amp;D_01_02 (2)"}</definedName>
    <definedName name="fde" localSheetId="8" hidden="1">{"pl_t&amp;d",#N/A,FALSE,"p&amp;l_t&amp;D_01_02 (2)"}</definedName>
    <definedName name="fde" localSheetId="9" hidden="1">{"pl_t&amp;d",#N/A,FALSE,"p&amp;l_t&amp;D_01_02 (2)"}</definedName>
    <definedName name="fde" localSheetId="10" hidden="1">{"pl_t&amp;d",#N/A,FALSE,"p&amp;l_t&amp;D_01_02 (2)"}</definedName>
    <definedName name="fde" hidden="1">{"pl_t&amp;d",#N/A,FALSE,"p&amp;l_t&amp;D_01_02 (2)"}</definedName>
    <definedName name="fdfagg" localSheetId="6" hidden="1">{"pl_t&amp;d",#N/A,FALSE,"p&amp;l_t&amp;D_01_02 (2)"}</definedName>
    <definedName name="fdfagg" localSheetId="7" hidden="1">{"pl_t&amp;d",#N/A,FALSE,"p&amp;l_t&amp;D_01_02 (2)"}</definedName>
    <definedName name="fdfagg" localSheetId="8" hidden="1">{"pl_t&amp;d",#N/A,FALSE,"p&amp;l_t&amp;D_01_02 (2)"}</definedName>
    <definedName name="fdfagg" localSheetId="9" hidden="1">{"pl_t&amp;d",#N/A,FALSE,"p&amp;l_t&amp;D_01_02 (2)"}</definedName>
    <definedName name="fdfagg" localSheetId="10" hidden="1">{"pl_t&amp;d",#N/A,FALSE,"p&amp;l_t&amp;D_01_02 (2)"}</definedName>
    <definedName name="fdfagg" hidden="1">{"pl_t&amp;d",#N/A,FALSE,"p&amp;l_t&amp;D_01_02 (2)"}</definedName>
    <definedName name="FDFD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dd" localSheetId="6" hidden="1">{"pl_td_01_02",#N/A,FALSE,"p&amp;l_t&amp;D_01_02 (2)"}</definedName>
    <definedName name="fdfddd" localSheetId="7" hidden="1">{"pl_td_01_02",#N/A,FALSE,"p&amp;l_t&amp;D_01_02 (2)"}</definedName>
    <definedName name="fdfddd" localSheetId="8" hidden="1">{"pl_td_01_02",#N/A,FALSE,"p&amp;l_t&amp;D_01_02 (2)"}</definedName>
    <definedName name="fdfddd" localSheetId="9" hidden="1">{"pl_td_01_02",#N/A,FALSE,"p&amp;l_t&amp;D_01_02 (2)"}</definedName>
    <definedName name="fdfddd" localSheetId="10" hidden="1">{"pl_td_01_02",#N/A,FALSE,"p&amp;l_t&amp;D_01_02 (2)"}</definedName>
    <definedName name="fdfddd" hidden="1">{"pl_td_01_02",#N/A,FALSE,"p&amp;l_t&amp;D_01_02 (2)"}</definedName>
    <definedName name="FDFGF" localSheetId="6" hidden="1">{"pl_t&amp;d",#N/A,FALSE,"p&amp;l_t&amp;D_01_02 (2)"}</definedName>
    <definedName name="FDFGF" localSheetId="7" hidden="1">{"pl_t&amp;d",#N/A,FALSE,"p&amp;l_t&amp;D_01_02 (2)"}</definedName>
    <definedName name="FDFGF" localSheetId="8" hidden="1">{"pl_t&amp;d",#N/A,FALSE,"p&amp;l_t&amp;D_01_02 (2)"}</definedName>
    <definedName name="FDFGF" localSheetId="9" hidden="1">{"pl_t&amp;d",#N/A,FALSE,"p&amp;l_t&amp;D_01_02 (2)"}</definedName>
    <definedName name="FDFGF" localSheetId="10" hidden="1">{"pl_t&amp;d",#N/A,FALSE,"p&amp;l_t&amp;D_01_02 (2)"}</definedName>
    <definedName name="FDFGF" hidden="1">{"pl_t&amp;d",#N/A,FALSE,"p&amp;l_t&amp;D_01_02 (2)"}</definedName>
    <definedName name="fdfsf" localSheetId="6" hidden="1">{"pl_td_01_02",#N/A,FALSE,"p&amp;l_t&amp;D_01_02 (2)"}</definedName>
    <definedName name="fdfsf" localSheetId="7" hidden="1">{"pl_td_01_02",#N/A,FALSE,"p&amp;l_t&amp;D_01_02 (2)"}</definedName>
    <definedName name="fdfsf" localSheetId="8" hidden="1">{"pl_td_01_02",#N/A,FALSE,"p&amp;l_t&amp;D_01_02 (2)"}</definedName>
    <definedName name="fdfsf" localSheetId="9" hidden="1">{"pl_td_01_02",#N/A,FALSE,"p&amp;l_t&amp;D_01_02 (2)"}</definedName>
    <definedName name="fdfsf" localSheetId="10" hidden="1">{"pl_td_01_02",#N/A,FALSE,"p&amp;l_t&amp;D_01_02 (2)"}</definedName>
    <definedName name="fdfsf" hidden="1">{"pl_td_01_02",#N/A,FALSE,"p&amp;l_t&amp;D_01_02 (2)"}</definedName>
    <definedName name="fdgd" localSheetId="0" hidden="1">{"pl_t&amp;d",#N/A,FALSE,"p&amp;l_t&amp;D_01_02 (2)"}</definedName>
    <definedName name="fdgd" localSheetId="1" hidden="1">{"pl_t&amp;d",#N/A,FALSE,"p&amp;l_t&amp;D_01_02 (2)"}</definedName>
    <definedName name="fdgd" localSheetId="2" hidden="1">{"pl_t&amp;d",#N/A,FALSE,"p&amp;l_t&amp;D_01_02 (2)"}</definedName>
    <definedName name="fdgd" localSheetId="3" hidden="1">{"pl_t&amp;d",#N/A,FALSE,"p&amp;l_t&amp;D_01_02 (2)"}</definedName>
    <definedName name="fdgd" localSheetId="5" hidden="1">{"pl_t&amp;d",#N/A,FALSE,"p&amp;l_t&amp;D_01_02 (2)"}</definedName>
    <definedName name="fdgd" localSheetId="6" hidden="1">{"pl_t&amp;d",#N/A,FALSE,"p&amp;l_t&amp;D_01_02 (2)"}</definedName>
    <definedName name="fdgd" localSheetId="7" hidden="1">{"pl_t&amp;d",#N/A,FALSE,"p&amp;l_t&amp;D_01_02 (2)"}</definedName>
    <definedName name="fdgd" localSheetId="8" hidden="1">{"pl_t&amp;d",#N/A,FALSE,"p&amp;l_t&amp;D_01_02 (2)"}</definedName>
    <definedName name="fdgd" localSheetId="9" hidden="1">{"pl_t&amp;d",#N/A,FALSE,"p&amp;l_t&amp;D_01_02 (2)"}</definedName>
    <definedName name="fdgd" localSheetId="10" hidden="1">{"pl_t&amp;d",#N/A,FALSE,"p&amp;l_t&amp;D_01_02 (2)"}</definedName>
    <definedName name="fdgd" hidden="1">{"pl_t&amp;d",#N/A,FALSE,"p&amp;l_t&amp;D_01_02 (2)"}</definedName>
    <definedName name="fdgfdgfdgfdg" localSheetId="6" hidden="1">{"pl_t&amp;d",#N/A,FALSE,"p&amp;l_t&amp;D_01_02 (2)"}</definedName>
    <definedName name="fdgfdgfdgfdg" localSheetId="7" hidden="1">{"pl_t&amp;d",#N/A,FALSE,"p&amp;l_t&amp;D_01_02 (2)"}</definedName>
    <definedName name="fdgfdgfdgfdg" localSheetId="8" hidden="1">{"pl_t&amp;d",#N/A,FALSE,"p&amp;l_t&amp;D_01_02 (2)"}</definedName>
    <definedName name="fdgfdgfdgfdg" localSheetId="9" hidden="1">{"pl_t&amp;d",#N/A,FALSE,"p&amp;l_t&amp;D_01_02 (2)"}</definedName>
    <definedName name="fdgfdgfdgfdg" localSheetId="10" hidden="1">{"pl_t&amp;d",#N/A,FALSE,"p&amp;l_t&amp;D_01_02 (2)"}</definedName>
    <definedName name="fdgfdgfdgfdg" hidden="1">{"pl_t&amp;d",#N/A,FALSE,"p&amp;l_t&amp;D_01_02 (2)"}</definedName>
    <definedName name="fdggfdvgbgdgd" localSheetId="6" hidden="1">{"pl_t&amp;d",#N/A,FALSE,"p&amp;l_t&amp;D_01_02 (2)"}</definedName>
    <definedName name="fdggfdvgbgdgd" localSheetId="7" hidden="1">{"pl_t&amp;d",#N/A,FALSE,"p&amp;l_t&amp;D_01_02 (2)"}</definedName>
    <definedName name="fdggfdvgbgdgd" localSheetId="8" hidden="1">{"pl_t&amp;d",#N/A,FALSE,"p&amp;l_t&amp;D_01_02 (2)"}</definedName>
    <definedName name="fdggfdvgbgdgd" localSheetId="9" hidden="1">{"pl_t&amp;d",#N/A,FALSE,"p&amp;l_t&amp;D_01_02 (2)"}</definedName>
    <definedName name="fdggfdvgbgdgd" localSheetId="10" hidden="1">{"pl_t&amp;d",#N/A,FALSE,"p&amp;l_t&amp;D_01_02 (2)"}</definedName>
    <definedName name="fdggfdvgbgdgd" hidden="1">{"pl_t&amp;d",#N/A,FALSE,"p&amp;l_t&amp;D_01_02 (2)"}</definedName>
    <definedName name="FDGRT" localSheetId="6" hidden="1">{"pl_t&amp;d",#N/A,FALSE,"p&amp;l_t&amp;D_01_02 (2)"}</definedName>
    <definedName name="FDGRT" localSheetId="7" hidden="1">{"pl_t&amp;d",#N/A,FALSE,"p&amp;l_t&amp;D_01_02 (2)"}</definedName>
    <definedName name="FDGRT" localSheetId="8" hidden="1">{"pl_t&amp;d",#N/A,FALSE,"p&amp;l_t&amp;D_01_02 (2)"}</definedName>
    <definedName name="FDGRT" localSheetId="9" hidden="1">{"pl_t&amp;d",#N/A,FALSE,"p&amp;l_t&amp;D_01_02 (2)"}</definedName>
    <definedName name="FDGRT" localSheetId="10" hidden="1">{"pl_t&amp;d",#N/A,FALSE,"p&amp;l_t&amp;D_01_02 (2)"}</definedName>
    <definedName name="FDGRT" hidden="1">{"pl_t&amp;d",#N/A,FALSE,"p&amp;l_t&amp;D_01_02 (2)"}</definedName>
    <definedName name="fdsf" localSheetId="6" hidden="1">{"pl_t&amp;d",#N/A,FALSE,"p&amp;l_t&amp;D_01_02 (2)"}</definedName>
    <definedName name="fdsf" localSheetId="7" hidden="1">{"pl_t&amp;d",#N/A,FALSE,"p&amp;l_t&amp;D_01_02 (2)"}</definedName>
    <definedName name="fdsf" localSheetId="8" hidden="1">{"pl_t&amp;d",#N/A,FALSE,"p&amp;l_t&amp;D_01_02 (2)"}</definedName>
    <definedName name="fdsf" localSheetId="9" hidden="1">{"pl_t&amp;d",#N/A,FALSE,"p&amp;l_t&amp;D_01_02 (2)"}</definedName>
    <definedName name="fdsf" localSheetId="10" hidden="1">{"pl_t&amp;d",#N/A,FALSE,"p&amp;l_t&amp;D_01_02 (2)"}</definedName>
    <definedName name="fdsf" hidden="1">{"pl_t&amp;d",#N/A,FALSE,"p&amp;l_t&amp;D_01_02 (2)"}</definedName>
    <definedName name="feb" localSheetId="4">#REF!</definedName>
    <definedName name="feb" localSheetId="5">#REF!</definedName>
    <definedName name="feb" localSheetId="6">#REF!</definedName>
    <definedName name="feb" localSheetId="7">#REF!</definedName>
    <definedName name="feb" localSheetId="8">#REF!</definedName>
    <definedName name="feb" localSheetId="9">#REF!</definedName>
    <definedName name="feb" localSheetId="10">#REF!</definedName>
    <definedName name="feb">#REF!</definedName>
    <definedName name="fef" localSheetId="6" hidden="1">{"pl_t&amp;d",#N/A,FALSE,"p&amp;l_t&amp;D_01_02 (2)"}</definedName>
    <definedName name="fef" localSheetId="7" hidden="1">{"pl_t&amp;d",#N/A,FALSE,"p&amp;l_t&amp;D_01_02 (2)"}</definedName>
    <definedName name="fef" localSheetId="8" hidden="1">{"pl_t&amp;d",#N/A,FALSE,"p&amp;l_t&amp;D_01_02 (2)"}</definedName>
    <definedName name="fef" localSheetId="9" hidden="1">{"pl_t&amp;d",#N/A,FALSE,"p&amp;l_t&amp;D_01_02 (2)"}</definedName>
    <definedName name="fef" localSheetId="10" hidden="1">{"pl_t&amp;d",#N/A,FALSE,"p&amp;l_t&amp;D_01_02 (2)"}</definedName>
    <definedName name="fef" hidden="1">{"pl_t&amp;d",#N/A,FALSE,"p&amp;l_t&amp;D_01_02 (2)"}</definedName>
    <definedName name="fefe" localSheetId="6" hidden="1">{"pl_t&amp;d",#N/A,FALSE,"p&amp;l_t&amp;D_01_02 (2)"}</definedName>
    <definedName name="fefe" localSheetId="7" hidden="1">{"pl_t&amp;d",#N/A,FALSE,"p&amp;l_t&amp;D_01_02 (2)"}</definedName>
    <definedName name="fefe" localSheetId="8" hidden="1">{"pl_t&amp;d",#N/A,FALSE,"p&amp;l_t&amp;D_01_02 (2)"}</definedName>
    <definedName name="fefe" localSheetId="9" hidden="1">{"pl_t&amp;d",#N/A,FALSE,"p&amp;l_t&amp;D_01_02 (2)"}</definedName>
    <definedName name="fefe" localSheetId="10" hidden="1">{"pl_t&amp;d",#N/A,FALSE,"p&amp;l_t&amp;D_01_02 (2)"}</definedName>
    <definedName name="fefe" hidden="1">{"pl_t&amp;d",#N/A,FALSE,"p&amp;l_t&amp;D_01_02 (2)"}</definedName>
    <definedName name="fefefe" localSheetId="6" hidden="1">{"pl_t&amp;d",#N/A,FALSE,"p&amp;l_t&amp;D_01_02 (2)"}</definedName>
    <definedName name="fefefe" localSheetId="7" hidden="1">{"pl_t&amp;d",#N/A,FALSE,"p&amp;l_t&amp;D_01_02 (2)"}</definedName>
    <definedName name="fefefe" localSheetId="8" hidden="1">{"pl_t&amp;d",#N/A,FALSE,"p&amp;l_t&amp;D_01_02 (2)"}</definedName>
    <definedName name="fefefe" localSheetId="9" hidden="1">{"pl_t&amp;d",#N/A,FALSE,"p&amp;l_t&amp;D_01_02 (2)"}</definedName>
    <definedName name="fefefe" localSheetId="10" hidden="1">{"pl_t&amp;d",#N/A,FALSE,"p&amp;l_t&amp;D_01_02 (2)"}</definedName>
    <definedName name="fefefe" hidden="1">{"pl_t&amp;d",#N/A,FALSE,"p&amp;l_t&amp;D_01_02 (2)"}</definedName>
    <definedName name="ff" localSheetId="0" hidden="1">{"pl_t&amp;d",#N/A,FALSE,"p&amp;l_t&amp;D_01_02 (2)"}</definedName>
    <definedName name="ff" localSheetId="1" hidden="1">{"pl_t&amp;d",#N/A,FALSE,"p&amp;l_t&amp;D_01_02 (2)"}</definedName>
    <definedName name="ff" localSheetId="2" hidden="1">{"pl_t&amp;d",#N/A,FALSE,"p&amp;l_t&amp;D_01_02 (2)"}</definedName>
    <definedName name="ff" localSheetId="3" hidden="1">{"pl_t&amp;d",#N/A,FALSE,"p&amp;l_t&amp;D_01_02 (2)"}</definedName>
    <definedName name="ff" localSheetId="5" hidden="1">{"pl_t&amp;d",#N/A,FALSE,"p&amp;l_t&amp;D_01_02 (2)"}</definedName>
    <definedName name="ff" localSheetId="6" hidden="1">{"pl_t&amp;d",#N/A,FALSE,"p&amp;l_t&amp;D_01_02 (2)"}</definedName>
    <definedName name="ff" localSheetId="7" hidden="1">{"pl_t&amp;d",#N/A,FALSE,"p&amp;l_t&amp;D_01_02 (2)"}</definedName>
    <definedName name="ff" localSheetId="8" hidden="1">{"pl_t&amp;d",#N/A,FALSE,"p&amp;l_t&amp;D_01_02 (2)"}</definedName>
    <definedName name="ff" localSheetId="9" hidden="1">{"pl_t&amp;d",#N/A,FALSE,"p&amp;l_t&amp;D_01_02 (2)"}</definedName>
    <definedName name="ff" localSheetId="10" hidden="1">{"pl_t&amp;d",#N/A,FALSE,"p&amp;l_t&amp;D_01_02 (2)"}</definedName>
    <definedName name="ff" hidden="1">{"pl_t&amp;d",#N/A,FALSE,"p&amp;l_t&amp;D_01_02 (2)"}</definedName>
    <definedName name="ff_1" localSheetId="6" hidden="1">{"pl_t&amp;d",#N/A,FALSE,"p&amp;l_t&amp;D_01_02 (2)"}</definedName>
    <definedName name="ff_1" localSheetId="7" hidden="1">{"pl_t&amp;d",#N/A,FALSE,"p&amp;l_t&amp;D_01_02 (2)"}</definedName>
    <definedName name="ff_1" localSheetId="8" hidden="1">{"pl_t&amp;d",#N/A,FALSE,"p&amp;l_t&amp;D_01_02 (2)"}</definedName>
    <definedName name="ff_1" localSheetId="9" hidden="1">{"pl_t&amp;d",#N/A,FALSE,"p&amp;l_t&amp;D_01_02 (2)"}</definedName>
    <definedName name="ff_1" localSheetId="10" hidden="1">{"pl_t&amp;d",#N/A,FALSE,"p&amp;l_t&amp;D_01_02 (2)"}</definedName>
    <definedName name="ff_1" hidden="1">{"pl_t&amp;d",#N/A,FALSE,"p&amp;l_t&amp;D_01_02 (2)"}</definedName>
    <definedName name="ffasf" localSheetId="6" hidden="1">{"pl_t&amp;d",#N/A,FALSE,"p&amp;l_t&amp;D_01_02 (2)"}</definedName>
    <definedName name="ffasf" localSheetId="7" hidden="1">{"pl_t&amp;d",#N/A,FALSE,"p&amp;l_t&amp;D_01_02 (2)"}</definedName>
    <definedName name="ffasf" localSheetId="8" hidden="1">{"pl_t&amp;d",#N/A,FALSE,"p&amp;l_t&amp;D_01_02 (2)"}</definedName>
    <definedName name="ffasf" localSheetId="9" hidden="1">{"pl_t&amp;d",#N/A,FALSE,"p&amp;l_t&amp;D_01_02 (2)"}</definedName>
    <definedName name="ffasf" localSheetId="10" hidden="1">{"pl_t&amp;d",#N/A,FALSE,"p&amp;l_t&amp;D_01_02 (2)"}</definedName>
    <definedName name="ffasf" hidden="1">{"pl_t&amp;d",#N/A,FALSE,"p&amp;l_t&amp;D_01_02 (2)"}</definedName>
    <definedName name="ffdhj" localSheetId="6" hidden="1">{"pl_td_01_02",#N/A,FALSE,"p&amp;l_t&amp;D_01_02 (2)"}</definedName>
    <definedName name="ffdhj" localSheetId="7" hidden="1">{"pl_td_01_02",#N/A,FALSE,"p&amp;l_t&amp;D_01_02 (2)"}</definedName>
    <definedName name="ffdhj" localSheetId="8" hidden="1">{"pl_td_01_02",#N/A,FALSE,"p&amp;l_t&amp;D_01_02 (2)"}</definedName>
    <definedName name="ffdhj" localSheetId="9" hidden="1">{"pl_td_01_02",#N/A,FALSE,"p&amp;l_t&amp;D_01_02 (2)"}</definedName>
    <definedName name="ffdhj" localSheetId="10" hidden="1">{"pl_td_01_02",#N/A,FALSE,"p&amp;l_t&amp;D_01_02 (2)"}</definedName>
    <definedName name="ffdhj" hidden="1">{"pl_td_01_02",#N/A,FALSE,"p&amp;l_t&amp;D_01_02 (2)"}</definedName>
    <definedName name="FFF" localSheetId="6" hidden="1">{"pl_t&amp;d",#N/A,FALSE,"p&amp;l_t&amp;D_01_02 (2)"}</definedName>
    <definedName name="FFF" localSheetId="7" hidden="1">{"pl_t&amp;d",#N/A,FALSE,"p&amp;l_t&amp;D_01_02 (2)"}</definedName>
    <definedName name="FFF" localSheetId="8" hidden="1">{"pl_t&amp;d",#N/A,FALSE,"p&amp;l_t&amp;D_01_02 (2)"}</definedName>
    <definedName name="FFF" localSheetId="9" hidden="1">{"pl_t&amp;d",#N/A,FALSE,"p&amp;l_t&amp;D_01_02 (2)"}</definedName>
    <definedName name="FFF" localSheetId="10" hidden="1">{"pl_t&amp;d",#N/A,FALSE,"p&amp;l_t&amp;D_01_02 (2)"}</definedName>
    <definedName name="FFF" hidden="1">{"pl_t&amp;d",#N/A,FALSE,"p&amp;l_t&amp;D_01_02 (2)"}</definedName>
    <definedName name="fffff" localSheetId="6" hidden="1">{"pl_t&amp;d",#N/A,FALSE,"p&amp;l_t&amp;D_01_02 (2)"}</definedName>
    <definedName name="fffff" localSheetId="7" hidden="1">{"pl_t&amp;d",#N/A,FALSE,"p&amp;l_t&amp;D_01_02 (2)"}</definedName>
    <definedName name="fffff" localSheetId="8" hidden="1">{"pl_t&amp;d",#N/A,FALSE,"p&amp;l_t&amp;D_01_02 (2)"}</definedName>
    <definedName name="fffff" localSheetId="9" hidden="1">{"pl_t&amp;d",#N/A,FALSE,"p&amp;l_t&amp;D_01_02 (2)"}</definedName>
    <definedName name="fffff" localSheetId="10" hidden="1">{"pl_t&amp;d",#N/A,FALSE,"p&amp;l_t&amp;D_01_02 (2)"}</definedName>
    <definedName name="fffff" hidden="1">{"pl_t&amp;d",#N/A,FALSE,"p&amp;l_t&amp;D_01_02 (2)"}</definedName>
    <definedName name="FFG" localSheetId="6" hidden="1">{"pl_t&amp;d",#N/A,FALSE,"p&amp;l_t&amp;D_01_02 (2)"}</definedName>
    <definedName name="FFG" localSheetId="7" hidden="1">{"pl_t&amp;d",#N/A,FALSE,"p&amp;l_t&amp;D_01_02 (2)"}</definedName>
    <definedName name="FFG" localSheetId="8" hidden="1">{"pl_t&amp;d",#N/A,FALSE,"p&amp;l_t&amp;D_01_02 (2)"}</definedName>
    <definedName name="FFG" localSheetId="9" hidden="1">{"pl_t&amp;d",#N/A,FALSE,"p&amp;l_t&amp;D_01_02 (2)"}</definedName>
    <definedName name="FFG" localSheetId="10" hidden="1">{"pl_t&amp;d",#N/A,FALSE,"p&amp;l_t&amp;D_01_02 (2)"}</definedName>
    <definedName name="FFG" hidden="1">{"pl_t&amp;d",#N/A,FALSE,"p&amp;l_t&amp;D_01_02 (2)"}</definedName>
    <definedName name="fg" localSheetId="6" hidden="1">{"pl_t&amp;d",#N/A,FALSE,"p&amp;l_t&amp;D_01_02 (2)"}</definedName>
    <definedName name="fg" localSheetId="7" hidden="1">{"pl_t&amp;d",#N/A,FALSE,"p&amp;l_t&amp;D_01_02 (2)"}</definedName>
    <definedName name="fg" localSheetId="8" hidden="1">{"pl_t&amp;d",#N/A,FALSE,"p&amp;l_t&amp;D_01_02 (2)"}</definedName>
    <definedName name="fg" localSheetId="9" hidden="1">{"pl_t&amp;d",#N/A,FALSE,"p&amp;l_t&amp;D_01_02 (2)"}</definedName>
    <definedName name="fg" localSheetId="10" hidden="1">{"pl_t&amp;d",#N/A,FALSE,"p&amp;l_t&amp;D_01_02 (2)"}</definedName>
    <definedName name="fg" hidden="1">{"pl_t&amp;d",#N/A,FALSE,"p&amp;l_t&amp;D_01_02 (2)"}</definedName>
    <definedName name="fgb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d" localSheetId="6" hidden="1">{"pl_t&amp;d",#N/A,FALSE,"p&amp;l_t&amp;D_01_02 (2)"}</definedName>
    <definedName name="fgd" localSheetId="7" hidden="1">{"pl_t&amp;d",#N/A,FALSE,"p&amp;l_t&amp;D_01_02 (2)"}</definedName>
    <definedName name="fgd" localSheetId="8" hidden="1">{"pl_t&amp;d",#N/A,FALSE,"p&amp;l_t&amp;D_01_02 (2)"}</definedName>
    <definedName name="fgd" localSheetId="9" hidden="1">{"pl_t&amp;d",#N/A,FALSE,"p&amp;l_t&amp;D_01_02 (2)"}</definedName>
    <definedName name="fgd" localSheetId="10" hidden="1">{"pl_t&amp;d",#N/A,FALSE,"p&amp;l_t&amp;D_01_02 (2)"}</definedName>
    <definedName name="fgd" hidden="1">{"pl_t&amp;d",#N/A,FALSE,"p&amp;l_t&amp;D_01_02 (2)"}</definedName>
    <definedName name="fgf" localSheetId="6" hidden="1">{"pl_t&amp;d",#N/A,FALSE,"p&amp;l_t&amp;D_01_02 (2)"}</definedName>
    <definedName name="fgf" localSheetId="7" hidden="1">{"pl_t&amp;d",#N/A,FALSE,"p&amp;l_t&amp;D_01_02 (2)"}</definedName>
    <definedName name="fgf" localSheetId="8" hidden="1">{"pl_t&amp;d",#N/A,FALSE,"p&amp;l_t&amp;D_01_02 (2)"}</definedName>
    <definedName name="fgf" localSheetId="9" hidden="1">{"pl_t&amp;d",#N/A,FALSE,"p&amp;l_t&amp;D_01_02 (2)"}</definedName>
    <definedName name="fgf" localSheetId="10" hidden="1">{"pl_t&amp;d",#N/A,FALSE,"p&amp;l_t&amp;D_01_02 (2)"}</definedName>
    <definedName name="fgf" hidden="1">{"pl_t&amp;d",#N/A,FALSE,"p&amp;l_t&amp;D_01_02 (2)"}</definedName>
    <definedName name="fgfd" localSheetId="6" hidden="1">{"pl_t&amp;d",#N/A,FALSE,"p&amp;l_t&amp;D_01_02 (2)"}</definedName>
    <definedName name="fgfd" localSheetId="7" hidden="1">{"pl_t&amp;d",#N/A,FALSE,"p&amp;l_t&amp;D_01_02 (2)"}</definedName>
    <definedName name="fgfd" localSheetId="8" hidden="1">{"pl_t&amp;d",#N/A,FALSE,"p&amp;l_t&amp;D_01_02 (2)"}</definedName>
    <definedName name="fgfd" localSheetId="9" hidden="1">{"pl_t&amp;d",#N/A,FALSE,"p&amp;l_t&amp;D_01_02 (2)"}</definedName>
    <definedName name="fgfd" localSheetId="10" hidden="1">{"pl_t&amp;d",#N/A,FALSE,"p&amp;l_t&amp;D_01_02 (2)"}</definedName>
    <definedName name="fgfd" hidden="1">{"pl_t&amp;d",#N/A,FALSE,"p&amp;l_t&amp;D_01_02 (2)"}</definedName>
    <definedName name="fgfdg" localSheetId="6" hidden="1">{"pl_t&amp;d",#N/A,FALSE,"p&amp;l_t&amp;D_01_02 (2)"}</definedName>
    <definedName name="fgfdg" localSheetId="7" hidden="1">{"pl_t&amp;d",#N/A,FALSE,"p&amp;l_t&amp;D_01_02 (2)"}</definedName>
    <definedName name="fgfdg" localSheetId="8" hidden="1">{"pl_t&amp;d",#N/A,FALSE,"p&amp;l_t&amp;D_01_02 (2)"}</definedName>
    <definedName name="fgfdg" localSheetId="9" hidden="1">{"pl_t&amp;d",#N/A,FALSE,"p&amp;l_t&amp;D_01_02 (2)"}</definedName>
    <definedName name="fgfdg" localSheetId="10" hidden="1">{"pl_t&amp;d",#N/A,FALSE,"p&amp;l_t&amp;D_01_02 (2)"}</definedName>
    <definedName name="fgfdg" hidden="1">{"pl_t&amp;d",#N/A,FALSE,"p&amp;l_t&amp;D_01_02 (2)"}</definedName>
    <definedName name="fgfdgfdgd" localSheetId="0" hidden="1">{"pl_t&amp;d",#N/A,FALSE,"p&amp;l_t&amp;D_01_02 (2)"}</definedName>
    <definedName name="fgfdgfdgd" localSheetId="1" hidden="1">{"pl_t&amp;d",#N/A,FALSE,"p&amp;l_t&amp;D_01_02 (2)"}</definedName>
    <definedName name="fgfdgfdgd" localSheetId="2" hidden="1">{"pl_t&amp;d",#N/A,FALSE,"p&amp;l_t&amp;D_01_02 (2)"}</definedName>
    <definedName name="fgfdgfdgd" localSheetId="3" hidden="1">{"pl_t&amp;d",#N/A,FALSE,"p&amp;l_t&amp;D_01_02 (2)"}</definedName>
    <definedName name="fgfdgfdgd" localSheetId="5" hidden="1">{"pl_t&amp;d",#N/A,FALSE,"p&amp;l_t&amp;D_01_02 (2)"}</definedName>
    <definedName name="fgfdgfdgd" localSheetId="6" hidden="1">{"pl_t&amp;d",#N/A,FALSE,"p&amp;l_t&amp;D_01_02 (2)"}</definedName>
    <definedName name="fgfdgfdgd" localSheetId="7" hidden="1">{"pl_t&amp;d",#N/A,FALSE,"p&amp;l_t&amp;D_01_02 (2)"}</definedName>
    <definedName name="fgfdgfdgd" localSheetId="8" hidden="1">{"pl_t&amp;d",#N/A,FALSE,"p&amp;l_t&amp;D_01_02 (2)"}</definedName>
    <definedName name="fgfdgfdgd" localSheetId="9" hidden="1">{"pl_t&amp;d",#N/A,FALSE,"p&amp;l_t&amp;D_01_02 (2)"}</definedName>
    <definedName name="fgfdgfdgd" localSheetId="10" hidden="1">{"pl_t&amp;d",#N/A,FALSE,"p&amp;l_t&amp;D_01_02 (2)"}</definedName>
    <definedName name="fgfdgfdgd" hidden="1">{"pl_t&amp;d",#N/A,FALSE,"p&amp;l_t&amp;D_01_02 (2)"}</definedName>
    <definedName name="fgfdgfdgfd" localSheetId="6" hidden="1">{"pl_t&amp;d",#N/A,FALSE,"p&amp;l_t&amp;D_01_02 (2)"}</definedName>
    <definedName name="fgfdgfdgfd" localSheetId="7" hidden="1">{"pl_t&amp;d",#N/A,FALSE,"p&amp;l_t&amp;D_01_02 (2)"}</definedName>
    <definedName name="fgfdgfdgfd" localSheetId="8" hidden="1">{"pl_t&amp;d",#N/A,FALSE,"p&amp;l_t&amp;D_01_02 (2)"}</definedName>
    <definedName name="fgfdgfdgfd" localSheetId="9" hidden="1">{"pl_t&amp;d",#N/A,FALSE,"p&amp;l_t&amp;D_01_02 (2)"}</definedName>
    <definedName name="fgfdgfdgfd" localSheetId="10" hidden="1">{"pl_t&amp;d",#N/A,FALSE,"p&amp;l_t&amp;D_01_02 (2)"}</definedName>
    <definedName name="fgfdgfdgfd" hidden="1">{"pl_t&amp;d",#N/A,FALSE,"p&amp;l_t&amp;D_01_02 (2)"}</definedName>
    <definedName name="FGFG" localSheetId="6" hidden="1">{"pl_t&amp;d",#N/A,FALSE,"p&amp;l_t&amp;D_01_02 (2)"}</definedName>
    <definedName name="FGFG" localSheetId="7" hidden="1">{"pl_t&amp;d",#N/A,FALSE,"p&amp;l_t&amp;D_01_02 (2)"}</definedName>
    <definedName name="FGFG" localSheetId="8" hidden="1">{"pl_t&amp;d",#N/A,FALSE,"p&amp;l_t&amp;D_01_02 (2)"}</definedName>
    <definedName name="FGFG" localSheetId="9" hidden="1">{"pl_t&amp;d",#N/A,FALSE,"p&amp;l_t&amp;D_01_02 (2)"}</definedName>
    <definedName name="FGFG" localSheetId="10" hidden="1">{"pl_t&amp;d",#N/A,FALSE,"p&amp;l_t&amp;D_01_02 (2)"}</definedName>
    <definedName name="FGFG" hidden="1">{"pl_t&amp;d",#N/A,FALSE,"p&amp;l_t&amp;D_01_02 (2)"}</definedName>
    <definedName name="FGFH" localSheetId="6" hidden="1">{"pl_t&amp;d",#N/A,FALSE,"p&amp;l_t&amp;D_01_02 (2)"}</definedName>
    <definedName name="FGFH" localSheetId="7" hidden="1">{"pl_t&amp;d",#N/A,FALSE,"p&amp;l_t&amp;D_01_02 (2)"}</definedName>
    <definedName name="FGFH" localSheetId="8" hidden="1">{"pl_t&amp;d",#N/A,FALSE,"p&amp;l_t&amp;D_01_02 (2)"}</definedName>
    <definedName name="FGFH" localSheetId="9" hidden="1">{"pl_t&amp;d",#N/A,FALSE,"p&amp;l_t&amp;D_01_02 (2)"}</definedName>
    <definedName name="FGFH" localSheetId="10" hidden="1">{"pl_t&amp;d",#N/A,FALSE,"p&amp;l_t&amp;D_01_02 (2)"}</definedName>
    <definedName name="FGFH" hidden="1">{"pl_t&amp;d",#N/A,FALSE,"p&amp;l_t&amp;D_01_02 (2)"}</definedName>
    <definedName name="FGFHG" localSheetId="6" hidden="1">{"pl_t&amp;d",#N/A,FALSE,"p&amp;l_t&amp;D_01_02 (2)"}</definedName>
    <definedName name="FGFHG" localSheetId="7" hidden="1">{"pl_t&amp;d",#N/A,FALSE,"p&amp;l_t&amp;D_01_02 (2)"}</definedName>
    <definedName name="FGFHG" localSheetId="8" hidden="1">{"pl_t&amp;d",#N/A,FALSE,"p&amp;l_t&amp;D_01_02 (2)"}</definedName>
    <definedName name="FGFHG" localSheetId="9" hidden="1">{"pl_t&amp;d",#N/A,FALSE,"p&amp;l_t&amp;D_01_02 (2)"}</definedName>
    <definedName name="FGFHG" localSheetId="10" hidden="1">{"pl_t&amp;d",#N/A,FALSE,"p&amp;l_t&amp;D_01_02 (2)"}</definedName>
    <definedName name="FGFHG" hidden="1">{"pl_t&amp;d",#N/A,FALSE,"p&amp;l_t&amp;D_01_02 (2)"}</definedName>
    <definedName name="fgfs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gg" localSheetId="6" hidden="1">{"pl_t&amp;d",#N/A,FALSE,"p&amp;l_t&amp;D_01_02 (2)"}</definedName>
    <definedName name="fggg" localSheetId="7" hidden="1">{"pl_t&amp;d",#N/A,FALSE,"p&amp;l_t&amp;D_01_02 (2)"}</definedName>
    <definedName name="fggg" localSheetId="8" hidden="1">{"pl_t&amp;d",#N/A,FALSE,"p&amp;l_t&amp;D_01_02 (2)"}</definedName>
    <definedName name="fggg" localSheetId="9" hidden="1">{"pl_t&amp;d",#N/A,FALSE,"p&amp;l_t&amp;D_01_02 (2)"}</definedName>
    <definedName name="fggg" localSheetId="10" hidden="1">{"pl_t&amp;d",#N/A,FALSE,"p&amp;l_t&amp;D_01_02 (2)"}</definedName>
    <definedName name="fggg" hidden="1">{"pl_t&amp;d",#N/A,FALSE,"p&amp;l_t&amp;D_01_02 (2)"}</definedName>
    <definedName name="fghfghfghfhf" localSheetId="6" hidden="1">{"pl_t&amp;d",#N/A,FALSE,"p&amp;l_t&amp;D_01_02 (2)"}</definedName>
    <definedName name="fghfghfghfhf" localSheetId="7" hidden="1">{"pl_t&amp;d",#N/A,FALSE,"p&amp;l_t&amp;D_01_02 (2)"}</definedName>
    <definedName name="fghfghfghfhf" localSheetId="8" hidden="1">{"pl_t&amp;d",#N/A,FALSE,"p&amp;l_t&amp;D_01_02 (2)"}</definedName>
    <definedName name="fghfghfghfhf" localSheetId="9" hidden="1">{"pl_t&amp;d",#N/A,FALSE,"p&amp;l_t&amp;D_01_02 (2)"}</definedName>
    <definedName name="fghfghfghfhf" localSheetId="10" hidden="1">{"pl_t&amp;d",#N/A,FALSE,"p&amp;l_t&amp;D_01_02 (2)"}</definedName>
    <definedName name="fghfghfghfhf" hidden="1">{"pl_t&amp;d",#N/A,FALSE,"p&amp;l_t&amp;D_01_02 (2)"}</definedName>
    <definedName name="FGHGG" localSheetId="6" hidden="1">{"pl_t&amp;d",#N/A,FALSE,"p&amp;l_t&amp;D_01_02 (2)"}</definedName>
    <definedName name="FGHGG" localSheetId="7" hidden="1">{"pl_t&amp;d",#N/A,FALSE,"p&amp;l_t&amp;D_01_02 (2)"}</definedName>
    <definedName name="FGHGG" localSheetId="8" hidden="1">{"pl_t&amp;d",#N/A,FALSE,"p&amp;l_t&amp;D_01_02 (2)"}</definedName>
    <definedName name="FGHGG" localSheetId="9" hidden="1">{"pl_t&amp;d",#N/A,FALSE,"p&amp;l_t&amp;D_01_02 (2)"}</definedName>
    <definedName name="FGHGG" localSheetId="10" hidden="1">{"pl_t&amp;d",#N/A,FALSE,"p&amp;l_t&amp;D_01_02 (2)"}</definedName>
    <definedName name="FGHGG" hidden="1">{"pl_t&amp;d",#N/A,FALSE,"p&amp;l_t&amp;D_01_02 (2)"}</definedName>
    <definedName name="FGHGTY" localSheetId="6" hidden="1">{"pl_t&amp;d",#N/A,FALSE,"p&amp;l_t&amp;D_01_02 (2)"}</definedName>
    <definedName name="FGHGTY" localSheetId="7" hidden="1">{"pl_t&amp;d",#N/A,FALSE,"p&amp;l_t&amp;D_01_02 (2)"}</definedName>
    <definedName name="FGHGTY" localSheetId="8" hidden="1">{"pl_t&amp;d",#N/A,FALSE,"p&amp;l_t&amp;D_01_02 (2)"}</definedName>
    <definedName name="FGHGTY" localSheetId="9" hidden="1">{"pl_t&amp;d",#N/A,FALSE,"p&amp;l_t&amp;D_01_02 (2)"}</definedName>
    <definedName name="FGHGTY" localSheetId="10" hidden="1">{"pl_t&amp;d",#N/A,FALSE,"p&amp;l_t&amp;D_01_02 (2)"}</definedName>
    <definedName name="FGHGTY" hidden="1">{"pl_t&amp;d",#N/A,FALSE,"p&amp;l_t&amp;D_01_02 (2)"}</definedName>
    <definedName name="fghjkkryuy" localSheetId="6" hidden="1">{"pl_t&amp;d",#N/A,FALSE,"p&amp;l_t&amp;D_01_02 (2)"}</definedName>
    <definedName name="fghjkkryuy" localSheetId="7" hidden="1">{"pl_t&amp;d",#N/A,FALSE,"p&amp;l_t&amp;D_01_02 (2)"}</definedName>
    <definedName name="fghjkkryuy" localSheetId="8" hidden="1">{"pl_t&amp;d",#N/A,FALSE,"p&amp;l_t&amp;D_01_02 (2)"}</definedName>
    <definedName name="fghjkkryuy" localSheetId="9" hidden="1">{"pl_t&amp;d",#N/A,FALSE,"p&amp;l_t&amp;D_01_02 (2)"}</definedName>
    <definedName name="fghjkkryuy" localSheetId="10" hidden="1">{"pl_t&amp;d",#N/A,FALSE,"p&amp;l_t&amp;D_01_02 (2)"}</definedName>
    <definedName name="fghjkkryuy" hidden="1">{"pl_t&amp;d",#N/A,FALSE,"p&amp;l_t&amp;D_01_02 (2)"}</definedName>
    <definedName name="FGHTG" localSheetId="6" hidden="1">{"pl_t&amp;d",#N/A,FALSE,"p&amp;l_t&amp;D_01_02 (2)"}</definedName>
    <definedName name="FGHTG" localSheetId="7" hidden="1">{"pl_t&amp;d",#N/A,FALSE,"p&amp;l_t&amp;D_01_02 (2)"}</definedName>
    <definedName name="FGHTG" localSheetId="8" hidden="1">{"pl_t&amp;d",#N/A,FALSE,"p&amp;l_t&amp;D_01_02 (2)"}</definedName>
    <definedName name="FGHTG" localSheetId="9" hidden="1">{"pl_t&amp;d",#N/A,FALSE,"p&amp;l_t&amp;D_01_02 (2)"}</definedName>
    <definedName name="FGHTG" localSheetId="10" hidden="1">{"pl_t&amp;d",#N/A,FALSE,"p&amp;l_t&amp;D_01_02 (2)"}</definedName>
    <definedName name="FGHTG" hidden="1">{"pl_t&amp;d",#N/A,FALSE,"p&amp;l_t&amp;D_01_02 (2)"}</definedName>
    <definedName name="FGHYT" localSheetId="6" hidden="1">{"pl_t&amp;d",#N/A,FALSE,"p&amp;l_t&amp;D_01_02 (2)"}</definedName>
    <definedName name="FGHYT" localSheetId="7" hidden="1">{"pl_t&amp;d",#N/A,FALSE,"p&amp;l_t&amp;D_01_02 (2)"}</definedName>
    <definedName name="FGHYT" localSheetId="8" hidden="1">{"pl_t&amp;d",#N/A,FALSE,"p&amp;l_t&amp;D_01_02 (2)"}</definedName>
    <definedName name="FGHYT" localSheetId="9" hidden="1">{"pl_t&amp;d",#N/A,FALSE,"p&amp;l_t&amp;D_01_02 (2)"}</definedName>
    <definedName name="FGHYT" localSheetId="10" hidden="1">{"pl_t&amp;d",#N/A,FALSE,"p&amp;l_t&amp;D_01_02 (2)"}</definedName>
    <definedName name="FGHYT" hidden="1">{"pl_t&amp;d",#N/A,FALSE,"p&amp;l_t&amp;D_01_02 (2)"}</definedName>
    <definedName name="fgregfhfdhgh" localSheetId="6" hidden="1">{"pl_t&amp;d",#N/A,FALSE,"p&amp;l_t&amp;D_01_02 (2)"}</definedName>
    <definedName name="fgregfhfdhgh" localSheetId="7" hidden="1">{"pl_t&amp;d",#N/A,FALSE,"p&amp;l_t&amp;D_01_02 (2)"}</definedName>
    <definedName name="fgregfhfdhgh" localSheetId="8" hidden="1">{"pl_t&amp;d",#N/A,FALSE,"p&amp;l_t&amp;D_01_02 (2)"}</definedName>
    <definedName name="fgregfhfdhgh" localSheetId="9" hidden="1">{"pl_t&amp;d",#N/A,FALSE,"p&amp;l_t&amp;D_01_02 (2)"}</definedName>
    <definedName name="fgregfhfdhgh" localSheetId="10" hidden="1">{"pl_t&amp;d",#N/A,FALSE,"p&amp;l_t&amp;D_01_02 (2)"}</definedName>
    <definedName name="fgregfhfdhgh" hidden="1">{"pl_t&amp;d",#N/A,FALSE,"p&amp;l_t&amp;D_01_02 (2)"}</definedName>
    <definedName name="fhghg" localSheetId="7" hidden="1">{"pl_td_01_02",#N/A,FALSE,"p&amp;l_t&amp;D_01_02 (2)"}</definedName>
    <definedName name="fhghg" localSheetId="8" hidden="1">{"pl_td_01_02",#N/A,FALSE,"p&amp;l_t&amp;D_01_02 (2)"}</definedName>
    <definedName name="fhghg" localSheetId="9" hidden="1">{"pl_td_01_02",#N/A,FALSE,"p&amp;l_t&amp;D_01_02 (2)"}</definedName>
    <definedName name="fhghg" localSheetId="10" hidden="1">{"pl_td_01_02",#N/A,FALSE,"p&amp;l_t&amp;D_01_02 (2)"}</definedName>
    <definedName name="fhghg" hidden="1">{"pl_td_01_02",#N/A,FALSE,"p&amp;l_t&amp;D_01_02 (2)"}</definedName>
    <definedName name="final" localSheetId="6" hidden="1">{"pl_t&amp;d",#N/A,FALSE,"p&amp;l_t&amp;D_01_02 (2)"}</definedName>
    <definedName name="final" localSheetId="7" hidden="1">{"pl_t&amp;d",#N/A,FALSE,"p&amp;l_t&amp;D_01_02 (2)"}</definedName>
    <definedName name="final" localSheetId="8" hidden="1">{"pl_t&amp;d",#N/A,FALSE,"p&amp;l_t&amp;D_01_02 (2)"}</definedName>
    <definedName name="final" localSheetId="9" hidden="1">{"pl_t&amp;d",#N/A,FALSE,"p&amp;l_t&amp;D_01_02 (2)"}</definedName>
    <definedName name="final" localSheetId="10" hidden="1">{"pl_t&amp;d",#N/A,FALSE,"p&amp;l_t&amp;D_01_02 (2)"}</definedName>
    <definedName name="final" hidden="1">{"pl_t&amp;d",#N/A,FALSE,"p&amp;l_t&amp;D_01_02 (2)"}</definedName>
    <definedName name="firuiures" localSheetId="6" hidden="1">{"pl_t&amp;d",#N/A,FALSE,"p&amp;l_t&amp;D_01_02 (2)"}</definedName>
    <definedName name="firuiures" localSheetId="7" hidden="1">{"pl_t&amp;d",#N/A,FALSE,"p&amp;l_t&amp;D_01_02 (2)"}</definedName>
    <definedName name="firuiures" localSheetId="8" hidden="1">{"pl_t&amp;d",#N/A,FALSE,"p&amp;l_t&amp;D_01_02 (2)"}</definedName>
    <definedName name="firuiures" localSheetId="9" hidden="1">{"pl_t&amp;d",#N/A,FALSE,"p&amp;l_t&amp;D_01_02 (2)"}</definedName>
    <definedName name="firuiures" localSheetId="10" hidden="1">{"pl_t&amp;d",#N/A,FALSE,"p&amp;l_t&amp;D_01_02 (2)"}</definedName>
    <definedName name="firuiures" hidden="1">{"pl_t&amp;d",#N/A,FALSE,"p&amp;l_t&amp;D_01_02 (2)"}</definedName>
    <definedName name="fixing" localSheetId="6" hidden="1">{"pl_t&amp;d",#N/A,FALSE,"p&amp;l_t&amp;D_01_02 (2)"}</definedName>
    <definedName name="fixing" localSheetId="7" hidden="1">{"pl_t&amp;d",#N/A,FALSE,"p&amp;l_t&amp;D_01_02 (2)"}</definedName>
    <definedName name="fixing" localSheetId="8" hidden="1">{"pl_t&amp;d",#N/A,FALSE,"p&amp;l_t&amp;D_01_02 (2)"}</definedName>
    <definedName name="fixing" localSheetId="9" hidden="1">{"pl_t&amp;d",#N/A,FALSE,"p&amp;l_t&amp;D_01_02 (2)"}</definedName>
    <definedName name="fixing" localSheetId="10" hidden="1">{"pl_t&amp;d",#N/A,FALSE,"p&amp;l_t&amp;D_01_02 (2)"}</definedName>
    <definedName name="fixing" hidden="1">{"pl_t&amp;d",#N/A,FALSE,"p&amp;l_t&amp;D_01_02 (2)"}</definedName>
    <definedName name="fjf" localSheetId="6" hidden="1">{"pl_t&amp;d",#N/A,FALSE,"p&amp;l_t&amp;D_01_02 (2)"}</definedName>
    <definedName name="fjf" localSheetId="7" hidden="1">{"pl_t&amp;d",#N/A,FALSE,"p&amp;l_t&amp;D_01_02 (2)"}</definedName>
    <definedName name="fjf" localSheetId="8" hidden="1">{"pl_t&amp;d",#N/A,FALSE,"p&amp;l_t&amp;D_01_02 (2)"}</definedName>
    <definedName name="fjf" localSheetId="9" hidden="1">{"pl_t&amp;d",#N/A,FALSE,"p&amp;l_t&amp;D_01_02 (2)"}</definedName>
    <definedName name="fjf" localSheetId="10" hidden="1">{"pl_t&amp;d",#N/A,FALSE,"p&amp;l_t&amp;D_01_02 (2)"}</definedName>
    <definedName name="fjf" hidden="1">{"pl_t&amp;d",#N/A,FALSE,"p&amp;l_t&amp;D_01_02 (2)"}</definedName>
    <definedName name="fjkdjkjfid" localSheetId="6" hidden="1">{"pl_t&amp;d",#N/A,FALSE,"p&amp;l_t&amp;D_01_02 (2)"}</definedName>
    <definedName name="fjkdjkjfid" localSheetId="7" hidden="1">{"pl_t&amp;d",#N/A,FALSE,"p&amp;l_t&amp;D_01_02 (2)"}</definedName>
    <definedName name="fjkdjkjfid" localSheetId="8" hidden="1">{"pl_t&amp;d",#N/A,FALSE,"p&amp;l_t&amp;D_01_02 (2)"}</definedName>
    <definedName name="fjkdjkjfid" localSheetId="9" hidden="1">{"pl_t&amp;d",#N/A,FALSE,"p&amp;l_t&amp;D_01_02 (2)"}</definedName>
    <definedName name="fjkdjkjfid" localSheetId="10" hidden="1">{"pl_t&amp;d",#N/A,FALSE,"p&amp;l_t&amp;D_01_02 (2)"}</definedName>
    <definedName name="fjkdjkjfid" hidden="1">{"pl_t&amp;d",#N/A,FALSE,"p&amp;l_t&amp;D_01_02 (2)"}</definedName>
    <definedName name="fjlsdt" localSheetId="6" hidden="1">{"pl_t&amp;d",#N/A,FALSE,"p&amp;l_t&amp;D_01_02 (2)"}</definedName>
    <definedName name="fjlsdt" localSheetId="7" hidden="1">{"pl_t&amp;d",#N/A,FALSE,"p&amp;l_t&amp;D_01_02 (2)"}</definedName>
    <definedName name="fjlsdt" localSheetId="8" hidden="1">{"pl_t&amp;d",#N/A,FALSE,"p&amp;l_t&amp;D_01_02 (2)"}</definedName>
    <definedName name="fjlsdt" localSheetId="9" hidden="1">{"pl_t&amp;d",#N/A,FALSE,"p&amp;l_t&amp;D_01_02 (2)"}</definedName>
    <definedName name="fjlsdt" localSheetId="10" hidden="1">{"pl_t&amp;d",#N/A,FALSE,"p&amp;l_t&amp;D_01_02 (2)"}</definedName>
    <definedName name="fjlsdt" hidden="1">{"pl_t&amp;d",#N/A,FALSE,"p&amp;l_t&amp;D_01_02 (2)"}</definedName>
    <definedName name="fore" localSheetId="6" hidden="1">{"pl_t&amp;d",#N/A,FALSE,"p&amp;l_t&amp;D_01_02 (2)"}</definedName>
    <definedName name="fore" localSheetId="7" hidden="1">{"pl_t&amp;d",#N/A,FALSE,"p&amp;l_t&amp;D_01_02 (2)"}</definedName>
    <definedName name="fore" localSheetId="8" hidden="1">{"pl_t&amp;d",#N/A,FALSE,"p&amp;l_t&amp;D_01_02 (2)"}</definedName>
    <definedName name="fore" localSheetId="9" hidden="1">{"pl_t&amp;d",#N/A,FALSE,"p&amp;l_t&amp;D_01_02 (2)"}</definedName>
    <definedName name="fore" localSheetId="10" hidden="1">{"pl_t&amp;d",#N/A,FALSE,"p&amp;l_t&amp;D_01_02 (2)"}</definedName>
    <definedName name="fore" hidden="1">{"pl_t&amp;d",#N/A,FALSE,"p&amp;l_t&amp;D_01_02 (2)"}</definedName>
    <definedName name="FORMAT_43" localSheetId="6" hidden="1">{"pl_t&amp;d",#N/A,FALSE,"p&amp;l_t&amp;D_01_02 (2)"}</definedName>
    <definedName name="FORMAT_43" localSheetId="7" hidden="1">{"pl_t&amp;d",#N/A,FALSE,"p&amp;l_t&amp;D_01_02 (2)"}</definedName>
    <definedName name="FORMAT_43" localSheetId="8" hidden="1">{"pl_t&amp;d",#N/A,FALSE,"p&amp;l_t&amp;D_01_02 (2)"}</definedName>
    <definedName name="FORMAT_43" localSheetId="9" hidden="1">{"pl_t&amp;d",#N/A,FALSE,"p&amp;l_t&amp;D_01_02 (2)"}</definedName>
    <definedName name="FORMAT_43" localSheetId="10" hidden="1">{"pl_t&amp;d",#N/A,FALSE,"p&amp;l_t&amp;D_01_02 (2)"}</definedName>
    <definedName name="FORMAT_43" hidden="1">{"pl_t&amp;d",#N/A,FALSE,"p&amp;l_t&amp;D_01_02 (2)"}</definedName>
    <definedName name="format_51Aug" localSheetId="6" hidden="1">{"pl_t&amp;d",#N/A,FALSE,"p&amp;l_t&amp;D_01_02 (2)"}</definedName>
    <definedName name="format_51Aug" localSheetId="7" hidden="1">{"pl_t&amp;d",#N/A,FALSE,"p&amp;l_t&amp;D_01_02 (2)"}</definedName>
    <definedName name="format_51Aug" localSheetId="8" hidden="1">{"pl_t&amp;d",#N/A,FALSE,"p&amp;l_t&amp;D_01_02 (2)"}</definedName>
    <definedName name="format_51Aug" localSheetId="9" hidden="1">{"pl_t&amp;d",#N/A,FALSE,"p&amp;l_t&amp;D_01_02 (2)"}</definedName>
    <definedName name="format_51Aug" localSheetId="10" hidden="1">{"pl_t&amp;d",#N/A,FALSE,"p&amp;l_t&amp;D_01_02 (2)"}</definedName>
    <definedName name="format_51Aug" hidden="1">{"pl_t&amp;d",#N/A,FALSE,"p&amp;l_t&amp;D_01_02 (2)"}</definedName>
    <definedName name="Format_6" localSheetId="0" hidden="1">{"pl_t&amp;d",#N/A,FALSE,"p&amp;l_t&amp;D_01_02 (2)"}</definedName>
    <definedName name="Format_6" localSheetId="1" hidden="1">{"pl_t&amp;d",#N/A,FALSE,"p&amp;l_t&amp;D_01_02 (2)"}</definedName>
    <definedName name="Format_6" localSheetId="2" hidden="1">{"pl_t&amp;d",#N/A,FALSE,"p&amp;l_t&amp;D_01_02 (2)"}</definedName>
    <definedName name="Format_6" localSheetId="3" hidden="1">{"pl_t&amp;d",#N/A,FALSE,"p&amp;l_t&amp;D_01_02 (2)"}</definedName>
    <definedName name="Format_6" localSheetId="5" hidden="1">{"pl_t&amp;d",#N/A,FALSE,"p&amp;l_t&amp;D_01_02 (2)"}</definedName>
    <definedName name="Format_6" localSheetId="6" hidden="1">{"pl_t&amp;d",#N/A,FALSE,"p&amp;l_t&amp;D_01_02 (2)"}</definedName>
    <definedName name="Format_6" localSheetId="7" hidden="1">{"pl_t&amp;d",#N/A,FALSE,"p&amp;l_t&amp;D_01_02 (2)"}</definedName>
    <definedName name="Format_6" localSheetId="8" hidden="1">{"pl_t&amp;d",#N/A,FALSE,"p&amp;l_t&amp;D_01_02 (2)"}</definedName>
    <definedName name="Format_6" localSheetId="9" hidden="1">{"pl_t&amp;d",#N/A,FALSE,"p&amp;l_t&amp;D_01_02 (2)"}</definedName>
    <definedName name="Format_6" localSheetId="10" hidden="1">{"pl_t&amp;d",#N/A,FALSE,"p&amp;l_t&amp;D_01_02 (2)"}</definedName>
    <definedName name="Format_6" hidden="1">{"pl_t&amp;d",#N/A,FALSE,"p&amp;l_t&amp;D_01_02 (2)"}</definedName>
    <definedName name="Format_6july" localSheetId="6" hidden="1">{"pl_t&amp;d",#N/A,FALSE,"p&amp;l_t&amp;D_01_02 (2)"}</definedName>
    <definedName name="Format_6july" localSheetId="7" hidden="1">{"pl_t&amp;d",#N/A,FALSE,"p&amp;l_t&amp;D_01_02 (2)"}</definedName>
    <definedName name="Format_6july" localSheetId="8" hidden="1">{"pl_t&amp;d",#N/A,FALSE,"p&amp;l_t&amp;D_01_02 (2)"}</definedName>
    <definedName name="Format_6july" localSheetId="9" hidden="1">{"pl_t&amp;d",#N/A,FALSE,"p&amp;l_t&amp;D_01_02 (2)"}</definedName>
    <definedName name="Format_6july" localSheetId="10" hidden="1">{"pl_t&amp;d",#N/A,FALSE,"p&amp;l_t&amp;D_01_02 (2)"}</definedName>
    <definedName name="Format_6july" hidden="1">{"pl_t&amp;d",#N/A,FALSE,"p&amp;l_t&amp;D_01_02 (2)"}</definedName>
    <definedName name="format12" localSheetId="6" hidden="1">{"pl_t&amp;d",#N/A,FALSE,"p&amp;l_t&amp;D_01_02 (2)"}</definedName>
    <definedName name="format12" localSheetId="7" hidden="1">{"pl_t&amp;d",#N/A,FALSE,"p&amp;l_t&amp;D_01_02 (2)"}</definedName>
    <definedName name="format12" localSheetId="8" hidden="1">{"pl_t&amp;d",#N/A,FALSE,"p&amp;l_t&amp;D_01_02 (2)"}</definedName>
    <definedName name="format12" localSheetId="9" hidden="1">{"pl_t&amp;d",#N/A,FALSE,"p&amp;l_t&amp;D_01_02 (2)"}</definedName>
    <definedName name="format12" localSheetId="10" hidden="1">{"pl_t&amp;d",#N/A,FALSE,"p&amp;l_t&amp;D_01_02 (2)"}</definedName>
    <definedName name="format12" hidden="1">{"pl_t&amp;d",#N/A,FALSE,"p&amp;l_t&amp;D_01_02 (2)"}</definedName>
    <definedName name="FORMAT43" localSheetId="6" hidden="1">{"pl_t&amp;d",#N/A,FALSE,"p&amp;l_t&amp;D_01_02 (2)"}</definedName>
    <definedName name="FORMAT43" localSheetId="7" hidden="1">{"pl_t&amp;d",#N/A,FALSE,"p&amp;l_t&amp;D_01_02 (2)"}</definedName>
    <definedName name="FORMAT43" localSheetId="8" hidden="1">{"pl_t&amp;d",#N/A,FALSE,"p&amp;l_t&amp;D_01_02 (2)"}</definedName>
    <definedName name="FORMAT43" localSheetId="9" hidden="1">{"pl_t&amp;d",#N/A,FALSE,"p&amp;l_t&amp;D_01_02 (2)"}</definedName>
    <definedName name="FORMAT43" localSheetId="10" hidden="1">{"pl_t&amp;d",#N/A,FALSE,"p&amp;l_t&amp;D_01_02 (2)"}</definedName>
    <definedName name="FORMAT43" hidden="1">{"pl_t&amp;d",#N/A,FALSE,"p&amp;l_t&amp;D_01_02 (2)"}</definedName>
    <definedName name="format5" localSheetId="0" hidden="1">{"pl_t&amp;d",#N/A,FALSE,"p&amp;l_t&amp;D_01_02 (2)"}</definedName>
    <definedName name="format5" localSheetId="1" hidden="1">{"pl_t&amp;d",#N/A,FALSE,"p&amp;l_t&amp;D_01_02 (2)"}</definedName>
    <definedName name="format5" localSheetId="2" hidden="1">{"pl_t&amp;d",#N/A,FALSE,"p&amp;l_t&amp;D_01_02 (2)"}</definedName>
    <definedName name="format5" localSheetId="3" hidden="1">{"pl_t&amp;d",#N/A,FALSE,"p&amp;l_t&amp;D_01_02 (2)"}</definedName>
    <definedName name="format5" localSheetId="4" hidden="1">{"pl_t&amp;d",#N/A,FALSE,"p&amp;l_t&amp;D_01_02 (2)"}</definedName>
    <definedName name="format5" localSheetId="5" hidden="1">{"pl_t&amp;d",#N/A,FALSE,"p&amp;l_t&amp;D_01_02 (2)"}</definedName>
    <definedName name="format5" localSheetId="6" hidden="1">{"pl_t&amp;d",#N/A,FALSE,"p&amp;l_t&amp;D_01_02 (2)"}</definedName>
    <definedName name="format5" localSheetId="7" hidden="1">{"pl_t&amp;d",#N/A,FALSE,"p&amp;l_t&amp;D_01_02 (2)"}</definedName>
    <definedName name="format5" localSheetId="8" hidden="1">{"pl_t&amp;d",#N/A,FALSE,"p&amp;l_t&amp;D_01_02 (2)"}</definedName>
    <definedName name="format5" localSheetId="9" hidden="1">{"pl_t&amp;d",#N/A,FALSE,"p&amp;l_t&amp;D_01_02 (2)"}</definedName>
    <definedName name="format5" localSheetId="10" hidden="1">{"pl_t&amp;d",#N/A,FALSE,"p&amp;l_t&amp;D_01_02 (2)"}</definedName>
    <definedName name="format5" hidden="1">{"pl_t&amp;d",#N/A,FALSE,"p&amp;l_t&amp;D_01_02 (2)"}</definedName>
    <definedName name="FOX" localSheetId="6" hidden="1">{"pl_t&amp;d",#N/A,FALSE,"p&amp;l_t&amp;D_01_02 (2)"}</definedName>
    <definedName name="FOX" localSheetId="7" hidden="1">{"pl_t&amp;d",#N/A,FALSE,"p&amp;l_t&amp;D_01_02 (2)"}</definedName>
    <definedName name="FOX" localSheetId="8" hidden="1">{"pl_t&amp;d",#N/A,FALSE,"p&amp;l_t&amp;D_01_02 (2)"}</definedName>
    <definedName name="FOX" localSheetId="9" hidden="1">{"pl_t&amp;d",#N/A,FALSE,"p&amp;l_t&amp;D_01_02 (2)"}</definedName>
    <definedName name="FOX" localSheetId="10" hidden="1">{"pl_t&amp;d",#N/A,FALSE,"p&amp;l_t&amp;D_01_02 (2)"}</definedName>
    <definedName name="FOX" hidden="1">{"pl_t&amp;d",#N/A,FALSE,"p&amp;l_t&amp;D_01_02 (2)"}</definedName>
    <definedName name="FR" localSheetId="6" hidden="1">{"pl_t&amp;d",#N/A,FALSE,"p&amp;l_t&amp;D_01_02 (2)"}</definedName>
    <definedName name="FR" localSheetId="7" hidden="1">{"pl_t&amp;d",#N/A,FALSE,"p&amp;l_t&amp;D_01_02 (2)"}</definedName>
    <definedName name="FR" localSheetId="8" hidden="1">{"pl_t&amp;d",#N/A,FALSE,"p&amp;l_t&amp;D_01_02 (2)"}</definedName>
    <definedName name="FR" localSheetId="9" hidden="1">{"pl_t&amp;d",#N/A,FALSE,"p&amp;l_t&amp;D_01_02 (2)"}</definedName>
    <definedName name="FR" localSheetId="10" hidden="1">{"pl_t&amp;d",#N/A,FALSE,"p&amp;l_t&amp;D_01_02 (2)"}</definedName>
    <definedName name="FR" hidden="1">{"pl_t&amp;d",#N/A,FALSE,"p&amp;l_t&amp;D_01_02 (2)"}</definedName>
    <definedName name="FRE" localSheetId="6" hidden="1">{"pl_t&amp;d",#N/A,FALSE,"p&amp;l_t&amp;D_01_02 (2)"}</definedName>
    <definedName name="FRE" localSheetId="7" hidden="1">{"pl_t&amp;d",#N/A,FALSE,"p&amp;l_t&amp;D_01_02 (2)"}</definedName>
    <definedName name="FRE" localSheetId="8" hidden="1">{"pl_t&amp;d",#N/A,FALSE,"p&amp;l_t&amp;D_01_02 (2)"}</definedName>
    <definedName name="FRE" localSheetId="9" hidden="1">{"pl_t&amp;d",#N/A,FALSE,"p&amp;l_t&amp;D_01_02 (2)"}</definedName>
    <definedName name="FRE" localSheetId="10" hidden="1">{"pl_t&amp;d",#N/A,FALSE,"p&amp;l_t&amp;D_01_02 (2)"}</definedName>
    <definedName name="FRE" hidden="1">{"pl_t&amp;d",#N/A,FALSE,"p&amp;l_t&amp;D_01_02 (2)"}</definedName>
    <definedName name="fsafa" localSheetId="6" hidden="1">{"pl_t&amp;d",#N/A,FALSE,"p&amp;l_t&amp;D_01_02 (2)"}</definedName>
    <definedName name="fsafa" localSheetId="7" hidden="1">{"pl_t&amp;d",#N/A,FALSE,"p&amp;l_t&amp;D_01_02 (2)"}</definedName>
    <definedName name="fsafa" localSheetId="8" hidden="1">{"pl_t&amp;d",#N/A,FALSE,"p&amp;l_t&amp;D_01_02 (2)"}</definedName>
    <definedName name="fsafa" localSheetId="9" hidden="1">{"pl_t&amp;d",#N/A,FALSE,"p&amp;l_t&amp;D_01_02 (2)"}</definedName>
    <definedName name="fsafa" localSheetId="10" hidden="1">{"pl_t&amp;d",#N/A,FALSE,"p&amp;l_t&amp;D_01_02 (2)"}</definedName>
    <definedName name="fsafa" hidden="1">{"pl_t&amp;d",#N/A,FALSE,"p&amp;l_t&amp;D_01_02 (2)"}</definedName>
    <definedName name="fsfsdfa" localSheetId="6" hidden="1">{"pl_td_01_02",#N/A,FALSE,"p&amp;l_t&amp;D_01_02 (2)"}</definedName>
    <definedName name="fsfsdfa" localSheetId="7" hidden="1">{"pl_td_01_02",#N/A,FALSE,"p&amp;l_t&amp;D_01_02 (2)"}</definedName>
    <definedName name="fsfsdfa" localSheetId="8" hidden="1">{"pl_td_01_02",#N/A,FALSE,"p&amp;l_t&amp;D_01_02 (2)"}</definedName>
    <definedName name="fsfsdfa" localSheetId="9" hidden="1">{"pl_td_01_02",#N/A,FALSE,"p&amp;l_t&amp;D_01_02 (2)"}</definedName>
    <definedName name="fsfsdfa" localSheetId="10" hidden="1">{"pl_td_01_02",#N/A,FALSE,"p&amp;l_t&amp;D_01_02 (2)"}</definedName>
    <definedName name="fsfsdfa" hidden="1">{"pl_td_01_02",#N/A,FALSE,"p&amp;l_t&amp;D_01_02 (2)"}</definedName>
    <definedName name="FTRDR" localSheetId="6" hidden="1">{"pl_t&amp;d",#N/A,FALSE,"p&amp;l_t&amp;D_01_02 (2)"}</definedName>
    <definedName name="FTRDR" localSheetId="7" hidden="1">{"pl_t&amp;d",#N/A,FALSE,"p&amp;l_t&amp;D_01_02 (2)"}</definedName>
    <definedName name="FTRDR" localSheetId="8" hidden="1">{"pl_t&amp;d",#N/A,FALSE,"p&amp;l_t&amp;D_01_02 (2)"}</definedName>
    <definedName name="FTRDR" localSheetId="9" hidden="1">{"pl_t&amp;d",#N/A,FALSE,"p&amp;l_t&amp;D_01_02 (2)"}</definedName>
    <definedName name="FTRDR" localSheetId="10" hidden="1">{"pl_t&amp;d",#N/A,FALSE,"p&amp;l_t&amp;D_01_02 (2)"}</definedName>
    <definedName name="FTRDR" hidden="1">{"pl_t&amp;d",#N/A,FALSE,"p&amp;l_t&amp;D_01_02 (2)"}</definedName>
    <definedName name="fu" localSheetId="6">#REF!</definedName>
    <definedName name="fu" localSheetId="7">#REF!</definedName>
    <definedName name="fu" localSheetId="8">#REF!</definedName>
    <definedName name="fu" localSheetId="9">#REF!</definedName>
    <definedName name="fu" localSheetId="10">#REF!</definedName>
    <definedName name="fu">#REF!</definedName>
    <definedName name="Fuel_Exp_CY" localSheetId="6">#REF!</definedName>
    <definedName name="Fuel_Exp_CY" localSheetId="7">#REF!</definedName>
    <definedName name="Fuel_Exp_CY" localSheetId="8">#REF!</definedName>
    <definedName name="Fuel_Exp_CY" localSheetId="9">#REF!</definedName>
    <definedName name="Fuel_Exp_CY" localSheetId="10">#REF!</definedName>
    <definedName name="Fuel_Exp_CY">#REF!</definedName>
    <definedName name="Fuel_Exp_EY" localSheetId="6">#REF!</definedName>
    <definedName name="Fuel_Exp_EY" localSheetId="7">#REF!</definedName>
    <definedName name="Fuel_Exp_EY" localSheetId="8">#REF!</definedName>
    <definedName name="Fuel_Exp_EY" localSheetId="9">#REF!</definedName>
    <definedName name="Fuel_Exp_EY" localSheetId="10">#REF!</definedName>
    <definedName name="Fuel_Exp_EY">#REF!</definedName>
    <definedName name="Fuel_Exp_PY" localSheetId="6">#REF!</definedName>
    <definedName name="Fuel_Exp_PY" localSheetId="7">#REF!</definedName>
    <definedName name="Fuel_Exp_PY" localSheetId="8">#REF!</definedName>
    <definedName name="Fuel_Exp_PY" localSheetId="9">#REF!</definedName>
    <definedName name="Fuel_Exp_PY" localSheetId="10">#REF!</definedName>
    <definedName name="Fuel_Exp_PY">#REF!</definedName>
    <definedName name="g" localSheetId="0" hidden="1">{"pl_t&amp;d",#N/A,FALSE,"p&amp;l_t&amp;D_01_02 (2)"}</definedName>
    <definedName name="g" localSheetId="1" hidden="1">{"pl_t&amp;d",#N/A,FALSE,"p&amp;l_t&amp;D_01_02 (2)"}</definedName>
    <definedName name="g" localSheetId="2" hidden="1">{"pl_t&amp;d",#N/A,FALSE,"p&amp;l_t&amp;D_01_02 (2)"}</definedName>
    <definedName name="g" localSheetId="3" hidden="1">{"pl_t&amp;d",#N/A,FALSE,"p&amp;l_t&amp;D_01_02 (2)"}</definedName>
    <definedName name="g" localSheetId="5" hidden="1">{"pl_t&amp;d",#N/A,FALSE,"p&amp;l_t&amp;D_01_02 (2)"}</definedName>
    <definedName name="g" localSheetId="6" hidden="1">{"pl_t&amp;d",#N/A,FALSE,"p&amp;l_t&amp;D_01_02 (2)"}</definedName>
    <definedName name="g" localSheetId="7" hidden="1">{"pl_t&amp;d",#N/A,FALSE,"p&amp;l_t&amp;D_01_02 (2)"}</definedName>
    <definedName name="g" localSheetId="8" hidden="1">{"pl_t&amp;d",#N/A,FALSE,"p&amp;l_t&amp;D_01_02 (2)"}</definedName>
    <definedName name="g" localSheetId="9" hidden="1">{"pl_t&amp;d",#N/A,FALSE,"p&amp;l_t&amp;D_01_02 (2)"}</definedName>
    <definedName name="g" localSheetId="10" hidden="1">{"pl_t&amp;d",#N/A,FALSE,"p&amp;l_t&amp;D_01_02 (2)"}</definedName>
    <definedName name="g" hidden="1">{"pl_t&amp;d",#N/A,FALSE,"p&amp;l_t&amp;D_01_02 (2)"}</definedName>
    <definedName name="ga" localSheetId="6" hidden="1">{"pl_t&amp;d",#N/A,FALSE,"p&amp;l_t&amp;D_01_02 (2)"}</definedName>
    <definedName name="ga" localSheetId="7" hidden="1">{"pl_t&amp;d",#N/A,FALSE,"p&amp;l_t&amp;D_01_02 (2)"}</definedName>
    <definedName name="ga" localSheetId="8" hidden="1">{"pl_t&amp;d",#N/A,FALSE,"p&amp;l_t&amp;D_01_02 (2)"}</definedName>
    <definedName name="ga" localSheetId="9" hidden="1">{"pl_t&amp;d",#N/A,FALSE,"p&amp;l_t&amp;D_01_02 (2)"}</definedName>
    <definedName name="ga" localSheetId="10" hidden="1">{"pl_t&amp;d",#N/A,FALSE,"p&amp;l_t&amp;D_01_02 (2)"}</definedName>
    <definedName name="ga" hidden="1">{"pl_t&amp;d",#N/A,FALSE,"p&amp;l_t&amp;D_01_02 (2)"}</definedName>
    <definedName name="GAD" localSheetId="6" hidden="1">{"pl_t&amp;d",#N/A,FALSE,"p&amp;l_t&amp;D_01_02 (2)"}</definedName>
    <definedName name="GAD" localSheetId="7" hidden="1">{"pl_t&amp;d",#N/A,FALSE,"p&amp;l_t&amp;D_01_02 (2)"}</definedName>
    <definedName name="GAD" localSheetId="8" hidden="1">{"pl_t&amp;d",#N/A,FALSE,"p&amp;l_t&amp;D_01_02 (2)"}</definedName>
    <definedName name="GAD" localSheetId="9" hidden="1">{"pl_t&amp;d",#N/A,FALSE,"p&amp;l_t&amp;D_01_02 (2)"}</definedName>
    <definedName name="GAD" localSheetId="10" hidden="1">{"pl_t&amp;d",#N/A,FALSE,"p&amp;l_t&amp;D_01_02 (2)"}</definedName>
    <definedName name="GAD" hidden="1">{"pl_t&amp;d",#N/A,FALSE,"p&amp;l_t&amp;D_01_02 (2)"}</definedName>
    <definedName name="gali" localSheetId="6" hidden="1">{"pl_t&amp;d",#N/A,FALSE,"p&amp;l_t&amp;D_01_02 (2)"}</definedName>
    <definedName name="gali" localSheetId="7" hidden="1">{"pl_t&amp;d",#N/A,FALSE,"p&amp;l_t&amp;D_01_02 (2)"}</definedName>
    <definedName name="gali" localSheetId="8" hidden="1">{"pl_t&amp;d",#N/A,FALSE,"p&amp;l_t&amp;D_01_02 (2)"}</definedName>
    <definedName name="gali" localSheetId="9" hidden="1">{"pl_t&amp;d",#N/A,FALSE,"p&amp;l_t&amp;D_01_02 (2)"}</definedName>
    <definedName name="gali" localSheetId="10" hidden="1">{"pl_t&amp;d",#N/A,FALSE,"p&amp;l_t&amp;D_01_02 (2)"}</definedName>
    <definedName name="gali" hidden="1">{"pl_t&amp;d",#N/A,FALSE,"p&amp;l_t&amp;D_01_02 (2)"}</definedName>
    <definedName name="gbg" localSheetId="6" hidden="1">{"pl_t&amp;d",#N/A,FALSE,"p&amp;l_t&amp;D_01_02 (2)"}</definedName>
    <definedName name="gbg" localSheetId="7" hidden="1">{"pl_t&amp;d",#N/A,FALSE,"p&amp;l_t&amp;D_01_02 (2)"}</definedName>
    <definedName name="gbg" localSheetId="8" hidden="1">{"pl_t&amp;d",#N/A,FALSE,"p&amp;l_t&amp;D_01_02 (2)"}</definedName>
    <definedName name="gbg" localSheetId="9" hidden="1">{"pl_t&amp;d",#N/A,FALSE,"p&amp;l_t&amp;D_01_02 (2)"}</definedName>
    <definedName name="gbg" localSheetId="10" hidden="1">{"pl_t&amp;d",#N/A,FALSE,"p&amp;l_t&amp;D_01_02 (2)"}</definedName>
    <definedName name="gbg" hidden="1">{"pl_t&amp;d",#N/A,FALSE,"p&amp;l_t&amp;D_01_02 (2)"}</definedName>
    <definedName name="gbh" localSheetId="6" hidden="1">{"pl_t&amp;d",#N/A,FALSE,"p&amp;l_t&amp;D_01_02 (2)"}</definedName>
    <definedName name="gbh" localSheetId="7" hidden="1">{"pl_t&amp;d",#N/A,FALSE,"p&amp;l_t&amp;D_01_02 (2)"}</definedName>
    <definedName name="gbh" localSheetId="8" hidden="1">{"pl_t&amp;d",#N/A,FALSE,"p&amp;l_t&amp;D_01_02 (2)"}</definedName>
    <definedName name="gbh" localSheetId="9" hidden="1">{"pl_t&amp;d",#N/A,FALSE,"p&amp;l_t&amp;D_01_02 (2)"}</definedName>
    <definedName name="gbh" localSheetId="10" hidden="1">{"pl_t&amp;d",#N/A,FALSE,"p&amp;l_t&amp;D_01_02 (2)"}</definedName>
    <definedName name="gbh" hidden="1">{"pl_t&amp;d",#N/A,FALSE,"p&amp;l_t&amp;D_01_02 (2)"}</definedName>
    <definedName name="gd" localSheetId="6" hidden="1">{"pl_t&amp;d",#N/A,FALSE,"p&amp;l_t&amp;D_01_02 (2)"}</definedName>
    <definedName name="gd" localSheetId="7" hidden="1">{"pl_t&amp;d",#N/A,FALSE,"p&amp;l_t&amp;D_01_02 (2)"}</definedName>
    <definedName name="gd" localSheetId="8" hidden="1">{"pl_t&amp;d",#N/A,FALSE,"p&amp;l_t&amp;D_01_02 (2)"}</definedName>
    <definedName name="gd" localSheetId="9" hidden="1">{"pl_t&amp;d",#N/A,FALSE,"p&amp;l_t&amp;D_01_02 (2)"}</definedName>
    <definedName name="gd" localSheetId="10" hidden="1">{"pl_t&amp;d",#N/A,FALSE,"p&amp;l_t&amp;D_01_02 (2)"}</definedName>
    <definedName name="gd" hidden="1">{"pl_t&amp;d",#N/A,FALSE,"p&amp;l_t&amp;D_01_02 (2)"}</definedName>
    <definedName name="gdfgdfgdfg" localSheetId="6">#REF!</definedName>
    <definedName name="gdfgdfgdfg" localSheetId="7">#REF!</definedName>
    <definedName name="gdfgdfgdfg" localSheetId="8">#REF!</definedName>
    <definedName name="gdfgdfgdfg" localSheetId="9">#REF!</definedName>
    <definedName name="gdfgdfgdfg" localSheetId="10">#REF!</definedName>
    <definedName name="gdfgdfgdfg">#REF!</definedName>
    <definedName name="gdg" localSheetId="6" hidden="1">{"pl_t&amp;d",#N/A,FALSE,"p&amp;l_t&amp;D_01_02 (2)"}</definedName>
    <definedName name="gdg" localSheetId="7" hidden="1">{"pl_t&amp;d",#N/A,FALSE,"p&amp;l_t&amp;D_01_02 (2)"}</definedName>
    <definedName name="gdg" localSheetId="8" hidden="1">{"pl_t&amp;d",#N/A,FALSE,"p&amp;l_t&amp;D_01_02 (2)"}</definedName>
    <definedName name="gdg" localSheetId="9" hidden="1">{"pl_t&amp;d",#N/A,FALSE,"p&amp;l_t&amp;D_01_02 (2)"}</definedName>
    <definedName name="gdg" localSheetId="10" hidden="1">{"pl_t&amp;d",#N/A,FALSE,"p&amp;l_t&amp;D_01_02 (2)"}</definedName>
    <definedName name="gdg" hidden="1">{"pl_t&amp;d",#N/A,FALSE,"p&amp;l_t&amp;D_01_02 (2)"}</definedName>
    <definedName name="gdgdf" localSheetId="6" hidden="1">{"pl_t&amp;d",#N/A,FALSE,"p&amp;l_t&amp;D_01_02 (2)"}</definedName>
    <definedName name="gdgdf" localSheetId="7" hidden="1">{"pl_t&amp;d",#N/A,FALSE,"p&amp;l_t&amp;D_01_02 (2)"}</definedName>
    <definedName name="gdgdf" localSheetId="8" hidden="1">{"pl_t&amp;d",#N/A,FALSE,"p&amp;l_t&amp;D_01_02 (2)"}</definedName>
    <definedName name="gdgdf" localSheetId="9" hidden="1">{"pl_t&amp;d",#N/A,FALSE,"p&amp;l_t&amp;D_01_02 (2)"}</definedName>
    <definedName name="gdgdf" localSheetId="10" hidden="1">{"pl_t&amp;d",#N/A,FALSE,"p&amp;l_t&amp;D_01_02 (2)"}</definedName>
    <definedName name="gdgdf" hidden="1">{"pl_t&amp;d",#N/A,FALSE,"p&amp;l_t&amp;D_01_02 (2)"}</definedName>
    <definedName name="ge" localSheetId="6" hidden="1">{"pl_t&amp;d",#N/A,FALSE,"p&amp;l_t&amp;D_01_02 (2)"}</definedName>
    <definedName name="ge" localSheetId="7" hidden="1">{"pl_t&amp;d",#N/A,FALSE,"p&amp;l_t&amp;D_01_02 (2)"}</definedName>
    <definedName name="ge" localSheetId="8" hidden="1">{"pl_t&amp;d",#N/A,FALSE,"p&amp;l_t&amp;D_01_02 (2)"}</definedName>
    <definedName name="ge" localSheetId="9" hidden="1">{"pl_t&amp;d",#N/A,FALSE,"p&amp;l_t&amp;D_01_02 (2)"}</definedName>
    <definedName name="ge" localSheetId="10" hidden="1">{"pl_t&amp;d",#N/A,FALSE,"p&amp;l_t&amp;D_01_02 (2)"}</definedName>
    <definedName name="ge" hidden="1">{"pl_t&amp;d",#N/A,FALSE,"p&amp;l_t&amp;D_01_02 (2)"}</definedName>
    <definedName name="GENPUF">'[7]Executive Summary -Thermal'!$A$4:$H$161</definedName>
    <definedName name="gf" localSheetId="6" hidden="1">{"pl_t&amp;d",#N/A,FALSE,"p&amp;l_t&amp;D_01_02 (2)"}</definedName>
    <definedName name="gf" localSheetId="7" hidden="1">{"pl_t&amp;d",#N/A,FALSE,"p&amp;l_t&amp;D_01_02 (2)"}</definedName>
    <definedName name="gf" localSheetId="8" hidden="1">{"pl_t&amp;d",#N/A,FALSE,"p&amp;l_t&amp;D_01_02 (2)"}</definedName>
    <definedName name="gf" localSheetId="9" hidden="1">{"pl_t&amp;d",#N/A,FALSE,"p&amp;l_t&amp;D_01_02 (2)"}</definedName>
    <definedName name="gf" localSheetId="10" hidden="1">{"pl_t&amp;d",#N/A,FALSE,"p&amp;l_t&amp;D_01_02 (2)"}</definedName>
    <definedName name="gf" hidden="1">{"pl_t&amp;d",#N/A,FALSE,"p&amp;l_t&amp;D_01_02 (2)"}</definedName>
    <definedName name="GFDFG" localSheetId="6" hidden="1">{"pl_t&amp;d",#N/A,FALSE,"p&amp;l_t&amp;D_01_02 (2)"}</definedName>
    <definedName name="GFDFG" localSheetId="7" hidden="1">{"pl_t&amp;d",#N/A,FALSE,"p&amp;l_t&amp;D_01_02 (2)"}</definedName>
    <definedName name="GFDFG" localSheetId="8" hidden="1">{"pl_t&amp;d",#N/A,FALSE,"p&amp;l_t&amp;D_01_02 (2)"}</definedName>
    <definedName name="GFDFG" localSheetId="9" hidden="1">{"pl_t&amp;d",#N/A,FALSE,"p&amp;l_t&amp;D_01_02 (2)"}</definedName>
    <definedName name="GFDFG" localSheetId="10" hidden="1">{"pl_t&amp;d",#N/A,FALSE,"p&amp;l_t&amp;D_01_02 (2)"}</definedName>
    <definedName name="GFDFG" hidden="1">{"pl_t&amp;d",#N/A,FALSE,"p&amp;l_t&amp;D_01_02 (2)"}</definedName>
    <definedName name="gfdgfd" localSheetId="6" hidden="1">{"pl_t&amp;d",#N/A,FALSE,"p&amp;l_t&amp;D_01_02 (2)"}</definedName>
    <definedName name="gfdgfd" localSheetId="7" hidden="1">{"pl_t&amp;d",#N/A,FALSE,"p&amp;l_t&amp;D_01_02 (2)"}</definedName>
    <definedName name="gfdgfd" localSheetId="8" hidden="1">{"pl_t&amp;d",#N/A,FALSE,"p&amp;l_t&amp;D_01_02 (2)"}</definedName>
    <definedName name="gfdgfd" localSheetId="9" hidden="1">{"pl_t&amp;d",#N/A,FALSE,"p&amp;l_t&amp;D_01_02 (2)"}</definedName>
    <definedName name="gfdgfd" localSheetId="10" hidden="1">{"pl_t&amp;d",#N/A,FALSE,"p&amp;l_t&amp;D_01_02 (2)"}</definedName>
    <definedName name="gfdgfd" hidden="1">{"pl_t&amp;d",#N/A,FALSE,"p&amp;l_t&amp;D_01_02 (2)"}</definedName>
    <definedName name="GFDHGFDHH" localSheetId="6" hidden="1">{"pl_t&amp;d",#N/A,FALSE,"p&amp;l_t&amp;D_01_02 (2)"}</definedName>
    <definedName name="GFDHGFDHH" localSheetId="7" hidden="1">{"pl_t&amp;d",#N/A,FALSE,"p&amp;l_t&amp;D_01_02 (2)"}</definedName>
    <definedName name="GFDHGFDHH" localSheetId="8" hidden="1">{"pl_t&amp;d",#N/A,FALSE,"p&amp;l_t&amp;D_01_02 (2)"}</definedName>
    <definedName name="GFDHGFDHH" localSheetId="9" hidden="1">{"pl_t&amp;d",#N/A,FALSE,"p&amp;l_t&amp;D_01_02 (2)"}</definedName>
    <definedName name="GFDHGFDHH" localSheetId="10" hidden="1">{"pl_t&amp;d",#N/A,FALSE,"p&amp;l_t&amp;D_01_02 (2)"}</definedName>
    <definedName name="GFDHGFDHH" hidden="1">{"pl_t&amp;d",#N/A,FALSE,"p&amp;l_t&amp;D_01_02 (2)"}</definedName>
    <definedName name="gffdgfd" localSheetId="6" hidden="1">{"pl_t&amp;d",#N/A,FALSE,"p&amp;l_t&amp;D_01_02 (2)"}</definedName>
    <definedName name="gffdgfd" localSheetId="7" hidden="1">{"pl_t&amp;d",#N/A,FALSE,"p&amp;l_t&amp;D_01_02 (2)"}</definedName>
    <definedName name="gffdgfd" localSheetId="8" hidden="1">{"pl_t&amp;d",#N/A,FALSE,"p&amp;l_t&amp;D_01_02 (2)"}</definedName>
    <definedName name="gffdgfd" localSheetId="9" hidden="1">{"pl_t&amp;d",#N/A,FALSE,"p&amp;l_t&amp;D_01_02 (2)"}</definedName>
    <definedName name="gffdgfd" localSheetId="10" hidden="1">{"pl_t&amp;d",#N/A,FALSE,"p&amp;l_t&amp;D_01_02 (2)"}</definedName>
    <definedName name="gffdgfd" hidden="1">{"pl_t&amp;d",#N/A,FALSE,"p&amp;l_t&amp;D_01_02 (2)"}</definedName>
    <definedName name="gffh" localSheetId="6" hidden="1">{"pl_t&amp;d",#N/A,FALSE,"p&amp;l_t&amp;D_01_02 (2)"}</definedName>
    <definedName name="gffh" localSheetId="7" hidden="1">{"pl_t&amp;d",#N/A,FALSE,"p&amp;l_t&amp;D_01_02 (2)"}</definedName>
    <definedName name="gffh" localSheetId="8" hidden="1">{"pl_t&amp;d",#N/A,FALSE,"p&amp;l_t&amp;D_01_02 (2)"}</definedName>
    <definedName name="gffh" localSheetId="9" hidden="1">{"pl_t&amp;d",#N/A,FALSE,"p&amp;l_t&amp;D_01_02 (2)"}</definedName>
    <definedName name="gffh" localSheetId="10" hidden="1">{"pl_t&amp;d",#N/A,FALSE,"p&amp;l_t&amp;D_01_02 (2)"}</definedName>
    <definedName name="gffh" hidden="1">{"pl_t&amp;d",#N/A,FALSE,"p&amp;l_t&amp;D_01_02 (2)"}</definedName>
    <definedName name="GFG" localSheetId="6" hidden="1">{"pl_td_01_02",#N/A,FALSE,"p&amp;l_t&amp;D_01_02 (2)"}</definedName>
    <definedName name="GFG" localSheetId="7" hidden="1">{"pl_td_01_02",#N/A,FALSE,"p&amp;l_t&amp;D_01_02 (2)"}</definedName>
    <definedName name="GFG" localSheetId="8" hidden="1">{"pl_td_01_02",#N/A,FALSE,"p&amp;l_t&amp;D_01_02 (2)"}</definedName>
    <definedName name="GFG" localSheetId="9" hidden="1">{"pl_td_01_02",#N/A,FALSE,"p&amp;l_t&amp;D_01_02 (2)"}</definedName>
    <definedName name="GFG" localSheetId="10" hidden="1">{"pl_td_01_02",#N/A,FALSE,"p&amp;l_t&amp;D_01_02 (2)"}</definedName>
    <definedName name="GFG" hidden="1">{"pl_td_01_02",#N/A,FALSE,"p&amp;l_t&amp;D_01_02 (2)"}</definedName>
    <definedName name="gfgfdg" localSheetId="6" hidden="1">{"pl_t&amp;d",#N/A,FALSE,"p&amp;l_t&amp;D_01_02 (2)"}</definedName>
    <definedName name="gfgfdg" localSheetId="7" hidden="1">{"pl_t&amp;d",#N/A,FALSE,"p&amp;l_t&amp;D_01_02 (2)"}</definedName>
    <definedName name="gfgfdg" localSheetId="8" hidden="1">{"pl_t&amp;d",#N/A,FALSE,"p&amp;l_t&amp;D_01_02 (2)"}</definedName>
    <definedName name="gfgfdg" localSheetId="9" hidden="1">{"pl_t&amp;d",#N/A,FALSE,"p&amp;l_t&amp;D_01_02 (2)"}</definedName>
    <definedName name="gfgfdg" localSheetId="10" hidden="1">{"pl_t&amp;d",#N/A,FALSE,"p&amp;l_t&amp;D_01_02 (2)"}</definedName>
    <definedName name="gfgfdg" hidden="1">{"pl_t&amp;d",#N/A,FALSE,"p&amp;l_t&amp;D_01_02 (2)"}</definedName>
    <definedName name="gfhgdhghgf" localSheetId="6" hidden="1">{"pl_t&amp;d",#N/A,FALSE,"p&amp;l_t&amp;D_01_02 (2)"}</definedName>
    <definedName name="gfhgdhghgf" localSheetId="7" hidden="1">{"pl_t&amp;d",#N/A,FALSE,"p&amp;l_t&amp;D_01_02 (2)"}</definedName>
    <definedName name="gfhgdhghgf" localSheetId="8" hidden="1">{"pl_t&amp;d",#N/A,FALSE,"p&amp;l_t&amp;D_01_02 (2)"}</definedName>
    <definedName name="gfhgdhghgf" localSheetId="9" hidden="1">{"pl_t&amp;d",#N/A,FALSE,"p&amp;l_t&amp;D_01_02 (2)"}</definedName>
    <definedName name="gfhgdhghgf" localSheetId="10" hidden="1">{"pl_t&amp;d",#N/A,FALSE,"p&amp;l_t&amp;D_01_02 (2)"}</definedName>
    <definedName name="gfhgdhghgf" hidden="1">{"pl_t&amp;d",#N/A,FALSE,"p&amp;l_t&amp;D_01_02 (2)"}</definedName>
    <definedName name="gfhgfh" localSheetId="6" hidden="1">{"pl_t&amp;d",#N/A,FALSE,"p&amp;l_t&amp;D_01_02 (2)"}</definedName>
    <definedName name="gfhgfh" localSheetId="7" hidden="1">{"pl_t&amp;d",#N/A,FALSE,"p&amp;l_t&amp;D_01_02 (2)"}</definedName>
    <definedName name="gfhgfh" localSheetId="8" hidden="1">{"pl_t&amp;d",#N/A,FALSE,"p&amp;l_t&amp;D_01_02 (2)"}</definedName>
    <definedName name="gfhgfh" localSheetId="9" hidden="1">{"pl_t&amp;d",#N/A,FALSE,"p&amp;l_t&amp;D_01_02 (2)"}</definedName>
    <definedName name="gfhgfh" localSheetId="10" hidden="1">{"pl_t&amp;d",#N/A,FALSE,"p&amp;l_t&amp;D_01_02 (2)"}</definedName>
    <definedName name="gfhgfh" hidden="1">{"pl_t&amp;d",#N/A,FALSE,"p&amp;l_t&amp;D_01_02 (2)"}</definedName>
    <definedName name="GFHGG" localSheetId="6" hidden="1">{"pl_t&amp;d",#N/A,FALSE,"p&amp;l_t&amp;D_01_02 (2)"}</definedName>
    <definedName name="GFHGG" localSheetId="7" hidden="1">{"pl_t&amp;d",#N/A,FALSE,"p&amp;l_t&amp;D_01_02 (2)"}</definedName>
    <definedName name="GFHGG" localSheetId="8" hidden="1">{"pl_t&amp;d",#N/A,FALSE,"p&amp;l_t&amp;D_01_02 (2)"}</definedName>
    <definedName name="GFHGG" localSheetId="9" hidden="1">{"pl_t&amp;d",#N/A,FALSE,"p&amp;l_t&amp;D_01_02 (2)"}</definedName>
    <definedName name="GFHGG" localSheetId="10" hidden="1">{"pl_t&amp;d",#N/A,FALSE,"p&amp;l_t&amp;D_01_02 (2)"}</definedName>
    <definedName name="GFHGG" hidden="1">{"pl_t&amp;d",#N/A,FALSE,"p&amp;l_t&amp;D_01_02 (2)"}</definedName>
    <definedName name="GFHGTDHGHGF" localSheetId="6" hidden="1">{"pl_t&amp;d",#N/A,FALSE,"p&amp;l_t&amp;D_01_02 (2)"}</definedName>
    <definedName name="GFHGTDHGHGF" localSheetId="7" hidden="1">{"pl_t&amp;d",#N/A,FALSE,"p&amp;l_t&amp;D_01_02 (2)"}</definedName>
    <definedName name="GFHGTDHGHGF" localSheetId="8" hidden="1">{"pl_t&amp;d",#N/A,FALSE,"p&amp;l_t&amp;D_01_02 (2)"}</definedName>
    <definedName name="GFHGTDHGHGF" localSheetId="9" hidden="1">{"pl_t&amp;d",#N/A,FALSE,"p&amp;l_t&amp;D_01_02 (2)"}</definedName>
    <definedName name="GFHGTDHGHGF" localSheetId="10" hidden="1">{"pl_t&amp;d",#N/A,FALSE,"p&amp;l_t&amp;D_01_02 (2)"}</definedName>
    <definedName name="GFHGTDHGHGF" hidden="1">{"pl_t&amp;d",#N/A,FALSE,"p&amp;l_t&amp;D_01_02 (2)"}</definedName>
    <definedName name="gg" localSheetId="6" hidden="1">{"pl_t&amp;d",#N/A,FALSE,"p&amp;l_t&amp;D_01_02 (2)"}</definedName>
    <definedName name="gg" localSheetId="7" hidden="1">{"pl_t&amp;d",#N/A,FALSE,"p&amp;l_t&amp;D_01_02 (2)"}</definedName>
    <definedName name="gg" localSheetId="8" hidden="1">{"pl_t&amp;d",#N/A,FALSE,"p&amp;l_t&amp;D_01_02 (2)"}</definedName>
    <definedName name="gg" localSheetId="9" hidden="1">{"pl_t&amp;d",#N/A,FALSE,"p&amp;l_t&amp;D_01_02 (2)"}</definedName>
    <definedName name="gg" localSheetId="10" hidden="1">{"pl_t&amp;d",#N/A,FALSE,"p&amp;l_t&amp;D_01_02 (2)"}</definedName>
    <definedName name="gg" hidden="1">{"pl_t&amp;d",#N/A,FALSE,"p&amp;l_t&amp;D_01_02 (2)"}</definedName>
    <definedName name="ggg" localSheetId="0" hidden="1">{"pl_t&amp;d",#N/A,FALSE,"p&amp;l_t&amp;D_01_02 (2)"}</definedName>
    <definedName name="ggg" localSheetId="1" hidden="1">{"pl_t&amp;d",#N/A,FALSE,"p&amp;l_t&amp;D_01_02 (2)"}</definedName>
    <definedName name="ggg" localSheetId="2" hidden="1">{"pl_t&amp;d",#N/A,FALSE,"p&amp;l_t&amp;D_01_02 (2)"}</definedName>
    <definedName name="ggg" localSheetId="3" hidden="1">{"pl_t&amp;d",#N/A,FALSE,"p&amp;l_t&amp;D_01_02 (2)"}</definedName>
    <definedName name="ggg" localSheetId="5" hidden="1">{"pl_t&amp;d",#N/A,FALSE,"p&amp;l_t&amp;D_01_02 (2)"}</definedName>
    <definedName name="ggg" localSheetId="6" hidden="1">{"pl_t&amp;d",#N/A,FALSE,"p&amp;l_t&amp;D_01_02 (2)"}</definedName>
    <definedName name="ggg" localSheetId="7" hidden="1">{"pl_t&amp;d",#N/A,FALSE,"p&amp;l_t&amp;D_01_02 (2)"}</definedName>
    <definedName name="ggg" localSheetId="8" hidden="1">{"pl_t&amp;d",#N/A,FALSE,"p&amp;l_t&amp;D_01_02 (2)"}</definedName>
    <definedName name="ggg" localSheetId="9" hidden="1">{"pl_t&amp;d",#N/A,FALSE,"p&amp;l_t&amp;D_01_02 (2)"}</definedName>
    <definedName name="ggg" localSheetId="10" hidden="1">{"pl_t&amp;d",#N/A,FALSE,"p&amp;l_t&amp;D_01_02 (2)"}</definedName>
    <definedName name="ggg" hidden="1">{"pl_t&amp;d",#N/A,FALSE,"p&amp;l_t&amp;D_01_02 (2)"}</definedName>
    <definedName name="GGGG" localSheetId="6">[4]Newabstract!#REF!</definedName>
    <definedName name="GGGG" localSheetId="7">[4]Newabstract!#REF!</definedName>
    <definedName name="GGGG" localSheetId="8">[4]Newabstract!#REF!</definedName>
    <definedName name="GGGG" localSheetId="9">[4]Newabstract!#REF!</definedName>
    <definedName name="GGGG" localSheetId="10">[4]Newabstract!#REF!</definedName>
    <definedName name="GGGG">[4]Newabstract!#REF!</definedName>
    <definedName name="ggggg" localSheetId="6" hidden="1">{"pl_td_01_02",#N/A,FALSE,"p&amp;l_t&amp;D_01_02 (2)"}</definedName>
    <definedName name="ggggg" localSheetId="7" hidden="1">{"pl_td_01_02",#N/A,FALSE,"p&amp;l_t&amp;D_01_02 (2)"}</definedName>
    <definedName name="ggggg" localSheetId="8" hidden="1">{"pl_td_01_02",#N/A,FALSE,"p&amp;l_t&amp;D_01_02 (2)"}</definedName>
    <definedName name="ggggg" localSheetId="9" hidden="1">{"pl_td_01_02",#N/A,FALSE,"p&amp;l_t&amp;D_01_02 (2)"}</definedName>
    <definedName name="ggggg" localSheetId="10" hidden="1">{"pl_td_01_02",#N/A,FALSE,"p&amp;l_t&amp;D_01_02 (2)"}</definedName>
    <definedName name="ggggg" hidden="1">{"pl_td_01_02",#N/A,FALSE,"p&amp;l_t&amp;D_01_02 (2)"}</definedName>
    <definedName name="gh" localSheetId="0" hidden="1">{"pl_t&amp;d",#N/A,FALSE,"p&amp;l_t&amp;D_01_02 (2)"}</definedName>
    <definedName name="gh" localSheetId="1" hidden="1">{"pl_t&amp;d",#N/A,FALSE,"p&amp;l_t&amp;D_01_02 (2)"}</definedName>
    <definedName name="gh" localSheetId="2" hidden="1">{"pl_t&amp;d",#N/A,FALSE,"p&amp;l_t&amp;D_01_02 (2)"}</definedName>
    <definedName name="gh" localSheetId="3" hidden="1">{"pl_t&amp;d",#N/A,FALSE,"p&amp;l_t&amp;D_01_02 (2)"}</definedName>
    <definedName name="gh" localSheetId="5" hidden="1">{"pl_t&amp;d",#N/A,FALSE,"p&amp;l_t&amp;D_01_02 (2)"}</definedName>
    <definedName name="gh" localSheetId="6" hidden="1">{"pl_t&amp;d",#N/A,FALSE,"p&amp;l_t&amp;D_01_02 (2)"}</definedName>
    <definedName name="gh" localSheetId="7" hidden="1">{"pl_t&amp;d",#N/A,FALSE,"p&amp;l_t&amp;D_01_02 (2)"}</definedName>
    <definedName name="gh" localSheetId="8" hidden="1">{"pl_t&amp;d",#N/A,FALSE,"p&amp;l_t&amp;D_01_02 (2)"}</definedName>
    <definedName name="gh" localSheetId="9" hidden="1">{"pl_t&amp;d",#N/A,FALSE,"p&amp;l_t&amp;D_01_02 (2)"}</definedName>
    <definedName name="gh" localSheetId="10" hidden="1">{"pl_t&amp;d",#N/A,FALSE,"p&amp;l_t&amp;D_01_02 (2)"}</definedName>
    <definedName name="gh" hidden="1">{"pl_t&amp;d",#N/A,FALSE,"p&amp;l_t&amp;D_01_02 (2)"}</definedName>
    <definedName name="GH_4">NA()</definedName>
    <definedName name="GH_5">NA()</definedName>
    <definedName name="GHG" localSheetId="6" hidden="1">{"pl_t&amp;d",#N/A,FALSE,"p&amp;l_t&amp;D_01_02 (2)"}</definedName>
    <definedName name="GHG" localSheetId="7" hidden="1">{"pl_t&amp;d",#N/A,FALSE,"p&amp;l_t&amp;D_01_02 (2)"}</definedName>
    <definedName name="GHG" localSheetId="8" hidden="1">{"pl_t&amp;d",#N/A,FALSE,"p&amp;l_t&amp;D_01_02 (2)"}</definedName>
    <definedName name="GHG" localSheetId="9" hidden="1">{"pl_t&amp;d",#N/A,FALSE,"p&amp;l_t&amp;D_01_02 (2)"}</definedName>
    <definedName name="GHG" localSheetId="10" hidden="1">{"pl_t&amp;d",#N/A,FALSE,"p&amp;l_t&amp;D_01_02 (2)"}</definedName>
    <definedName name="GHG" hidden="1">{"pl_t&amp;d",#N/A,FALSE,"p&amp;l_t&amp;D_01_02 (2)"}</definedName>
    <definedName name="ghgfh" localSheetId="0" hidden="1">{"pl_t&amp;d",#N/A,FALSE,"p&amp;l_t&amp;D_01_02 (2)"}</definedName>
    <definedName name="ghgfh" localSheetId="1" hidden="1">{"pl_t&amp;d",#N/A,FALSE,"p&amp;l_t&amp;D_01_02 (2)"}</definedName>
    <definedName name="ghgfh" localSheetId="2" hidden="1">{"pl_t&amp;d",#N/A,FALSE,"p&amp;l_t&amp;D_01_02 (2)"}</definedName>
    <definedName name="ghgfh" localSheetId="3" hidden="1">{"pl_t&amp;d",#N/A,FALSE,"p&amp;l_t&amp;D_01_02 (2)"}</definedName>
    <definedName name="ghgfh" localSheetId="5" hidden="1">{"pl_t&amp;d",#N/A,FALSE,"p&amp;l_t&amp;D_01_02 (2)"}</definedName>
    <definedName name="ghgfh" localSheetId="6" hidden="1">{"pl_t&amp;d",#N/A,FALSE,"p&amp;l_t&amp;D_01_02 (2)"}</definedName>
    <definedName name="ghgfh" localSheetId="7" hidden="1">{"pl_t&amp;d",#N/A,FALSE,"p&amp;l_t&amp;D_01_02 (2)"}</definedName>
    <definedName name="ghgfh" localSheetId="8" hidden="1">{"pl_t&amp;d",#N/A,FALSE,"p&amp;l_t&amp;D_01_02 (2)"}</definedName>
    <definedName name="ghgfh" localSheetId="9" hidden="1">{"pl_t&amp;d",#N/A,FALSE,"p&amp;l_t&amp;D_01_02 (2)"}</definedName>
    <definedName name="ghgfh" localSheetId="10" hidden="1">{"pl_t&amp;d",#N/A,FALSE,"p&amp;l_t&amp;D_01_02 (2)"}</definedName>
    <definedName name="ghgfh" hidden="1">{"pl_t&amp;d",#N/A,FALSE,"p&amp;l_t&amp;D_01_02 (2)"}</definedName>
    <definedName name="GHGG" localSheetId="6" hidden="1">{"pl_t&amp;d",#N/A,FALSE,"p&amp;l_t&amp;D_01_02 (2)"}</definedName>
    <definedName name="GHGG" localSheetId="7" hidden="1">{"pl_t&amp;d",#N/A,FALSE,"p&amp;l_t&amp;D_01_02 (2)"}</definedName>
    <definedName name="GHGG" localSheetId="8" hidden="1">{"pl_t&amp;d",#N/A,FALSE,"p&amp;l_t&amp;D_01_02 (2)"}</definedName>
    <definedName name="GHGG" localSheetId="9" hidden="1">{"pl_t&amp;d",#N/A,FALSE,"p&amp;l_t&amp;D_01_02 (2)"}</definedName>
    <definedName name="GHGG" localSheetId="10" hidden="1">{"pl_t&amp;d",#N/A,FALSE,"p&amp;l_t&amp;D_01_02 (2)"}</definedName>
    <definedName name="GHGG" hidden="1">{"pl_t&amp;d",#N/A,FALSE,"p&amp;l_t&amp;D_01_02 (2)"}</definedName>
    <definedName name="GHGH" localSheetId="6" hidden="1">{"pl_t&amp;d",#N/A,FALSE,"p&amp;l_t&amp;D_01_02 (2)"}</definedName>
    <definedName name="GHGH" localSheetId="7" hidden="1">{"pl_t&amp;d",#N/A,FALSE,"p&amp;l_t&amp;D_01_02 (2)"}</definedName>
    <definedName name="GHGH" localSheetId="8" hidden="1">{"pl_t&amp;d",#N/A,FALSE,"p&amp;l_t&amp;D_01_02 (2)"}</definedName>
    <definedName name="GHGH" localSheetId="9" hidden="1">{"pl_t&amp;d",#N/A,FALSE,"p&amp;l_t&amp;D_01_02 (2)"}</definedName>
    <definedName name="GHGH" localSheetId="10" hidden="1">{"pl_t&amp;d",#N/A,FALSE,"p&amp;l_t&amp;D_01_02 (2)"}</definedName>
    <definedName name="GHGH" hidden="1">{"pl_t&amp;d",#N/A,FALSE,"p&amp;l_t&amp;D_01_02 (2)"}</definedName>
    <definedName name="GHGHG" localSheetId="6" hidden="1">{"pl_t&amp;d",#N/A,FALSE,"p&amp;l_t&amp;D_01_02 (2)"}</definedName>
    <definedName name="GHGHG" localSheetId="7" hidden="1">{"pl_t&amp;d",#N/A,FALSE,"p&amp;l_t&amp;D_01_02 (2)"}</definedName>
    <definedName name="GHGHG" localSheetId="8" hidden="1">{"pl_t&amp;d",#N/A,FALSE,"p&amp;l_t&amp;D_01_02 (2)"}</definedName>
    <definedName name="GHGHG" localSheetId="9" hidden="1">{"pl_t&amp;d",#N/A,FALSE,"p&amp;l_t&amp;D_01_02 (2)"}</definedName>
    <definedName name="GHGHG" localSheetId="10" hidden="1">{"pl_t&amp;d",#N/A,FALSE,"p&amp;l_t&amp;D_01_02 (2)"}</definedName>
    <definedName name="GHGHG" hidden="1">{"pl_t&amp;d",#N/A,FALSE,"p&amp;l_t&amp;D_01_02 (2)"}</definedName>
    <definedName name="ghh" localSheetId="0" hidden="1">{"pl_t&amp;d",#N/A,FALSE,"p&amp;l_t&amp;D_01_02 (2)"}</definedName>
    <definedName name="ghh" localSheetId="1" hidden="1">{"pl_t&amp;d",#N/A,FALSE,"p&amp;l_t&amp;D_01_02 (2)"}</definedName>
    <definedName name="ghh" localSheetId="2" hidden="1">{"pl_t&amp;d",#N/A,FALSE,"p&amp;l_t&amp;D_01_02 (2)"}</definedName>
    <definedName name="ghh" localSheetId="3" hidden="1">{"pl_t&amp;d",#N/A,FALSE,"p&amp;l_t&amp;D_01_02 (2)"}</definedName>
    <definedName name="ghh" localSheetId="5" hidden="1">{"pl_t&amp;d",#N/A,FALSE,"p&amp;l_t&amp;D_01_02 (2)"}</definedName>
    <definedName name="ghh" localSheetId="6" hidden="1">{"pl_t&amp;d",#N/A,FALSE,"p&amp;l_t&amp;D_01_02 (2)"}</definedName>
    <definedName name="ghh" localSheetId="7" hidden="1">{"pl_t&amp;d",#N/A,FALSE,"p&amp;l_t&amp;D_01_02 (2)"}</definedName>
    <definedName name="ghh" localSheetId="8" hidden="1">{"pl_t&amp;d",#N/A,FALSE,"p&amp;l_t&amp;D_01_02 (2)"}</definedName>
    <definedName name="ghh" localSheetId="9" hidden="1">{"pl_t&amp;d",#N/A,FALSE,"p&amp;l_t&amp;D_01_02 (2)"}</definedName>
    <definedName name="ghh" localSheetId="10" hidden="1">{"pl_t&amp;d",#N/A,FALSE,"p&amp;l_t&amp;D_01_02 (2)"}</definedName>
    <definedName name="ghh" hidden="1">{"pl_t&amp;d",#N/A,FALSE,"p&amp;l_t&amp;D_01_02 (2)"}</definedName>
    <definedName name="ghi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j" localSheetId="6" hidden="1">{"pl_t&amp;d",#N/A,FALSE,"p&amp;l_t&amp;D_01_02 (2)"}</definedName>
    <definedName name="ghij" localSheetId="7" hidden="1">{"pl_t&amp;d",#N/A,FALSE,"p&amp;l_t&amp;D_01_02 (2)"}</definedName>
    <definedName name="ghij" localSheetId="8" hidden="1">{"pl_t&amp;d",#N/A,FALSE,"p&amp;l_t&amp;D_01_02 (2)"}</definedName>
    <definedName name="ghij" localSheetId="9" hidden="1">{"pl_t&amp;d",#N/A,FALSE,"p&amp;l_t&amp;D_01_02 (2)"}</definedName>
    <definedName name="ghij" localSheetId="10" hidden="1">{"pl_t&amp;d",#N/A,FALSE,"p&amp;l_t&amp;D_01_02 (2)"}</definedName>
    <definedName name="ghij" hidden="1">{"pl_t&amp;d",#N/A,FALSE,"p&amp;l_t&amp;D_01_02 (2)"}</definedName>
    <definedName name="ghjk" localSheetId="6" hidden="1">{"pl_td_01_02",#N/A,FALSE,"p&amp;l_t&amp;D_01_02 (2)"}</definedName>
    <definedName name="ghjk" localSheetId="7" hidden="1">{"pl_td_01_02",#N/A,FALSE,"p&amp;l_t&amp;D_01_02 (2)"}</definedName>
    <definedName name="ghjk" localSheetId="8" hidden="1">{"pl_td_01_02",#N/A,FALSE,"p&amp;l_t&amp;D_01_02 (2)"}</definedName>
    <definedName name="ghjk" localSheetId="9" hidden="1">{"pl_td_01_02",#N/A,FALSE,"p&amp;l_t&amp;D_01_02 (2)"}</definedName>
    <definedName name="ghjk" localSheetId="10" hidden="1">{"pl_td_01_02",#N/A,FALSE,"p&amp;l_t&amp;D_01_02 (2)"}</definedName>
    <definedName name="ghjk" hidden="1">{"pl_td_01_02",#N/A,FALSE,"p&amp;l_t&amp;D_01_02 (2)"}</definedName>
    <definedName name="ghk" localSheetId="6" hidden="1">{"pl_t&amp;d",#N/A,FALSE,"p&amp;l_t&amp;D_01_02 (2)"}</definedName>
    <definedName name="ghk" localSheetId="7" hidden="1">{"pl_t&amp;d",#N/A,FALSE,"p&amp;l_t&amp;D_01_02 (2)"}</definedName>
    <definedName name="ghk" localSheetId="8" hidden="1">{"pl_t&amp;d",#N/A,FALSE,"p&amp;l_t&amp;D_01_02 (2)"}</definedName>
    <definedName name="ghk" localSheetId="9" hidden="1">{"pl_t&amp;d",#N/A,FALSE,"p&amp;l_t&amp;D_01_02 (2)"}</definedName>
    <definedName name="ghk" localSheetId="10" hidden="1">{"pl_t&amp;d",#N/A,FALSE,"p&amp;l_t&amp;D_01_02 (2)"}</definedName>
    <definedName name="ghk" hidden="1">{"pl_t&amp;d",#N/A,FALSE,"p&amp;l_t&amp;D_01_02 (2)"}</definedName>
    <definedName name="ghy" localSheetId="6" hidden="1">{"pl_td_01_02",#N/A,FALSE,"p&amp;l_t&amp;D_01_02 (2)"}</definedName>
    <definedName name="ghy" localSheetId="7" hidden="1">{"pl_td_01_02",#N/A,FALSE,"p&amp;l_t&amp;D_01_02 (2)"}</definedName>
    <definedName name="ghy" localSheetId="8" hidden="1">{"pl_td_01_02",#N/A,FALSE,"p&amp;l_t&amp;D_01_02 (2)"}</definedName>
    <definedName name="ghy" localSheetId="9" hidden="1">{"pl_td_01_02",#N/A,FALSE,"p&amp;l_t&amp;D_01_02 (2)"}</definedName>
    <definedName name="ghy" localSheetId="10" hidden="1">{"pl_td_01_02",#N/A,FALSE,"p&amp;l_t&amp;D_01_02 (2)"}</definedName>
    <definedName name="ghy" hidden="1">{"pl_td_01_02",#N/A,FALSE,"p&amp;l_t&amp;D_01_02 (2)"}</definedName>
    <definedName name="gi" localSheetId="6" hidden="1">{"pl_t&amp;d",#N/A,FALSE,"p&amp;l_t&amp;D_01_02 (2)"}</definedName>
    <definedName name="gi" localSheetId="7" hidden="1">{"pl_t&amp;d",#N/A,FALSE,"p&amp;l_t&amp;D_01_02 (2)"}</definedName>
    <definedName name="gi" localSheetId="8" hidden="1">{"pl_t&amp;d",#N/A,FALSE,"p&amp;l_t&amp;D_01_02 (2)"}</definedName>
    <definedName name="gi" localSheetId="9" hidden="1">{"pl_t&amp;d",#N/A,FALSE,"p&amp;l_t&amp;D_01_02 (2)"}</definedName>
    <definedName name="gi" localSheetId="10" hidden="1">{"pl_t&amp;d",#N/A,FALSE,"p&amp;l_t&amp;D_01_02 (2)"}</definedName>
    <definedName name="gi" hidden="1">{"pl_t&amp;d",#N/A,FALSE,"p&amp;l_t&amp;D_01_02 (2)"}</definedName>
    <definedName name="gio" localSheetId="6" hidden="1">{"pl_t&amp;d",#N/A,FALSE,"p&amp;l_t&amp;D_01_02 (2)"}</definedName>
    <definedName name="gio" localSheetId="7" hidden="1">{"pl_t&amp;d",#N/A,FALSE,"p&amp;l_t&amp;D_01_02 (2)"}</definedName>
    <definedName name="gio" localSheetId="8" hidden="1">{"pl_t&amp;d",#N/A,FALSE,"p&amp;l_t&amp;D_01_02 (2)"}</definedName>
    <definedName name="gio" localSheetId="9" hidden="1">{"pl_t&amp;d",#N/A,FALSE,"p&amp;l_t&amp;D_01_02 (2)"}</definedName>
    <definedName name="gio" localSheetId="10" hidden="1">{"pl_t&amp;d",#N/A,FALSE,"p&amp;l_t&amp;D_01_02 (2)"}</definedName>
    <definedName name="gio" hidden="1">{"pl_t&amp;d",#N/A,FALSE,"p&amp;l_t&amp;D_01_02 (2)"}</definedName>
    <definedName name="GIRI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j" localSheetId="6" hidden="1">{"pl_t&amp;d",#N/A,FALSE,"p&amp;l_t&amp;D_01_02 (2)"}</definedName>
    <definedName name="gj" localSheetId="7" hidden="1">{"pl_t&amp;d",#N/A,FALSE,"p&amp;l_t&amp;D_01_02 (2)"}</definedName>
    <definedName name="gj" localSheetId="8" hidden="1">{"pl_t&amp;d",#N/A,FALSE,"p&amp;l_t&amp;D_01_02 (2)"}</definedName>
    <definedName name="gj" localSheetId="9" hidden="1">{"pl_t&amp;d",#N/A,FALSE,"p&amp;l_t&amp;D_01_02 (2)"}</definedName>
    <definedName name="gj" localSheetId="10" hidden="1">{"pl_t&amp;d",#N/A,FALSE,"p&amp;l_t&amp;D_01_02 (2)"}</definedName>
    <definedName name="gj" hidden="1">{"pl_t&amp;d",#N/A,FALSE,"p&amp;l_t&amp;D_01_02 (2)"}</definedName>
    <definedName name="gjj" localSheetId="6" hidden="1">{"pl_t&amp;d",#N/A,FALSE,"p&amp;l_t&amp;D_01_02 (2)"}</definedName>
    <definedName name="gjj" localSheetId="7" hidden="1">{"pl_t&amp;d",#N/A,FALSE,"p&amp;l_t&amp;D_01_02 (2)"}</definedName>
    <definedName name="gjj" localSheetId="8" hidden="1">{"pl_t&amp;d",#N/A,FALSE,"p&amp;l_t&amp;D_01_02 (2)"}</definedName>
    <definedName name="gjj" localSheetId="9" hidden="1">{"pl_t&amp;d",#N/A,FALSE,"p&amp;l_t&amp;D_01_02 (2)"}</definedName>
    <definedName name="gjj" localSheetId="10" hidden="1">{"pl_t&amp;d",#N/A,FALSE,"p&amp;l_t&amp;D_01_02 (2)"}</definedName>
    <definedName name="gjj" hidden="1">{"pl_t&amp;d",#N/A,FALSE,"p&amp;l_t&amp;D_01_02 (2)"}</definedName>
    <definedName name="gk" localSheetId="6" hidden="1">{"pl_t&amp;d",#N/A,FALSE,"p&amp;l_t&amp;D_01_02 (2)"}</definedName>
    <definedName name="gk" localSheetId="7" hidden="1">{"pl_t&amp;d",#N/A,FALSE,"p&amp;l_t&amp;D_01_02 (2)"}</definedName>
    <definedName name="gk" localSheetId="8" hidden="1">{"pl_t&amp;d",#N/A,FALSE,"p&amp;l_t&amp;D_01_02 (2)"}</definedName>
    <definedName name="gk" localSheetId="9" hidden="1">{"pl_t&amp;d",#N/A,FALSE,"p&amp;l_t&amp;D_01_02 (2)"}</definedName>
    <definedName name="gk" localSheetId="10" hidden="1">{"pl_t&amp;d",#N/A,FALSE,"p&amp;l_t&amp;D_01_02 (2)"}</definedName>
    <definedName name="gk" hidden="1">{"pl_t&amp;d",#N/A,FALSE,"p&amp;l_t&amp;D_01_02 (2)"}</definedName>
    <definedName name="gl" localSheetId="6" hidden="1">{"pl_t&amp;d",#N/A,FALSE,"p&amp;l_t&amp;D_01_02 (2)"}</definedName>
    <definedName name="gl" localSheetId="7" hidden="1">{"pl_t&amp;d",#N/A,FALSE,"p&amp;l_t&amp;D_01_02 (2)"}</definedName>
    <definedName name="gl" localSheetId="8" hidden="1">{"pl_t&amp;d",#N/A,FALSE,"p&amp;l_t&amp;D_01_02 (2)"}</definedName>
    <definedName name="gl" localSheetId="9" hidden="1">{"pl_t&amp;d",#N/A,FALSE,"p&amp;l_t&amp;D_01_02 (2)"}</definedName>
    <definedName name="gl" localSheetId="10" hidden="1">{"pl_t&amp;d",#N/A,FALSE,"p&amp;l_t&amp;D_01_02 (2)"}</definedName>
    <definedName name="gl" hidden="1">{"pl_t&amp;d",#N/A,FALSE,"p&amp;l_t&amp;D_01_02 (2)"}</definedName>
    <definedName name="glglg" localSheetId="6" hidden="1">{"pl_t&amp;d",#N/A,FALSE,"p&amp;l_t&amp;D_01_02 (2)"}</definedName>
    <definedName name="glglg" localSheetId="7" hidden="1">{"pl_t&amp;d",#N/A,FALSE,"p&amp;l_t&amp;D_01_02 (2)"}</definedName>
    <definedName name="glglg" localSheetId="8" hidden="1">{"pl_t&amp;d",#N/A,FALSE,"p&amp;l_t&amp;D_01_02 (2)"}</definedName>
    <definedName name="glglg" localSheetId="9" hidden="1">{"pl_t&amp;d",#N/A,FALSE,"p&amp;l_t&amp;D_01_02 (2)"}</definedName>
    <definedName name="glglg" localSheetId="10" hidden="1">{"pl_t&amp;d",#N/A,FALSE,"p&amp;l_t&amp;D_01_02 (2)"}</definedName>
    <definedName name="glglg" hidden="1">{"pl_t&amp;d",#N/A,FALSE,"p&amp;l_t&amp;D_01_02 (2)"}</definedName>
    <definedName name="GovtDepts" localSheetId="6">#REF!</definedName>
    <definedName name="GovtDepts" localSheetId="7">#REF!</definedName>
    <definedName name="GovtDepts" localSheetId="8">#REF!</definedName>
    <definedName name="GovtDepts" localSheetId="9">#REF!</definedName>
    <definedName name="GovtDepts" localSheetId="10">#REF!</definedName>
    <definedName name="GovtDepts">#REF!</definedName>
    <definedName name="gq" localSheetId="6" hidden="1">{"pl_t&amp;d",#N/A,FALSE,"p&amp;l_t&amp;D_01_02 (2)"}</definedName>
    <definedName name="gq" localSheetId="7" hidden="1">{"pl_t&amp;d",#N/A,FALSE,"p&amp;l_t&amp;D_01_02 (2)"}</definedName>
    <definedName name="gq" localSheetId="8" hidden="1">{"pl_t&amp;d",#N/A,FALSE,"p&amp;l_t&amp;D_01_02 (2)"}</definedName>
    <definedName name="gq" localSheetId="9" hidden="1">{"pl_t&amp;d",#N/A,FALSE,"p&amp;l_t&amp;D_01_02 (2)"}</definedName>
    <definedName name="gq" localSheetId="10" hidden="1">{"pl_t&amp;d",#N/A,FALSE,"p&amp;l_t&amp;D_01_02 (2)"}</definedName>
    <definedName name="gq" hidden="1">{"pl_t&amp;d",#N/A,FALSE,"p&amp;l_t&amp;D_01_02 (2)"}</definedName>
    <definedName name="gr" localSheetId="6" hidden="1">{"pl_t&amp;d",#N/A,FALSE,"p&amp;l_t&amp;D_01_02 (2)"}</definedName>
    <definedName name="gr" localSheetId="7" hidden="1">{"pl_t&amp;d",#N/A,FALSE,"p&amp;l_t&amp;D_01_02 (2)"}</definedName>
    <definedName name="gr" localSheetId="8" hidden="1">{"pl_t&amp;d",#N/A,FALSE,"p&amp;l_t&amp;D_01_02 (2)"}</definedName>
    <definedName name="gr" localSheetId="9" hidden="1">{"pl_t&amp;d",#N/A,FALSE,"p&amp;l_t&amp;D_01_02 (2)"}</definedName>
    <definedName name="gr" localSheetId="10" hidden="1">{"pl_t&amp;d",#N/A,FALSE,"p&amp;l_t&amp;D_01_02 (2)"}</definedName>
    <definedName name="gr" hidden="1">{"pl_t&amp;d",#N/A,FALSE,"p&amp;l_t&amp;D_01_02 (2)"}</definedName>
    <definedName name="grade" localSheetId="6" hidden="1">{"pl_t&amp;d",#N/A,FALSE,"p&amp;l_t&amp;D_01_02 (2)"}</definedName>
    <definedName name="grade" localSheetId="7" hidden="1">{"pl_t&amp;d",#N/A,FALSE,"p&amp;l_t&amp;D_01_02 (2)"}</definedName>
    <definedName name="grade" localSheetId="8" hidden="1">{"pl_t&amp;d",#N/A,FALSE,"p&amp;l_t&amp;D_01_02 (2)"}</definedName>
    <definedName name="grade" localSheetId="9" hidden="1">{"pl_t&amp;d",#N/A,FALSE,"p&amp;l_t&amp;D_01_02 (2)"}</definedName>
    <definedName name="grade" localSheetId="10" hidden="1">{"pl_t&amp;d",#N/A,FALSE,"p&amp;l_t&amp;D_01_02 (2)"}</definedName>
    <definedName name="grade" hidden="1">{"pl_t&amp;d",#N/A,FALSE,"p&amp;l_t&amp;D_01_02 (2)"}</definedName>
    <definedName name="gradei" localSheetId="6" hidden="1">{"pl_t&amp;d",#N/A,FALSE,"p&amp;l_t&amp;D_01_02 (2)"}</definedName>
    <definedName name="gradei" localSheetId="7" hidden="1">{"pl_t&amp;d",#N/A,FALSE,"p&amp;l_t&amp;D_01_02 (2)"}</definedName>
    <definedName name="gradei" localSheetId="8" hidden="1">{"pl_t&amp;d",#N/A,FALSE,"p&amp;l_t&amp;D_01_02 (2)"}</definedName>
    <definedName name="gradei" localSheetId="9" hidden="1">{"pl_t&amp;d",#N/A,FALSE,"p&amp;l_t&amp;D_01_02 (2)"}</definedName>
    <definedName name="gradei" localSheetId="10" hidden="1">{"pl_t&amp;d",#N/A,FALSE,"p&amp;l_t&amp;D_01_02 (2)"}</definedName>
    <definedName name="gradei" hidden="1">{"pl_t&amp;d",#N/A,FALSE,"p&amp;l_t&amp;D_01_02 (2)"}</definedName>
    <definedName name="GRT" localSheetId="6" hidden="1">{"pl_t&amp;d",#N/A,FALSE,"p&amp;l_t&amp;D_01_02 (2)"}</definedName>
    <definedName name="GRT" localSheetId="7" hidden="1">{"pl_t&amp;d",#N/A,FALSE,"p&amp;l_t&amp;D_01_02 (2)"}</definedName>
    <definedName name="GRT" localSheetId="8" hidden="1">{"pl_t&amp;d",#N/A,FALSE,"p&amp;l_t&amp;D_01_02 (2)"}</definedName>
    <definedName name="GRT" localSheetId="9" hidden="1">{"pl_t&amp;d",#N/A,FALSE,"p&amp;l_t&amp;D_01_02 (2)"}</definedName>
    <definedName name="GRT" localSheetId="10" hidden="1">{"pl_t&amp;d",#N/A,FALSE,"p&amp;l_t&amp;D_01_02 (2)"}</definedName>
    <definedName name="GRT" hidden="1">{"pl_t&amp;d",#N/A,FALSE,"p&amp;l_t&amp;D_01_02 (2)"}</definedName>
    <definedName name="gs" localSheetId="6" hidden="1">{"pl_t&amp;d",#N/A,FALSE,"p&amp;l_t&amp;D_01_02 (2)"}</definedName>
    <definedName name="gs" localSheetId="7" hidden="1">{"pl_t&amp;d",#N/A,FALSE,"p&amp;l_t&amp;D_01_02 (2)"}</definedName>
    <definedName name="gs" localSheetId="8" hidden="1">{"pl_t&amp;d",#N/A,FALSE,"p&amp;l_t&amp;D_01_02 (2)"}</definedName>
    <definedName name="gs" localSheetId="9" hidden="1">{"pl_t&amp;d",#N/A,FALSE,"p&amp;l_t&amp;D_01_02 (2)"}</definedName>
    <definedName name="gs" localSheetId="10" hidden="1">{"pl_t&amp;d",#N/A,FALSE,"p&amp;l_t&amp;D_01_02 (2)"}</definedName>
    <definedName name="gs" hidden="1">{"pl_t&amp;d",#N/A,FALSE,"p&amp;l_t&amp;D_01_02 (2)"}</definedName>
    <definedName name="gsggg" localSheetId="6" hidden="1">{"pl_t&amp;d",#N/A,FALSE,"p&amp;l_t&amp;D_01_02 (2)"}</definedName>
    <definedName name="gsggg" localSheetId="7" hidden="1">{"pl_t&amp;d",#N/A,FALSE,"p&amp;l_t&amp;D_01_02 (2)"}</definedName>
    <definedName name="gsggg" localSheetId="8" hidden="1">{"pl_t&amp;d",#N/A,FALSE,"p&amp;l_t&amp;D_01_02 (2)"}</definedName>
    <definedName name="gsggg" localSheetId="9" hidden="1">{"pl_t&amp;d",#N/A,FALSE,"p&amp;l_t&amp;D_01_02 (2)"}</definedName>
    <definedName name="gsggg" localSheetId="10" hidden="1">{"pl_t&amp;d",#N/A,FALSE,"p&amp;l_t&amp;D_01_02 (2)"}</definedName>
    <definedName name="gsggg" hidden="1">{"pl_t&amp;d",#N/A,FALSE,"p&amp;l_t&amp;D_01_02 (2)"}</definedName>
    <definedName name="gsr" localSheetId="6" hidden="1">{"pl_t&amp;d",#N/A,FALSE,"p&amp;l_t&amp;D_01_02 (2)"}</definedName>
    <definedName name="gsr" localSheetId="7" hidden="1">{"pl_t&amp;d",#N/A,FALSE,"p&amp;l_t&amp;D_01_02 (2)"}</definedName>
    <definedName name="gsr" localSheetId="8" hidden="1">{"pl_t&amp;d",#N/A,FALSE,"p&amp;l_t&amp;D_01_02 (2)"}</definedName>
    <definedName name="gsr" localSheetId="9" hidden="1">{"pl_t&amp;d",#N/A,FALSE,"p&amp;l_t&amp;D_01_02 (2)"}</definedName>
    <definedName name="gsr" localSheetId="10" hidden="1">{"pl_t&amp;d",#N/A,FALSE,"p&amp;l_t&amp;D_01_02 (2)"}</definedName>
    <definedName name="gsr" hidden="1">{"pl_t&amp;d",#N/A,FALSE,"p&amp;l_t&amp;D_01_02 (2)"}</definedName>
    <definedName name="gt" localSheetId="6" hidden="1">{"pl_t&amp;d",#N/A,FALSE,"p&amp;l_t&amp;D_01_02 (2)"}</definedName>
    <definedName name="gt" localSheetId="7" hidden="1">{"pl_t&amp;d",#N/A,FALSE,"p&amp;l_t&amp;D_01_02 (2)"}</definedName>
    <definedName name="gt" localSheetId="8" hidden="1">{"pl_t&amp;d",#N/A,FALSE,"p&amp;l_t&amp;D_01_02 (2)"}</definedName>
    <definedName name="gt" localSheetId="9" hidden="1">{"pl_t&amp;d",#N/A,FALSE,"p&amp;l_t&amp;D_01_02 (2)"}</definedName>
    <definedName name="gt" localSheetId="10" hidden="1">{"pl_t&amp;d",#N/A,FALSE,"p&amp;l_t&amp;D_01_02 (2)"}</definedName>
    <definedName name="gt" hidden="1">{"pl_t&amp;d",#N/A,FALSE,"p&amp;l_t&amp;D_01_02 (2)"}</definedName>
    <definedName name="gtr" localSheetId="6" hidden="1">{"pl_t&amp;d",#N/A,FALSE,"p&amp;l_t&amp;D_01_02 (2)"}</definedName>
    <definedName name="gtr" localSheetId="7" hidden="1">{"pl_t&amp;d",#N/A,FALSE,"p&amp;l_t&amp;D_01_02 (2)"}</definedName>
    <definedName name="gtr" localSheetId="8" hidden="1">{"pl_t&amp;d",#N/A,FALSE,"p&amp;l_t&amp;D_01_02 (2)"}</definedName>
    <definedName name="gtr" localSheetId="9" hidden="1">{"pl_t&amp;d",#N/A,FALSE,"p&amp;l_t&amp;D_01_02 (2)"}</definedName>
    <definedName name="gtr" localSheetId="10" hidden="1">{"pl_t&amp;d",#N/A,FALSE,"p&amp;l_t&amp;D_01_02 (2)"}</definedName>
    <definedName name="gtr" hidden="1">{"pl_t&amp;d",#N/A,FALSE,"p&amp;l_t&amp;D_01_02 (2)"}</definedName>
    <definedName name="gty" localSheetId="6" hidden="1">{"pl_t&amp;d",#N/A,FALSE,"p&amp;l_t&amp;D_01_02 (2)"}</definedName>
    <definedName name="gty" localSheetId="7" hidden="1">{"pl_t&amp;d",#N/A,FALSE,"p&amp;l_t&amp;D_01_02 (2)"}</definedName>
    <definedName name="gty" localSheetId="8" hidden="1">{"pl_t&amp;d",#N/A,FALSE,"p&amp;l_t&amp;D_01_02 (2)"}</definedName>
    <definedName name="gty" localSheetId="9" hidden="1">{"pl_t&amp;d",#N/A,FALSE,"p&amp;l_t&amp;D_01_02 (2)"}</definedName>
    <definedName name="gty" localSheetId="10" hidden="1">{"pl_t&amp;d",#N/A,FALSE,"p&amp;l_t&amp;D_01_02 (2)"}</definedName>
    <definedName name="gty" hidden="1">{"pl_t&amp;d",#N/A,FALSE,"p&amp;l_t&amp;D_01_02 (2)"}</definedName>
    <definedName name="GTYHU" localSheetId="6" hidden="1">{"pl_t&amp;d",#N/A,FALSE,"p&amp;l_t&amp;D_01_02 (2)"}</definedName>
    <definedName name="GTYHU" localSheetId="7" hidden="1">{"pl_t&amp;d",#N/A,FALSE,"p&amp;l_t&amp;D_01_02 (2)"}</definedName>
    <definedName name="GTYHU" localSheetId="8" hidden="1">{"pl_t&amp;d",#N/A,FALSE,"p&amp;l_t&amp;D_01_02 (2)"}</definedName>
    <definedName name="GTYHU" localSheetId="9" hidden="1">{"pl_t&amp;d",#N/A,FALSE,"p&amp;l_t&amp;D_01_02 (2)"}</definedName>
    <definedName name="GTYHU" localSheetId="10" hidden="1">{"pl_t&amp;d",#N/A,FALSE,"p&amp;l_t&amp;D_01_02 (2)"}</definedName>
    <definedName name="GTYHU" hidden="1">{"pl_t&amp;d",#N/A,FALSE,"p&amp;l_t&amp;D_01_02 (2)"}</definedName>
    <definedName name="GUDUMBA" localSheetId="6" hidden="1">{"pl_td_01_02",#N/A,FALSE,"p&amp;l_t&amp;D_01_02 (2)"}</definedName>
    <definedName name="GUDUMBA" localSheetId="7" hidden="1">{"pl_td_01_02",#N/A,FALSE,"p&amp;l_t&amp;D_01_02 (2)"}</definedName>
    <definedName name="GUDUMBA" localSheetId="8" hidden="1">{"pl_td_01_02",#N/A,FALSE,"p&amp;l_t&amp;D_01_02 (2)"}</definedName>
    <definedName name="GUDUMBA" localSheetId="9" hidden="1">{"pl_td_01_02",#N/A,FALSE,"p&amp;l_t&amp;D_01_02 (2)"}</definedName>
    <definedName name="GUDUMBA" localSheetId="10" hidden="1">{"pl_td_01_02",#N/A,FALSE,"p&amp;l_t&amp;D_01_02 (2)"}</definedName>
    <definedName name="GUDUMBA" hidden="1">{"pl_td_01_02",#N/A,FALSE,"p&amp;l_t&amp;D_01_02 (2)"}</definedName>
    <definedName name="gw" localSheetId="6" hidden="1">{"pl_t&amp;d",#N/A,FALSE,"p&amp;l_t&amp;D_01_02 (2)"}</definedName>
    <definedName name="gw" localSheetId="7" hidden="1">{"pl_t&amp;d",#N/A,FALSE,"p&amp;l_t&amp;D_01_02 (2)"}</definedName>
    <definedName name="gw" localSheetId="8" hidden="1">{"pl_t&amp;d",#N/A,FALSE,"p&amp;l_t&amp;D_01_02 (2)"}</definedName>
    <definedName name="gw" localSheetId="9" hidden="1">{"pl_t&amp;d",#N/A,FALSE,"p&amp;l_t&amp;D_01_02 (2)"}</definedName>
    <definedName name="gw" localSheetId="10" hidden="1">{"pl_t&amp;d",#N/A,FALSE,"p&amp;l_t&amp;D_01_02 (2)"}</definedName>
    <definedName name="gw" hidden="1">{"pl_t&amp;d",#N/A,FALSE,"p&amp;l_t&amp;D_01_02 (2)"}</definedName>
    <definedName name="gy" localSheetId="6" hidden="1">{"pl_t&amp;d",#N/A,FALSE,"p&amp;l_t&amp;D_01_02 (2)"}</definedName>
    <definedName name="gy" localSheetId="7" hidden="1">{"pl_t&amp;d",#N/A,FALSE,"p&amp;l_t&amp;D_01_02 (2)"}</definedName>
    <definedName name="gy" localSheetId="8" hidden="1">{"pl_t&amp;d",#N/A,FALSE,"p&amp;l_t&amp;D_01_02 (2)"}</definedName>
    <definedName name="gy" localSheetId="9" hidden="1">{"pl_t&amp;d",#N/A,FALSE,"p&amp;l_t&amp;D_01_02 (2)"}</definedName>
    <definedName name="gy" localSheetId="10" hidden="1">{"pl_t&amp;d",#N/A,FALSE,"p&amp;l_t&amp;D_01_02 (2)"}</definedName>
    <definedName name="gy" hidden="1">{"pl_t&amp;d",#N/A,FALSE,"p&amp;l_t&amp;D_01_02 (2)"}</definedName>
    <definedName name="GYU" localSheetId="6" hidden="1">{"pl_t&amp;d",#N/A,FALSE,"p&amp;l_t&amp;D_01_02 (2)"}</definedName>
    <definedName name="GYU" localSheetId="7" hidden="1">{"pl_t&amp;d",#N/A,FALSE,"p&amp;l_t&amp;D_01_02 (2)"}</definedName>
    <definedName name="GYU" localSheetId="8" hidden="1">{"pl_t&amp;d",#N/A,FALSE,"p&amp;l_t&amp;D_01_02 (2)"}</definedName>
    <definedName name="GYU" localSheetId="9" hidden="1">{"pl_t&amp;d",#N/A,FALSE,"p&amp;l_t&amp;D_01_02 (2)"}</definedName>
    <definedName name="GYU" localSheetId="10" hidden="1">{"pl_t&amp;d",#N/A,FALSE,"p&amp;l_t&amp;D_01_02 (2)"}</definedName>
    <definedName name="GYU" hidden="1">{"pl_t&amp;d",#N/A,FALSE,"p&amp;l_t&amp;D_01_02 (2)"}</definedName>
    <definedName name="h" localSheetId="6">#REF!</definedName>
    <definedName name="h" localSheetId="7">#REF!</definedName>
    <definedName name="h" localSheetId="8">#REF!</definedName>
    <definedName name="h" localSheetId="9">#REF!</definedName>
    <definedName name="h" localSheetId="10">#REF!</definedName>
    <definedName name="h">#REF!</definedName>
    <definedName name="HABITATIONS" localSheetId="6" hidden="1">{"pl_t&amp;d",#N/A,FALSE,"p&amp;l_t&amp;D_01_02 (2)"}</definedName>
    <definedName name="HABITATIONS" localSheetId="7" hidden="1">{"pl_t&amp;d",#N/A,FALSE,"p&amp;l_t&amp;D_01_02 (2)"}</definedName>
    <definedName name="HABITATIONS" localSheetId="8" hidden="1">{"pl_t&amp;d",#N/A,FALSE,"p&amp;l_t&amp;D_01_02 (2)"}</definedName>
    <definedName name="HABITATIONS" localSheetId="9" hidden="1">{"pl_t&amp;d",#N/A,FALSE,"p&amp;l_t&amp;D_01_02 (2)"}</definedName>
    <definedName name="HABITATIONS" localSheetId="10" hidden="1">{"pl_t&amp;d",#N/A,FALSE,"p&amp;l_t&amp;D_01_02 (2)"}</definedName>
    <definedName name="HABITATIONS" hidden="1">{"pl_t&amp;d",#N/A,FALSE,"p&amp;l_t&amp;D_01_02 (2)"}</definedName>
    <definedName name="hdhd" localSheetId="6" hidden="1">{"pl_t&amp;d",#N/A,FALSE,"p&amp;l_t&amp;D_01_02 (2)"}</definedName>
    <definedName name="hdhd" localSheetId="7" hidden="1">{"pl_t&amp;d",#N/A,FALSE,"p&amp;l_t&amp;D_01_02 (2)"}</definedName>
    <definedName name="hdhd" localSheetId="8" hidden="1">{"pl_t&amp;d",#N/A,FALSE,"p&amp;l_t&amp;D_01_02 (2)"}</definedName>
    <definedName name="hdhd" localSheetId="9" hidden="1">{"pl_t&amp;d",#N/A,FALSE,"p&amp;l_t&amp;D_01_02 (2)"}</definedName>
    <definedName name="hdhd" localSheetId="10" hidden="1">{"pl_t&amp;d",#N/A,FALSE,"p&amp;l_t&amp;D_01_02 (2)"}</definedName>
    <definedName name="hdhd" hidden="1">{"pl_t&amp;d",#N/A,FALSE,"p&amp;l_t&amp;D_01_02 (2)"}</definedName>
    <definedName name="HFOHSD">'[7]Executive Summary -Thermal'!$A$4:$H$96</definedName>
    <definedName name="hg" localSheetId="6">#REF!</definedName>
    <definedName name="hg" localSheetId="7">#REF!</definedName>
    <definedName name="hg" localSheetId="8">#REF!</definedName>
    <definedName name="hg" localSheetId="9">#REF!</definedName>
    <definedName name="hg" localSheetId="10">#REF!</definedName>
    <definedName name="hg">#REF!</definedName>
    <definedName name="HGG" localSheetId="6" hidden="1">{"pl_t&amp;d",#N/A,FALSE,"p&amp;l_t&amp;D_01_02 (2)"}</definedName>
    <definedName name="HGG" localSheetId="7" hidden="1">{"pl_t&amp;d",#N/A,FALSE,"p&amp;l_t&amp;D_01_02 (2)"}</definedName>
    <definedName name="HGG" localSheetId="8" hidden="1">{"pl_t&amp;d",#N/A,FALSE,"p&amp;l_t&amp;D_01_02 (2)"}</definedName>
    <definedName name="HGG" localSheetId="9" hidden="1">{"pl_t&amp;d",#N/A,FALSE,"p&amp;l_t&amp;D_01_02 (2)"}</definedName>
    <definedName name="HGG" localSheetId="10" hidden="1">{"pl_t&amp;d",#N/A,FALSE,"p&amp;l_t&amp;D_01_02 (2)"}</definedName>
    <definedName name="HGG" hidden="1">{"pl_t&amp;d",#N/A,FALSE,"p&amp;l_t&amp;D_01_02 (2)"}</definedName>
    <definedName name="hgh" localSheetId="0" hidden="1">{"pl_t&amp;d",#N/A,FALSE,"p&amp;l_t&amp;D_01_02 (2)"}</definedName>
    <definedName name="hgh" localSheetId="1" hidden="1">{"pl_t&amp;d",#N/A,FALSE,"p&amp;l_t&amp;D_01_02 (2)"}</definedName>
    <definedName name="hgh" localSheetId="2" hidden="1">{"pl_t&amp;d",#N/A,FALSE,"p&amp;l_t&amp;D_01_02 (2)"}</definedName>
    <definedName name="hgh" localSheetId="3" hidden="1">{"pl_t&amp;d",#N/A,FALSE,"p&amp;l_t&amp;D_01_02 (2)"}</definedName>
    <definedName name="hgh" localSheetId="5" hidden="1">{"pl_t&amp;d",#N/A,FALSE,"p&amp;l_t&amp;D_01_02 (2)"}</definedName>
    <definedName name="hgh" localSheetId="6" hidden="1">{"pl_t&amp;d",#N/A,FALSE,"p&amp;l_t&amp;D_01_02 (2)"}</definedName>
    <definedName name="hgh" localSheetId="7" hidden="1">{"pl_t&amp;d",#N/A,FALSE,"p&amp;l_t&amp;D_01_02 (2)"}</definedName>
    <definedName name="hgh" localSheetId="8" hidden="1">{"pl_t&amp;d",#N/A,FALSE,"p&amp;l_t&amp;D_01_02 (2)"}</definedName>
    <definedName name="hgh" localSheetId="9" hidden="1">{"pl_t&amp;d",#N/A,FALSE,"p&amp;l_t&amp;D_01_02 (2)"}</definedName>
    <definedName name="hgh" localSheetId="10" hidden="1">{"pl_t&amp;d",#N/A,FALSE,"p&amp;l_t&amp;D_01_02 (2)"}</definedName>
    <definedName name="hgh" hidden="1">{"pl_t&amp;d",#N/A,FALSE,"p&amp;l_t&amp;D_01_02 (2)"}</definedName>
    <definedName name="hghh" localSheetId="6" hidden="1">{"pl_t&amp;d",#N/A,FALSE,"p&amp;l_t&amp;D_01_02 (2)"}</definedName>
    <definedName name="hghh" localSheetId="7" hidden="1">{"pl_t&amp;d",#N/A,FALSE,"p&amp;l_t&amp;D_01_02 (2)"}</definedName>
    <definedName name="hghh" localSheetId="8" hidden="1">{"pl_t&amp;d",#N/A,FALSE,"p&amp;l_t&amp;D_01_02 (2)"}</definedName>
    <definedName name="hghh" localSheetId="9" hidden="1">{"pl_t&amp;d",#N/A,FALSE,"p&amp;l_t&amp;D_01_02 (2)"}</definedName>
    <definedName name="hghh" localSheetId="10" hidden="1">{"pl_t&amp;d",#N/A,FALSE,"p&amp;l_t&amp;D_01_02 (2)"}</definedName>
    <definedName name="hghh" hidden="1">{"pl_t&amp;d",#N/A,FALSE,"p&amp;l_t&amp;D_01_02 (2)"}</definedName>
    <definedName name="HGHJ" localSheetId="6" hidden="1">{"pl_t&amp;d",#N/A,FALSE,"p&amp;l_t&amp;D_01_02 (2)"}</definedName>
    <definedName name="HGHJ" localSheetId="7" hidden="1">{"pl_t&amp;d",#N/A,FALSE,"p&amp;l_t&amp;D_01_02 (2)"}</definedName>
    <definedName name="HGHJ" localSheetId="8" hidden="1">{"pl_t&amp;d",#N/A,FALSE,"p&amp;l_t&amp;D_01_02 (2)"}</definedName>
    <definedName name="HGHJ" localSheetId="9" hidden="1">{"pl_t&amp;d",#N/A,FALSE,"p&amp;l_t&amp;D_01_02 (2)"}</definedName>
    <definedName name="HGHJ" localSheetId="10" hidden="1">{"pl_t&amp;d",#N/A,FALSE,"p&amp;l_t&amp;D_01_02 (2)"}</definedName>
    <definedName name="HGHJ" hidden="1">{"pl_t&amp;d",#N/A,FALSE,"p&amp;l_t&amp;D_01_02 (2)"}</definedName>
    <definedName name="HGHJH" localSheetId="6" hidden="1">{"pl_t&amp;d",#N/A,FALSE,"p&amp;l_t&amp;D_01_02 (2)"}</definedName>
    <definedName name="HGHJH" localSheetId="7" hidden="1">{"pl_t&amp;d",#N/A,FALSE,"p&amp;l_t&amp;D_01_02 (2)"}</definedName>
    <definedName name="HGHJH" localSheetId="8" hidden="1">{"pl_t&amp;d",#N/A,FALSE,"p&amp;l_t&amp;D_01_02 (2)"}</definedName>
    <definedName name="HGHJH" localSheetId="9" hidden="1">{"pl_t&amp;d",#N/A,FALSE,"p&amp;l_t&amp;D_01_02 (2)"}</definedName>
    <definedName name="HGHJH" localSheetId="10" hidden="1">{"pl_t&amp;d",#N/A,FALSE,"p&amp;l_t&amp;D_01_02 (2)"}</definedName>
    <definedName name="HGHJH" hidden="1">{"pl_t&amp;d",#N/A,FALSE,"p&amp;l_t&amp;D_01_02 (2)"}</definedName>
    <definedName name="HGJ" localSheetId="6" hidden="1">{"pl_t&amp;d",#N/A,FALSE,"p&amp;l_t&amp;D_01_02 (2)"}</definedName>
    <definedName name="HGJ" localSheetId="7" hidden="1">{"pl_t&amp;d",#N/A,FALSE,"p&amp;l_t&amp;D_01_02 (2)"}</definedName>
    <definedName name="HGJ" localSheetId="8" hidden="1">{"pl_t&amp;d",#N/A,FALSE,"p&amp;l_t&amp;D_01_02 (2)"}</definedName>
    <definedName name="HGJ" localSheetId="9" hidden="1">{"pl_t&amp;d",#N/A,FALSE,"p&amp;l_t&amp;D_01_02 (2)"}</definedName>
    <definedName name="HGJ" localSheetId="10" hidden="1">{"pl_t&amp;d",#N/A,FALSE,"p&amp;l_t&amp;D_01_02 (2)"}</definedName>
    <definedName name="HGJ" hidden="1">{"pl_t&amp;d",#N/A,FALSE,"p&amp;l_t&amp;D_01_02 (2)"}</definedName>
    <definedName name="HGJH" localSheetId="6" hidden="1">{"pl_t&amp;d",#N/A,FALSE,"p&amp;l_t&amp;D_01_02 (2)"}</definedName>
    <definedName name="HGJH" localSheetId="7" hidden="1">{"pl_t&amp;d",#N/A,FALSE,"p&amp;l_t&amp;D_01_02 (2)"}</definedName>
    <definedName name="HGJH" localSheetId="8" hidden="1">{"pl_t&amp;d",#N/A,FALSE,"p&amp;l_t&amp;D_01_02 (2)"}</definedName>
    <definedName name="HGJH" localSheetId="9" hidden="1">{"pl_t&amp;d",#N/A,FALSE,"p&amp;l_t&amp;D_01_02 (2)"}</definedName>
    <definedName name="HGJH" localSheetId="10" hidden="1">{"pl_t&amp;d",#N/A,FALSE,"p&amp;l_t&amp;D_01_02 (2)"}</definedName>
    <definedName name="HGJH" hidden="1">{"pl_t&amp;d",#N/A,FALSE,"p&amp;l_t&amp;D_01_02 (2)"}</definedName>
    <definedName name="HGTYT" localSheetId="6" hidden="1">{"pl_t&amp;d",#N/A,FALSE,"p&amp;l_t&amp;D_01_02 (2)"}</definedName>
    <definedName name="HGTYT" localSheetId="7" hidden="1">{"pl_t&amp;d",#N/A,FALSE,"p&amp;l_t&amp;D_01_02 (2)"}</definedName>
    <definedName name="HGTYT" localSheetId="8" hidden="1">{"pl_t&amp;d",#N/A,FALSE,"p&amp;l_t&amp;D_01_02 (2)"}</definedName>
    <definedName name="HGTYT" localSheetId="9" hidden="1">{"pl_t&amp;d",#N/A,FALSE,"p&amp;l_t&amp;D_01_02 (2)"}</definedName>
    <definedName name="HGTYT" localSheetId="10" hidden="1">{"pl_t&amp;d",#N/A,FALSE,"p&amp;l_t&amp;D_01_02 (2)"}</definedName>
    <definedName name="HGTYT" hidden="1">{"pl_t&amp;d",#N/A,FALSE,"p&amp;l_t&amp;D_01_02 (2)"}</definedName>
    <definedName name="HGTYU" localSheetId="6" hidden="1">{"pl_t&amp;d",#N/A,FALSE,"p&amp;l_t&amp;D_01_02 (2)"}</definedName>
    <definedName name="HGTYU" localSheetId="7" hidden="1">{"pl_t&amp;d",#N/A,FALSE,"p&amp;l_t&amp;D_01_02 (2)"}</definedName>
    <definedName name="HGTYU" localSheetId="8" hidden="1">{"pl_t&amp;d",#N/A,FALSE,"p&amp;l_t&amp;D_01_02 (2)"}</definedName>
    <definedName name="HGTYU" localSheetId="9" hidden="1">{"pl_t&amp;d",#N/A,FALSE,"p&amp;l_t&amp;D_01_02 (2)"}</definedName>
    <definedName name="HGTYU" localSheetId="10" hidden="1">{"pl_t&amp;d",#N/A,FALSE,"p&amp;l_t&amp;D_01_02 (2)"}</definedName>
    <definedName name="HGTYU" hidden="1">{"pl_t&amp;d",#N/A,FALSE,"p&amp;l_t&amp;D_01_02 (2)"}</definedName>
    <definedName name="h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J" localSheetId="6" hidden="1">{"pl_t&amp;d",#N/A,FALSE,"p&amp;l_t&amp;D_01_02 (2)"}</definedName>
    <definedName name="HJ" localSheetId="7" hidden="1">{"pl_t&amp;d",#N/A,FALSE,"p&amp;l_t&amp;D_01_02 (2)"}</definedName>
    <definedName name="HJ" localSheetId="8" hidden="1">{"pl_t&amp;d",#N/A,FALSE,"p&amp;l_t&amp;D_01_02 (2)"}</definedName>
    <definedName name="HJ" localSheetId="9" hidden="1">{"pl_t&amp;d",#N/A,FALSE,"p&amp;l_t&amp;D_01_02 (2)"}</definedName>
    <definedName name="HJ" localSheetId="10" hidden="1">{"pl_t&amp;d",#N/A,FALSE,"p&amp;l_t&amp;D_01_02 (2)"}</definedName>
    <definedName name="HJ" hidden="1">{"pl_t&amp;d",#N/A,FALSE,"p&amp;l_t&amp;D_01_02 (2)"}</definedName>
    <definedName name="hjdd" localSheetId="6" hidden="1">{"pl_t&amp;d",#N/A,FALSE,"p&amp;l_t&amp;D_01_02 (2)"}</definedName>
    <definedName name="hjdd" localSheetId="7" hidden="1">{"pl_t&amp;d",#N/A,FALSE,"p&amp;l_t&amp;D_01_02 (2)"}</definedName>
    <definedName name="hjdd" localSheetId="8" hidden="1">{"pl_t&amp;d",#N/A,FALSE,"p&amp;l_t&amp;D_01_02 (2)"}</definedName>
    <definedName name="hjdd" localSheetId="9" hidden="1">{"pl_t&amp;d",#N/A,FALSE,"p&amp;l_t&amp;D_01_02 (2)"}</definedName>
    <definedName name="hjdd" localSheetId="10" hidden="1">{"pl_t&amp;d",#N/A,FALSE,"p&amp;l_t&amp;D_01_02 (2)"}</definedName>
    <definedName name="hjdd" hidden="1">{"pl_t&amp;d",#N/A,FALSE,"p&amp;l_t&amp;D_01_02 (2)"}</definedName>
    <definedName name="hjfgjfjfjdfhjgfjf" localSheetId="6">#REF!</definedName>
    <definedName name="hjfgjfjfjdfhjgfjf" localSheetId="7">#REF!</definedName>
    <definedName name="hjfgjfjfjdfhjgfjf" localSheetId="8">#REF!</definedName>
    <definedName name="hjfgjfjfjdfhjgfjf" localSheetId="9">#REF!</definedName>
    <definedName name="hjfgjfjfjdfhjgfjf" localSheetId="10">#REF!</definedName>
    <definedName name="hjfgjfjfjdfhjgfjf">#REF!</definedName>
    <definedName name="hjgg" localSheetId="6" hidden="1">{"pl_t&amp;d",#N/A,FALSE,"p&amp;l_t&amp;D_01_02 (2)"}</definedName>
    <definedName name="hjgg" localSheetId="7" hidden="1">{"pl_t&amp;d",#N/A,FALSE,"p&amp;l_t&amp;D_01_02 (2)"}</definedName>
    <definedName name="hjgg" localSheetId="8" hidden="1">{"pl_t&amp;d",#N/A,FALSE,"p&amp;l_t&amp;D_01_02 (2)"}</definedName>
    <definedName name="hjgg" localSheetId="9" hidden="1">{"pl_t&amp;d",#N/A,FALSE,"p&amp;l_t&amp;D_01_02 (2)"}</definedName>
    <definedName name="hjgg" localSheetId="10" hidden="1">{"pl_t&amp;d",#N/A,FALSE,"p&amp;l_t&amp;D_01_02 (2)"}</definedName>
    <definedName name="hjgg" hidden="1">{"pl_t&amp;d",#N/A,FALSE,"p&amp;l_t&amp;D_01_02 (2)"}</definedName>
    <definedName name="hjh" localSheetId="6" hidden="1">{"pl_t&amp;d",#N/A,FALSE,"p&amp;l_t&amp;D_01_02 (2)"}</definedName>
    <definedName name="hjh" localSheetId="7" hidden="1">{"pl_t&amp;d",#N/A,FALSE,"p&amp;l_t&amp;D_01_02 (2)"}</definedName>
    <definedName name="hjh" localSheetId="8" hidden="1">{"pl_t&amp;d",#N/A,FALSE,"p&amp;l_t&amp;D_01_02 (2)"}</definedName>
    <definedName name="hjh" localSheetId="9" hidden="1">{"pl_t&amp;d",#N/A,FALSE,"p&amp;l_t&amp;D_01_02 (2)"}</definedName>
    <definedName name="hjh" localSheetId="10" hidden="1">{"pl_t&amp;d",#N/A,FALSE,"p&amp;l_t&amp;D_01_02 (2)"}</definedName>
    <definedName name="hjh" hidden="1">{"pl_t&amp;d",#N/A,FALSE,"p&amp;l_t&amp;D_01_02 (2)"}</definedName>
    <definedName name="HJHUYTY" localSheetId="6" hidden="1">{"pl_t&amp;d",#N/A,FALSE,"p&amp;l_t&amp;D_01_02 (2)"}</definedName>
    <definedName name="HJHUYTY" localSheetId="7" hidden="1">{"pl_t&amp;d",#N/A,FALSE,"p&amp;l_t&amp;D_01_02 (2)"}</definedName>
    <definedName name="HJHUYTY" localSheetId="8" hidden="1">{"pl_t&amp;d",#N/A,FALSE,"p&amp;l_t&amp;D_01_02 (2)"}</definedName>
    <definedName name="HJHUYTY" localSheetId="9" hidden="1">{"pl_t&amp;d",#N/A,FALSE,"p&amp;l_t&amp;D_01_02 (2)"}</definedName>
    <definedName name="HJHUYTY" localSheetId="10" hidden="1">{"pl_t&amp;d",#N/A,FALSE,"p&amp;l_t&amp;D_01_02 (2)"}</definedName>
    <definedName name="HJHUYTY" hidden="1">{"pl_t&amp;d",#N/A,FALSE,"p&amp;l_t&amp;D_01_02 (2)"}</definedName>
    <definedName name="HJI" localSheetId="6" hidden="1">{"pl_t&amp;d",#N/A,FALSE,"p&amp;l_t&amp;D_01_02 (2)"}</definedName>
    <definedName name="HJI" localSheetId="7" hidden="1">{"pl_t&amp;d",#N/A,FALSE,"p&amp;l_t&amp;D_01_02 (2)"}</definedName>
    <definedName name="HJI" localSheetId="8" hidden="1">{"pl_t&amp;d",#N/A,FALSE,"p&amp;l_t&amp;D_01_02 (2)"}</definedName>
    <definedName name="HJI" localSheetId="9" hidden="1">{"pl_t&amp;d",#N/A,FALSE,"p&amp;l_t&amp;D_01_02 (2)"}</definedName>
    <definedName name="HJI" localSheetId="10" hidden="1">{"pl_t&amp;d",#N/A,FALSE,"p&amp;l_t&amp;D_01_02 (2)"}</definedName>
    <definedName name="HJI" hidden="1">{"pl_t&amp;d",#N/A,FALSE,"p&amp;l_t&amp;D_01_02 (2)"}</definedName>
    <definedName name="hjjk" localSheetId="6" hidden="1">{"pl_t&amp;d",#N/A,FALSE,"p&amp;l_t&amp;D_01_02 (2)"}</definedName>
    <definedName name="hjjk" localSheetId="7" hidden="1">{"pl_t&amp;d",#N/A,FALSE,"p&amp;l_t&amp;D_01_02 (2)"}</definedName>
    <definedName name="hjjk" localSheetId="8" hidden="1">{"pl_t&amp;d",#N/A,FALSE,"p&amp;l_t&amp;D_01_02 (2)"}</definedName>
    <definedName name="hjjk" localSheetId="9" hidden="1">{"pl_t&amp;d",#N/A,FALSE,"p&amp;l_t&amp;D_01_02 (2)"}</definedName>
    <definedName name="hjjk" localSheetId="10" hidden="1">{"pl_t&amp;d",#N/A,FALSE,"p&amp;l_t&amp;D_01_02 (2)"}</definedName>
    <definedName name="hjjk" hidden="1">{"pl_t&amp;d",#N/A,FALSE,"p&amp;l_t&amp;D_01_02 (2)"}</definedName>
    <definedName name="hjk" localSheetId="6" hidden="1">{"pl_t&amp;d",#N/A,FALSE,"p&amp;l_t&amp;D_01_02 (2)"}</definedName>
    <definedName name="hjk" localSheetId="7" hidden="1">{"pl_t&amp;d",#N/A,FALSE,"p&amp;l_t&amp;D_01_02 (2)"}</definedName>
    <definedName name="hjk" localSheetId="8" hidden="1">{"pl_t&amp;d",#N/A,FALSE,"p&amp;l_t&amp;D_01_02 (2)"}</definedName>
    <definedName name="hjk" localSheetId="9" hidden="1">{"pl_t&amp;d",#N/A,FALSE,"p&amp;l_t&amp;D_01_02 (2)"}</definedName>
    <definedName name="hjk" localSheetId="10" hidden="1">{"pl_t&amp;d",#N/A,FALSE,"p&amp;l_t&amp;D_01_02 (2)"}</definedName>
    <definedName name="hjk" hidden="1">{"pl_t&amp;d",#N/A,FALSE,"p&amp;l_t&amp;D_01_02 (2)"}</definedName>
    <definedName name="hjki" localSheetId="6" hidden="1">{"pl_t&amp;d",#N/A,FALSE,"p&amp;l_t&amp;D_01_02 (2)"}</definedName>
    <definedName name="hjki" localSheetId="7" hidden="1">{"pl_t&amp;d",#N/A,FALSE,"p&amp;l_t&amp;D_01_02 (2)"}</definedName>
    <definedName name="hjki" localSheetId="8" hidden="1">{"pl_t&amp;d",#N/A,FALSE,"p&amp;l_t&amp;D_01_02 (2)"}</definedName>
    <definedName name="hjki" localSheetId="9" hidden="1">{"pl_t&amp;d",#N/A,FALSE,"p&amp;l_t&amp;D_01_02 (2)"}</definedName>
    <definedName name="hjki" localSheetId="10" hidden="1">{"pl_t&amp;d",#N/A,FALSE,"p&amp;l_t&amp;D_01_02 (2)"}</definedName>
    <definedName name="hjki" hidden="1">{"pl_t&amp;d",#N/A,FALSE,"p&amp;l_t&amp;D_01_02 (2)"}</definedName>
    <definedName name="HJT" localSheetId="6" hidden="1">{"pl_t&amp;d",#N/A,FALSE,"p&amp;l_t&amp;D_01_02 (2)"}</definedName>
    <definedName name="HJT" localSheetId="7" hidden="1">{"pl_t&amp;d",#N/A,FALSE,"p&amp;l_t&amp;D_01_02 (2)"}</definedName>
    <definedName name="HJT" localSheetId="8" hidden="1">{"pl_t&amp;d",#N/A,FALSE,"p&amp;l_t&amp;D_01_02 (2)"}</definedName>
    <definedName name="HJT" localSheetId="9" hidden="1">{"pl_t&amp;d",#N/A,FALSE,"p&amp;l_t&amp;D_01_02 (2)"}</definedName>
    <definedName name="HJT" localSheetId="10" hidden="1">{"pl_t&amp;d",#N/A,FALSE,"p&amp;l_t&amp;D_01_02 (2)"}</definedName>
    <definedName name="HJT" hidden="1">{"pl_t&amp;d",#N/A,FALSE,"p&amp;l_t&amp;D_01_02 (2)"}</definedName>
    <definedName name="hju" localSheetId="6" hidden="1">{"pl_t&amp;d",#N/A,FALSE,"p&amp;l_t&amp;D_01_02 (2)"}</definedName>
    <definedName name="hju" localSheetId="7" hidden="1">{"pl_t&amp;d",#N/A,FALSE,"p&amp;l_t&amp;D_01_02 (2)"}</definedName>
    <definedName name="hju" localSheetId="8" hidden="1">{"pl_t&amp;d",#N/A,FALSE,"p&amp;l_t&amp;D_01_02 (2)"}</definedName>
    <definedName name="hju" localSheetId="9" hidden="1">{"pl_t&amp;d",#N/A,FALSE,"p&amp;l_t&amp;D_01_02 (2)"}</definedName>
    <definedName name="hju" localSheetId="10" hidden="1">{"pl_t&amp;d",#N/A,FALSE,"p&amp;l_t&amp;D_01_02 (2)"}</definedName>
    <definedName name="hju" hidden="1">{"pl_t&amp;d",#N/A,FALSE,"p&amp;l_t&amp;D_01_02 (2)"}</definedName>
    <definedName name="hjuhudhfud" localSheetId="6" hidden="1">{"pl_t&amp;d",#N/A,FALSE,"p&amp;l_t&amp;D_01_02 (2)"}</definedName>
    <definedName name="hjuhudhfud" localSheetId="7" hidden="1">{"pl_t&amp;d",#N/A,FALSE,"p&amp;l_t&amp;D_01_02 (2)"}</definedName>
    <definedName name="hjuhudhfud" localSheetId="8" hidden="1">{"pl_t&amp;d",#N/A,FALSE,"p&amp;l_t&amp;D_01_02 (2)"}</definedName>
    <definedName name="hjuhudhfud" localSheetId="9" hidden="1">{"pl_t&amp;d",#N/A,FALSE,"p&amp;l_t&amp;D_01_02 (2)"}</definedName>
    <definedName name="hjuhudhfud" localSheetId="10" hidden="1">{"pl_t&amp;d",#N/A,FALSE,"p&amp;l_t&amp;D_01_02 (2)"}</definedName>
    <definedName name="hjuhudhfud" hidden="1">{"pl_t&amp;d",#N/A,FALSE,"p&amp;l_t&amp;D_01_02 (2)"}</definedName>
    <definedName name="HJY" localSheetId="6" hidden="1">{"pl_td_01_02",#N/A,FALSE,"p&amp;l_t&amp;D_01_02 (2)"}</definedName>
    <definedName name="HJY" localSheetId="7" hidden="1">{"pl_td_01_02",#N/A,FALSE,"p&amp;l_t&amp;D_01_02 (2)"}</definedName>
    <definedName name="HJY" localSheetId="8" hidden="1">{"pl_td_01_02",#N/A,FALSE,"p&amp;l_t&amp;D_01_02 (2)"}</definedName>
    <definedName name="HJY" localSheetId="9" hidden="1">{"pl_td_01_02",#N/A,FALSE,"p&amp;l_t&amp;D_01_02 (2)"}</definedName>
    <definedName name="HJY" localSheetId="10" hidden="1">{"pl_td_01_02",#N/A,FALSE,"p&amp;l_t&amp;D_01_02 (2)"}</definedName>
    <definedName name="HJY" hidden="1">{"pl_td_01_02",#N/A,FALSE,"p&amp;l_t&amp;D_01_02 (2)"}</definedName>
    <definedName name="hk" localSheetId="6" hidden="1">{"pl_t&amp;d",#N/A,FALSE,"p&amp;l_t&amp;D_01_02 (2)"}</definedName>
    <definedName name="hk" localSheetId="7" hidden="1">{"pl_t&amp;d",#N/A,FALSE,"p&amp;l_t&amp;D_01_02 (2)"}</definedName>
    <definedName name="hk" localSheetId="8" hidden="1">{"pl_t&amp;d",#N/A,FALSE,"p&amp;l_t&amp;D_01_02 (2)"}</definedName>
    <definedName name="hk" localSheetId="9" hidden="1">{"pl_t&amp;d",#N/A,FALSE,"p&amp;l_t&amp;D_01_02 (2)"}</definedName>
    <definedName name="hk" localSheetId="10" hidden="1">{"pl_t&amp;d",#N/A,FALSE,"p&amp;l_t&amp;D_01_02 (2)"}</definedName>
    <definedName name="hk" hidden="1">{"pl_t&amp;d",#N/A,FALSE,"p&amp;l_t&amp;D_01_02 (2)"}</definedName>
    <definedName name="hnj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orizontal_Not_Selected" localSheetId="6">#REF!</definedName>
    <definedName name="Horizontal_Not_Selected" localSheetId="7">#REF!</definedName>
    <definedName name="Horizontal_Not_Selected" localSheetId="8">#REF!</definedName>
    <definedName name="Horizontal_Not_Selected" localSheetId="9">#REF!</definedName>
    <definedName name="Horizontal_Not_Selected" localSheetId="10">#REF!</definedName>
    <definedName name="Horizontal_Not_Selected">#REF!</definedName>
    <definedName name="h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fuityug" localSheetId="6" hidden="1">{"pl_t&amp;d",#N/A,FALSE,"p&amp;l_t&amp;D_01_02 (2)"}</definedName>
    <definedName name="hufuityug" localSheetId="7" hidden="1">{"pl_t&amp;d",#N/A,FALSE,"p&amp;l_t&amp;D_01_02 (2)"}</definedName>
    <definedName name="hufuityug" localSheetId="8" hidden="1">{"pl_t&amp;d",#N/A,FALSE,"p&amp;l_t&amp;D_01_02 (2)"}</definedName>
    <definedName name="hufuityug" localSheetId="9" hidden="1">{"pl_t&amp;d",#N/A,FALSE,"p&amp;l_t&amp;D_01_02 (2)"}</definedName>
    <definedName name="hufuityug" localSheetId="10" hidden="1">{"pl_t&amp;d",#N/A,FALSE,"p&amp;l_t&amp;D_01_02 (2)"}</definedName>
    <definedName name="hufuityug" hidden="1">{"pl_t&amp;d",#N/A,FALSE,"p&amp;l_t&amp;D_01_02 (2)"}</definedName>
    <definedName name="hundred">[36]General!$A$3</definedName>
    <definedName name="HUY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Y" localSheetId="6" hidden="1">{"pl_td_01_02",#N/A,FALSE,"p&amp;l_t&amp;D_01_02 (2)"}</definedName>
    <definedName name="HY" localSheetId="7" hidden="1">{"pl_td_01_02",#N/A,FALSE,"p&amp;l_t&amp;D_01_02 (2)"}</definedName>
    <definedName name="HY" localSheetId="8" hidden="1">{"pl_td_01_02",#N/A,FALSE,"p&amp;l_t&amp;D_01_02 (2)"}</definedName>
    <definedName name="HY" localSheetId="9" hidden="1">{"pl_td_01_02",#N/A,FALSE,"p&amp;l_t&amp;D_01_02 (2)"}</definedName>
    <definedName name="HY" localSheetId="10" hidden="1">{"pl_td_01_02",#N/A,FALSE,"p&amp;l_t&amp;D_01_02 (2)"}</definedName>
    <definedName name="HY" hidden="1">{"pl_td_01_02",#N/A,FALSE,"p&amp;l_t&amp;D_01_02 (2)"}</definedName>
    <definedName name="hydc" localSheetId="6">#REF!</definedName>
    <definedName name="hydc" localSheetId="7">#REF!</definedName>
    <definedName name="hydc" localSheetId="8">#REF!</definedName>
    <definedName name="hydc" localSheetId="9">#REF!</definedName>
    <definedName name="hydc" localSheetId="10">#REF!</definedName>
    <definedName name="hydc">#REF!</definedName>
    <definedName name="hydn" localSheetId="6">#REF!</definedName>
    <definedName name="hydn" localSheetId="7">#REF!</definedName>
    <definedName name="hydn" localSheetId="8">#REF!</definedName>
    <definedName name="hydn" localSheetId="9">#REF!</definedName>
    <definedName name="hydn" localSheetId="10">#REF!</definedName>
    <definedName name="hydn">#REF!</definedName>
    <definedName name="hyds" localSheetId="6">#REF!</definedName>
    <definedName name="hyds" localSheetId="7">#REF!</definedName>
    <definedName name="hyds" localSheetId="8">#REF!</definedName>
    <definedName name="hyds" localSheetId="9">#REF!</definedName>
    <definedName name="hyds" localSheetId="10">#REF!</definedName>
    <definedName name="hyds">#REF!</definedName>
    <definedName name="i" localSheetId="0" hidden="1">{"pl_t&amp;d",#N/A,FALSE,"p&amp;l_t&amp;D_01_02 (2)"}</definedName>
    <definedName name="i" localSheetId="1" hidden="1">{"pl_t&amp;d",#N/A,FALSE,"p&amp;l_t&amp;D_01_02 (2)"}</definedName>
    <definedName name="i" localSheetId="2" hidden="1">{"pl_t&amp;d",#N/A,FALSE,"p&amp;l_t&amp;D_01_02 (2)"}</definedName>
    <definedName name="i" localSheetId="3" hidden="1">{"pl_t&amp;d",#N/A,FALSE,"p&amp;l_t&amp;D_01_02 (2)"}</definedName>
    <definedName name="i" localSheetId="5" hidden="1">{"pl_t&amp;d",#N/A,FALSE,"p&amp;l_t&amp;D_01_02 (2)"}</definedName>
    <definedName name="i" localSheetId="6" hidden="1">{"pl_t&amp;d",#N/A,FALSE,"p&amp;l_t&amp;D_01_02 (2)"}</definedName>
    <definedName name="i" localSheetId="7" hidden="1">{"pl_t&amp;d",#N/A,FALSE,"p&amp;l_t&amp;D_01_02 (2)"}</definedName>
    <definedName name="i" localSheetId="8" hidden="1">{"pl_t&amp;d",#N/A,FALSE,"p&amp;l_t&amp;D_01_02 (2)"}</definedName>
    <definedName name="i" localSheetId="9" hidden="1">{"pl_t&amp;d",#N/A,FALSE,"p&amp;l_t&amp;D_01_02 (2)"}</definedName>
    <definedName name="i" localSheetId="10" hidden="1">{"pl_t&amp;d",#N/A,FALSE,"p&amp;l_t&amp;D_01_02 (2)"}</definedName>
    <definedName name="i" hidden="1">{"pl_t&amp;d",#N/A,FALSE,"p&amp;l_t&amp;D_01_02 (2)"}</definedName>
    <definedName name="i_1" localSheetId="6" hidden="1">{"pl_t&amp;d",#N/A,FALSE,"p&amp;l_t&amp;D_01_02 (2)"}</definedName>
    <definedName name="i_1" localSheetId="7" hidden="1">{"pl_t&amp;d",#N/A,FALSE,"p&amp;l_t&amp;D_01_02 (2)"}</definedName>
    <definedName name="i_1" localSheetId="8" hidden="1">{"pl_t&amp;d",#N/A,FALSE,"p&amp;l_t&amp;D_01_02 (2)"}</definedName>
    <definedName name="i_1" localSheetId="9" hidden="1">{"pl_t&amp;d",#N/A,FALSE,"p&amp;l_t&amp;D_01_02 (2)"}</definedName>
    <definedName name="i_1" localSheetId="10" hidden="1">{"pl_t&amp;d",#N/A,FALSE,"p&amp;l_t&amp;D_01_02 (2)"}</definedName>
    <definedName name="i_1" hidden="1">{"pl_t&amp;d",#N/A,FALSE,"p&amp;l_t&amp;D_01_02 (2)"}</definedName>
    <definedName name="ieie" localSheetId="6" hidden="1">{"pl_t&amp;d",#N/A,FALSE,"p&amp;l_t&amp;D_01_02 (2)"}</definedName>
    <definedName name="ieie" localSheetId="7" hidden="1">{"pl_t&amp;d",#N/A,FALSE,"p&amp;l_t&amp;D_01_02 (2)"}</definedName>
    <definedName name="ieie" localSheetId="8" hidden="1">{"pl_t&amp;d",#N/A,FALSE,"p&amp;l_t&amp;D_01_02 (2)"}</definedName>
    <definedName name="ieie" localSheetId="9" hidden="1">{"pl_t&amp;d",#N/A,FALSE,"p&amp;l_t&amp;D_01_02 (2)"}</definedName>
    <definedName name="ieie" localSheetId="10" hidden="1">{"pl_t&amp;d",#N/A,FALSE,"p&amp;l_t&amp;D_01_02 (2)"}</definedName>
    <definedName name="ieie" hidden="1">{"pl_t&amp;d",#N/A,FALSE,"p&amp;l_t&amp;D_01_02 (2)"}</definedName>
    <definedName name="ieiei" localSheetId="6" hidden="1">{"pl_t&amp;d",#N/A,FALSE,"p&amp;l_t&amp;D_01_02 (2)"}</definedName>
    <definedName name="ieiei" localSheetId="7" hidden="1">{"pl_t&amp;d",#N/A,FALSE,"p&amp;l_t&amp;D_01_02 (2)"}</definedName>
    <definedName name="ieiei" localSheetId="8" hidden="1">{"pl_t&amp;d",#N/A,FALSE,"p&amp;l_t&amp;D_01_02 (2)"}</definedName>
    <definedName name="ieiei" localSheetId="9" hidden="1">{"pl_t&amp;d",#N/A,FALSE,"p&amp;l_t&amp;D_01_02 (2)"}</definedName>
    <definedName name="ieiei" localSheetId="10" hidden="1">{"pl_t&amp;d",#N/A,FALSE,"p&amp;l_t&amp;D_01_02 (2)"}</definedName>
    <definedName name="ieiei" hidden="1">{"pl_t&amp;d",#N/A,FALSE,"p&amp;l_t&amp;D_01_02 (2)"}</definedName>
    <definedName name="ifnfn" localSheetId="6" hidden="1">{"pl_t&amp;d",#N/A,FALSE,"p&amp;l_t&amp;D_01_02 (2)"}</definedName>
    <definedName name="ifnfn" localSheetId="7" hidden="1">{"pl_t&amp;d",#N/A,FALSE,"p&amp;l_t&amp;D_01_02 (2)"}</definedName>
    <definedName name="ifnfn" localSheetId="8" hidden="1">{"pl_t&amp;d",#N/A,FALSE,"p&amp;l_t&amp;D_01_02 (2)"}</definedName>
    <definedName name="ifnfn" localSheetId="9" hidden="1">{"pl_t&amp;d",#N/A,FALSE,"p&amp;l_t&amp;D_01_02 (2)"}</definedName>
    <definedName name="ifnfn" localSheetId="10" hidden="1">{"pl_t&amp;d",#N/A,FALSE,"p&amp;l_t&amp;D_01_02 (2)"}</definedName>
    <definedName name="ifnfn" hidden="1">{"pl_t&amp;d",#N/A,FALSE,"p&amp;l_t&amp;D_01_02 (2)"}</definedName>
    <definedName name="IIB" localSheetId="6" hidden="1">{"pl_t&amp;d",#N/A,FALSE,"p&amp;l_t&amp;D_01_02 (2)"}</definedName>
    <definedName name="IIB" localSheetId="7" hidden="1">{"pl_t&amp;d",#N/A,FALSE,"p&amp;l_t&amp;D_01_02 (2)"}</definedName>
    <definedName name="IIB" localSheetId="8" hidden="1">{"pl_t&amp;d",#N/A,FALSE,"p&amp;l_t&amp;D_01_02 (2)"}</definedName>
    <definedName name="IIB" localSheetId="9" hidden="1">{"pl_t&amp;d",#N/A,FALSE,"p&amp;l_t&amp;D_01_02 (2)"}</definedName>
    <definedName name="IIB" localSheetId="10" hidden="1">{"pl_t&amp;d",#N/A,FALSE,"p&amp;l_t&amp;D_01_02 (2)"}</definedName>
    <definedName name="IIB" hidden="1">{"pl_t&amp;d",#N/A,FALSE,"p&amp;l_t&amp;D_01_02 (2)"}</definedName>
    <definedName name="IIc" localSheetId="6" hidden="1">{"pl_t&amp;d",#N/A,FALSE,"p&amp;l_t&amp;D_01_02 (2)"}</definedName>
    <definedName name="IIc" localSheetId="7" hidden="1">{"pl_t&amp;d",#N/A,FALSE,"p&amp;l_t&amp;D_01_02 (2)"}</definedName>
    <definedName name="IIc" localSheetId="8" hidden="1">{"pl_t&amp;d",#N/A,FALSE,"p&amp;l_t&amp;D_01_02 (2)"}</definedName>
    <definedName name="IIc" localSheetId="9" hidden="1">{"pl_t&amp;d",#N/A,FALSE,"p&amp;l_t&amp;D_01_02 (2)"}</definedName>
    <definedName name="IIc" localSheetId="10" hidden="1">{"pl_t&amp;d",#N/A,FALSE,"p&amp;l_t&amp;D_01_02 (2)"}</definedName>
    <definedName name="IIc" hidden="1">{"pl_t&amp;d",#N/A,FALSE,"p&amp;l_t&amp;D_01_02 (2)"}</definedName>
    <definedName name="IIII" localSheetId="6" hidden="1">{"pl_t&amp;d",#N/A,FALSE,"p&amp;l_t&amp;D_01_02 (2)"}</definedName>
    <definedName name="IIII" localSheetId="7" hidden="1">{"pl_t&amp;d",#N/A,FALSE,"p&amp;l_t&amp;D_01_02 (2)"}</definedName>
    <definedName name="IIII" localSheetId="8" hidden="1">{"pl_t&amp;d",#N/A,FALSE,"p&amp;l_t&amp;D_01_02 (2)"}</definedName>
    <definedName name="IIII" localSheetId="9" hidden="1">{"pl_t&amp;d",#N/A,FALSE,"p&amp;l_t&amp;D_01_02 (2)"}</definedName>
    <definedName name="IIII" localSheetId="10" hidden="1">{"pl_t&amp;d",#N/A,FALSE,"p&amp;l_t&amp;D_01_02 (2)"}</definedName>
    <definedName name="IIII" hidden="1">{"pl_t&amp;d",#N/A,FALSE,"p&amp;l_t&amp;D_01_02 (2)"}</definedName>
    <definedName name="iiiiiiiiii" localSheetId="6" hidden="1">{"pl_t&amp;d",#N/A,FALSE,"p&amp;l_t&amp;D_01_02 (2)"}</definedName>
    <definedName name="iiiiiiiiii" localSheetId="7" hidden="1">{"pl_t&amp;d",#N/A,FALSE,"p&amp;l_t&amp;D_01_02 (2)"}</definedName>
    <definedName name="iiiiiiiiii" localSheetId="8" hidden="1">{"pl_t&amp;d",#N/A,FALSE,"p&amp;l_t&amp;D_01_02 (2)"}</definedName>
    <definedName name="iiiiiiiiii" localSheetId="9" hidden="1">{"pl_t&amp;d",#N/A,FALSE,"p&amp;l_t&amp;D_01_02 (2)"}</definedName>
    <definedName name="iiiiiiiiii" localSheetId="10" hidden="1">{"pl_t&amp;d",#N/A,FALSE,"p&amp;l_t&amp;D_01_02 (2)"}</definedName>
    <definedName name="iiiiiiiiii" hidden="1">{"pl_t&amp;d",#N/A,FALSE,"p&amp;l_t&amp;D_01_02 (2)"}</definedName>
    <definedName name="iijkjk" localSheetId="6" hidden="1">{"pl_t&amp;d",#N/A,FALSE,"p&amp;l_t&amp;D_01_02 (2)"}</definedName>
    <definedName name="iijkjk" localSheetId="7" hidden="1">{"pl_t&amp;d",#N/A,FALSE,"p&amp;l_t&amp;D_01_02 (2)"}</definedName>
    <definedName name="iijkjk" localSheetId="8" hidden="1">{"pl_t&amp;d",#N/A,FALSE,"p&amp;l_t&amp;D_01_02 (2)"}</definedName>
    <definedName name="iijkjk" localSheetId="9" hidden="1">{"pl_t&amp;d",#N/A,FALSE,"p&amp;l_t&amp;D_01_02 (2)"}</definedName>
    <definedName name="iijkjk" localSheetId="10" hidden="1">{"pl_t&amp;d",#N/A,FALSE,"p&amp;l_t&amp;D_01_02 (2)"}</definedName>
    <definedName name="iijkjk" hidden="1">{"pl_t&amp;d",#N/A,FALSE,"p&amp;l_t&amp;D_01_02 (2)"}</definedName>
    <definedName name="IJKL" localSheetId="6" hidden="1">{"pl_t&amp;d",#N/A,FALSE,"p&amp;l_t&amp;D_01_02 (2)"}</definedName>
    <definedName name="IJKL" localSheetId="7" hidden="1">{"pl_t&amp;d",#N/A,FALSE,"p&amp;l_t&amp;D_01_02 (2)"}</definedName>
    <definedName name="IJKL" localSheetId="8" hidden="1">{"pl_t&amp;d",#N/A,FALSE,"p&amp;l_t&amp;D_01_02 (2)"}</definedName>
    <definedName name="IJKL" localSheetId="9" hidden="1">{"pl_t&amp;d",#N/A,FALSE,"p&amp;l_t&amp;D_01_02 (2)"}</definedName>
    <definedName name="IJKL" localSheetId="10" hidden="1">{"pl_t&amp;d",#N/A,FALSE,"p&amp;l_t&amp;D_01_02 (2)"}</definedName>
    <definedName name="IJKL" hidden="1">{"pl_t&amp;d",#N/A,FALSE,"p&amp;l_t&amp;D_01_02 (2)"}</definedName>
    <definedName name="ik" localSheetId="6" hidden="1">{"pl_t&amp;d",#N/A,FALSE,"p&amp;l_t&amp;D_01_02 (2)"}</definedName>
    <definedName name="ik" localSheetId="7" hidden="1">{"pl_t&amp;d",#N/A,FALSE,"p&amp;l_t&amp;D_01_02 (2)"}</definedName>
    <definedName name="ik" localSheetId="8" hidden="1">{"pl_t&amp;d",#N/A,FALSE,"p&amp;l_t&amp;D_01_02 (2)"}</definedName>
    <definedName name="ik" localSheetId="9" hidden="1">{"pl_t&amp;d",#N/A,FALSE,"p&amp;l_t&amp;D_01_02 (2)"}</definedName>
    <definedName name="ik" localSheetId="10" hidden="1">{"pl_t&amp;d",#N/A,FALSE,"p&amp;l_t&amp;D_01_02 (2)"}</definedName>
    <definedName name="ik" hidden="1">{"pl_t&amp;d",#N/A,FALSE,"p&amp;l_t&amp;D_01_02 (2)"}</definedName>
    <definedName name="IMM" localSheetId="6" hidden="1">{"pl_td_01_02",#N/A,FALSE,"p&amp;l_t&amp;D_01_02 (2)"}</definedName>
    <definedName name="IMM" localSheetId="7" hidden="1">{"pl_td_01_02",#N/A,FALSE,"p&amp;l_t&amp;D_01_02 (2)"}</definedName>
    <definedName name="IMM" localSheetId="8" hidden="1">{"pl_td_01_02",#N/A,FALSE,"p&amp;l_t&amp;D_01_02 (2)"}</definedName>
    <definedName name="IMM" localSheetId="9" hidden="1">{"pl_td_01_02",#N/A,FALSE,"p&amp;l_t&amp;D_01_02 (2)"}</definedName>
    <definedName name="IMM" localSheetId="10" hidden="1">{"pl_td_01_02",#N/A,FALSE,"p&amp;l_t&amp;D_01_02 (2)"}</definedName>
    <definedName name="IMM" hidden="1">{"pl_td_01_02",#N/A,FALSE,"p&amp;l_t&amp;D_01_02 (2)"}</definedName>
    <definedName name="IN">[1]DLC!$GS$2:$HF$22</definedName>
    <definedName name="ind" localSheetId="6" hidden="1">{"pl_t&amp;d",#N/A,FALSE,"p&amp;l_t&amp;D_01_02 (2)"}</definedName>
    <definedName name="ind" localSheetId="7" hidden="1">{"pl_t&amp;d",#N/A,FALSE,"p&amp;l_t&amp;D_01_02 (2)"}</definedName>
    <definedName name="ind" localSheetId="8" hidden="1">{"pl_t&amp;d",#N/A,FALSE,"p&amp;l_t&amp;D_01_02 (2)"}</definedName>
    <definedName name="ind" localSheetId="9" hidden="1">{"pl_t&amp;d",#N/A,FALSE,"p&amp;l_t&amp;D_01_02 (2)"}</definedName>
    <definedName name="ind" localSheetId="10" hidden="1">{"pl_t&amp;d",#N/A,FALSE,"p&amp;l_t&amp;D_01_02 (2)"}</definedName>
    <definedName name="ind" hidden="1">{"pl_t&amp;d",#N/A,FALSE,"p&amp;l_t&amp;D_01_02 (2)"}</definedName>
    <definedName name="index1" localSheetId="6" hidden="1">{"pl_t&amp;d",#N/A,FALSE,"p&amp;l_t&amp;D_01_02 (2)"}</definedName>
    <definedName name="index1" localSheetId="7" hidden="1">{"pl_t&amp;d",#N/A,FALSE,"p&amp;l_t&amp;D_01_02 (2)"}</definedName>
    <definedName name="index1" localSheetId="8" hidden="1">{"pl_t&amp;d",#N/A,FALSE,"p&amp;l_t&amp;D_01_02 (2)"}</definedName>
    <definedName name="index1" localSheetId="9" hidden="1">{"pl_t&amp;d",#N/A,FALSE,"p&amp;l_t&amp;D_01_02 (2)"}</definedName>
    <definedName name="index1" localSheetId="10" hidden="1">{"pl_t&amp;d",#N/A,FALSE,"p&amp;l_t&amp;D_01_02 (2)"}</definedName>
    <definedName name="index1" hidden="1">{"pl_t&amp;d",#N/A,FALSE,"p&amp;l_t&amp;D_01_02 (2)"}</definedName>
    <definedName name="INDEX2" localSheetId="6" hidden="1">{"pl_t&amp;d",#N/A,FALSE,"p&amp;l_t&amp;D_01_02 (2)"}</definedName>
    <definedName name="INDEX2" localSheetId="7" hidden="1">{"pl_t&amp;d",#N/A,FALSE,"p&amp;l_t&amp;D_01_02 (2)"}</definedName>
    <definedName name="INDEX2" localSheetId="8" hidden="1">{"pl_t&amp;d",#N/A,FALSE,"p&amp;l_t&amp;D_01_02 (2)"}</definedName>
    <definedName name="INDEX2" localSheetId="9" hidden="1">{"pl_t&amp;d",#N/A,FALSE,"p&amp;l_t&amp;D_01_02 (2)"}</definedName>
    <definedName name="INDEX2" localSheetId="10" hidden="1">{"pl_t&amp;d",#N/A,FALSE,"p&amp;l_t&amp;D_01_02 (2)"}</definedName>
    <definedName name="INDEX2" hidden="1">{"pl_t&amp;d",#N/A,FALSE,"p&amp;l_t&amp;D_01_02 (2)"}</definedName>
    <definedName name="Indi" localSheetId="6" hidden="1">{"pl_t&amp;d",#N/A,FALSE,"p&amp;l_t&amp;D_01_02 (2)"}</definedName>
    <definedName name="Indi" localSheetId="7" hidden="1">{"pl_t&amp;d",#N/A,FALSE,"p&amp;l_t&amp;D_01_02 (2)"}</definedName>
    <definedName name="Indi" localSheetId="8" hidden="1">{"pl_t&amp;d",#N/A,FALSE,"p&amp;l_t&amp;D_01_02 (2)"}</definedName>
    <definedName name="Indi" localSheetId="9" hidden="1">{"pl_t&amp;d",#N/A,FALSE,"p&amp;l_t&amp;D_01_02 (2)"}</definedName>
    <definedName name="Indi" localSheetId="10" hidden="1">{"pl_t&amp;d",#N/A,FALSE,"p&amp;l_t&amp;D_01_02 (2)"}</definedName>
    <definedName name="Indi" hidden="1">{"pl_t&amp;d",#N/A,FALSE,"p&amp;l_t&amp;D_01_02 (2)"}</definedName>
    <definedName name="Indiramma" localSheetId="6" hidden="1">{"pl_t&amp;d",#N/A,FALSE,"p&amp;l_t&amp;D_01_02 (2)"}</definedName>
    <definedName name="Indiramma" localSheetId="7" hidden="1">{"pl_t&amp;d",#N/A,FALSE,"p&amp;l_t&amp;D_01_02 (2)"}</definedName>
    <definedName name="Indiramma" localSheetId="8" hidden="1">{"pl_t&amp;d",#N/A,FALSE,"p&amp;l_t&amp;D_01_02 (2)"}</definedName>
    <definedName name="Indiramma" localSheetId="9" hidden="1">{"pl_t&amp;d",#N/A,FALSE,"p&amp;l_t&amp;D_01_02 (2)"}</definedName>
    <definedName name="Indiramma" localSheetId="10" hidden="1">{"pl_t&amp;d",#N/A,FALSE,"p&amp;l_t&amp;D_01_02 (2)"}</definedName>
    <definedName name="Indiramma" hidden="1">{"pl_t&amp;d",#N/A,FALSE,"p&amp;l_t&amp;D_01_02 (2)"}</definedName>
    <definedName name="inpu" localSheetId="6" hidden="1">{"pl_t&amp;d",#N/A,FALSE,"p&amp;l_t&amp;D_01_02 (2)"}</definedName>
    <definedName name="inpu" localSheetId="7" hidden="1">{"pl_t&amp;d",#N/A,FALSE,"p&amp;l_t&amp;D_01_02 (2)"}</definedName>
    <definedName name="inpu" localSheetId="8" hidden="1">{"pl_t&amp;d",#N/A,FALSE,"p&amp;l_t&amp;D_01_02 (2)"}</definedName>
    <definedName name="inpu" localSheetId="9" hidden="1">{"pl_t&amp;d",#N/A,FALSE,"p&amp;l_t&amp;D_01_02 (2)"}</definedName>
    <definedName name="inpu" localSheetId="10" hidden="1">{"pl_t&amp;d",#N/A,FALSE,"p&amp;l_t&amp;D_01_02 (2)"}</definedName>
    <definedName name="inpu" hidden="1">{"pl_t&amp;d",#N/A,FALSE,"p&amp;l_t&amp;D_01_02 (2)"}</definedName>
    <definedName name="input" localSheetId="6">#REF!</definedName>
    <definedName name="input" localSheetId="7">#REF!</definedName>
    <definedName name="input" localSheetId="8">#REF!</definedName>
    <definedName name="input" localSheetId="9">#REF!</definedName>
    <definedName name="input" localSheetId="10">#REF!</definedName>
    <definedName name="input">#REF!</definedName>
    <definedName name="INT." localSheetId="6" hidden="1">{"pl_t&amp;d",#N/A,FALSE,"p&amp;l_t&amp;D_01_02 (2)"}</definedName>
    <definedName name="INT." localSheetId="7" hidden="1">{"pl_t&amp;d",#N/A,FALSE,"p&amp;l_t&amp;D_01_02 (2)"}</definedName>
    <definedName name="INT." localSheetId="8" hidden="1">{"pl_t&amp;d",#N/A,FALSE,"p&amp;l_t&amp;D_01_02 (2)"}</definedName>
    <definedName name="INT." localSheetId="9" hidden="1">{"pl_t&amp;d",#N/A,FALSE,"p&amp;l_t&amp;D_01_02 (2)"}</definedName>
    <definedName name="INT." localSheetId="10" hidden="1">{"pl_t&amp;d",#N/A,FALSE,"p&amp;l_t&amp;D_01_02 (2)"}</definedName>
    <definedName name="INT." hidden="1">{"pl_t&amp;d",#N/A,FALSE,"p&amp;l_t&amp;D_01_02 (2)"}</definedName>
    <definedName name="intatp" localSheetId="6">#REF!</definedName>
    <definedName name="intatp" localSheetId="7">#REF!</definedName>
    <definedName name="intatp" localSheetId="8">#REF!</definedName>
    <definedName name="intatp" localSheetId="9">#REF!</definedName>
    <definedName name="intatp" localSheetId="10">#REF!</definedName>
    <definedName name="intatp">#REF!</definedName>
    <definedName name="INTERNAL" localSheetId="6" hidden="1">{"pl_t&amp;d",#N/A,FALSE,"p&amp;l_t&amp;D_01_02 (2)"}</definedName>
    <definedName name="INTERNAL" localSheetId="7" hidden="1">{"pl_t&amp;d",#N/A,FALSE,"p&amp;l_t&amp;D_01_02 (2)"}</definedName>
    <definedName name="INTERNAL" localSheetId="8" hidden="1">{"pl_t&amp;d",#N/A,FALSE,"p&amp;l_t&amp;D_01_02 (2)"}</definedName>
    <definedName name="INTERNAL" localSheetId="9" hidden="1">{"pl_t&amp;d",#N/A,FALSE,"p&amp;l_t&amp;D_01_02 (2)"}</definedName>
    <definedName name="INTERNAL" localSheetId="10" hidden="1">{"pl_t&amp;d",#N/A,FALSE,"p&amp;l_t&amp;D_01_02 (2)"}</definedName>
    <definedName name="INTERNAL" hidden="1">{"pl_t&amp;d",#N/A,FALSE,"p&amp;l_t&amp;D_01_02 (2)"}</definedName>
    <definedName name="inthydc" localSheetId="6">#REF!</definedName>
    <definedName name="inthydc" localSheetId="7">#REF!</definedName>
    <definedName name="inthydc" localSheetId="8">#REF!</definedName>
    <definedName name="inthydc" localSheetId="9">#REF!</definedName>
    <definedName name="inthydc" localSheetId="10">#REF!</definedName>
    <definedName name="inthydc">#REF!</definedName>
    <definedName name="inthydn" localSheetId="6">#REF!</definedName>
    <definedName name="inthydn" localSheetId="7">#REF!</definedName>
    <definedName name="inthydn" localSheetId="8">#REF!</definedName>
    <definedName name="inthydn" localSheetId="9">#REF!</definedName>
    <definedName name="inthydn" localSheetId="10">#REF!</definedName>
    <definedName name="inthydn">#REF!</definedName>
    <definedName name="inthyds" localSheetId="6">#REF!</definedName>
    <definedName name="inthyds" localSheetId="7">#REF!</definedName>
    <definedName name="inthyds" localSheetId="8">#REF!</definedName>
    <definedName name="inthyds" localSheetId="9">#REF!</definedName>
    <definedName name="inthyds" localSheetId="10">#REF!</definedName>
    <definedName name="inthyds">#REF!</definedName>
    <definedName name="intknl" localSheetId="6">#REF!</definedName>
    <definedName name="intknl" localSheetId="7">#REF!</definedName>
    <definedName name="intknl" localSheetId="8">#REF!</definedName>
    <definedName name="intknl" localSheetId="9">#REF!</definedName>
    <definedName name="intknl" localSheetId="10">#REF!</definedName>
    <definedName name="intknl">#REF!</definedName>
    <definedName name="intmbnr" localSheetId="6">#REF!</definedName>
    <definedName name="intmbnr" localSheetId="7">#REF!</definedName>
    <definedName name="intmbnr" localSheetId="8">#REF!</definedName>
    <definedName name="intmbnr" localSheetId="9">#REF!</definedName>
    <definedName name="intmbnr" localSheetId="10">#REF!</definedName>
    <definedName name="intmbnr">#REF!</definedName>
    <definedName name="intmdk" localSheetId="6">#REF!</definedName>
    <definedName name="intmdk" localSheetId="7">#REF!</definedName>
    <definedName name="intmdk" localSheetId="8">#REF!</definedName>
    <definedName name="intmdk" localSheetId="9">#REF!</definedName>
    <definedName name="intmdk" localSheetId="10">#REF!</definedName>
    <definedName name="intmdk">#REF!</definedName>
    <definedName name="intnlg" localSheetId="6">#REF!</definedName>
    <definedName name="intnlg" localSheetId="7">#REF!</definedName>
    <definedName name="intnlg" localSheetId="8">#REF!</definedName>
    <definedName name="intnlg" localSheetId="9">#REF!</definedName>
    <definedName name="intnlg" localSheetId="10">#REF!</definedName>
    <definedName name="intnlg">#REF!</definedName>
    <definedName name="intrrn" localSheetId="6">#REF!</definedName>
    <definedName name="intrrn" localSheetId="7">#REF!</definedName>
    <definedName name="intrrn" localSheetId="8">#REF!</definedName>
    <definedName name="intrrn" localSheetId="9">#REF!</definedName>
    <definedName name="intrrn" localSheetId="10">#REF!</definedName>
    <definedName name="intrrn">#REF!</definedName>
    <definedName name="intrrs" localSheetId="6">#REF!</definedName>
    <definedName name="intrrs" localSheetId="7">#REF!</definedName>
    <definedName name="intrrs" localSheetId="8">#REF!</definedName>
    <definedName name="intrrs" localSheetId="9">#REF!</definedName>
    <definedName name="intrrs" localSheetId="10">#REF!</definedName>
    <definedName name="intrrs">#REF!</definedName>
    <definedName name="Intt_Charge_cY" localSheetId="6">#REF!,#REF!</definedName>
    <definedName name="Intt_Charge_cY" localSheetId="7">#REF!,#REF!</definedName>
    <definedName name="Intt_Charge_cY" localSheetId="8">#REF!,#REF!</definedName>
    <definedName name="Intt_Charge_cY" localSheetId="9">#REF!,#REF!</definedName>
    <definedName name="Intt_Charge_cY" localSheetId="10">#REF!,#REF!</definedName>
    <definedName name="Intt_Charge_cY">#REF!,#REF!</definedName>
    <definedName name="Intt_Charge_cy_1" localSheetId="6">'[41]A 3.7'!$H$35,'[41]A 3.7'!$H$44</definedName>
    <definedName name="Intt_Charge_cy_1" localSheetId="7">'[41]A 3.7'!$H$35,'[41]A 3.7'!$H$44</definedName>
    <definedName name="Intt_Charge_cy_1" localSheetId="8">'[41]A 3.7'!$H$35,'[41]A 3.7'!$H$44</definedName>
    <definedName name="Intt_Charge_cy_1" localSheetId="9">'[41]A 3.7'!$H$35,'[41]A 3.7'!$H$44</definedName>
    <definedName name="Intt_Charge_cy_1" localSheetId="10">'[41]A 3.7'!$H$35,'[41]A 3.7'!$H$44</definedName>
    <definedName name="Intt_Charge_cy_1">'[40]A 3.7'!$H$35,'[40]A 3.7'!$H$44</definedName>
    <definedName name="Intt_Charge_cy_1_4">NA()</definedName>
    <definedName name="Intt_Charge_cy_1_5">NA()</definedName>
    <definedName name="Intt_Charge_cY_4">NA()</definedName>
    <definedName name="Intt_Charge_cY_5">NA()</definedName>
    <definedName name="Intt_Charge_eY" localSheetId="6">#REF!,#REF!</definedName>
    <definedName name="Intt_Charge_eY" localSheetId="7">#REF!,#REF!</definedName>
    <definedName name="Intt_Charge_eY" localSheetId="8">#REF!,#REF!</definedName>
    <definedName name="Intt_Charge_eY" localSheetId="9">#REF!,#REF!</definedName>
    <definedName name="Intt_Charge_eY" localSheetId="10">#REF!,#REF!</definedName>
    <definedName name="Intt_Charge_eY">#REF!,#REF!</definedName>
    <definedName name="Intt_Charge_ey_1" localSheetId="6">'[41]A 3.7'!$I$35,'[41]A 3.7'!$I$44</definedName>
    <definedName name="Intt_Charge_ey_1" localSheetId="7">'[41]A 3.7'!$I$35,'[41]A 3.7'!$I$44</definedName>
    <definedName name="Intt_Charge_ey_1" localSheetId="8">'[41]A 3.7'!$I$35,'[41]A 3.7'!$I$44</definedName>
    <definedName name="Intt_Charge_ey_1" localSheetId="9">'[41]A 3.7'!$I$35,'[41]A 3.7'!$I$44</definedName>
    <definedName name="Intt_Charge_ey_1" localSheetId="10">'[41]A 3.7'!$I$35,'[41]A 3.7'!$I$44</definedName>
    <definedName name="Intt_Charge_ey_1">'[40]A 3.7'!$I$35,'[40]A 3.7'!$I$44</definedName>
    <definedName name="Intt_Charge_ey_1_4">NA()</definedName>
    <definedName name="Intt_Charge_ey_1_5">NA()</definedName>
    <definedName name="Intt_Charge_eY_4">NA()</definedName>
    <definedName name="Intt_Charge_eY_5">NA()</definedName>
    <definedName name="Intt_Charge_PY" localSheetId="6">#REF!,#REF!</definedName>
    <definedName name="Intt_Charge_PY" localSheetId="7">#REF!,#REF!</definedName>
    <definedName name="Intt_Charge_PY" localSheetId="8">#REF!,#REF!</definedName>
    <definedName name="Intt_Charge_PY" localSheetId="9">#REF!,#REF!</definedName>
    <definedName name="Intt_Charge_PY" localSheetId="10">#REF!,#REF!</definedName>
    <definedName name="Intt_Charge_PY">#REF!,#REF!</definedName>
    <definedName name="Intt_Charge_py_1" localSheetId="6">'[41]A 3.7'!$G$35,'[41]A 3.7'!$G$44</definedName>
    <definedName name="Intt_Charge_py_1" localSheetId="7">'[41]A 3.7'!$G$35,'[41]A 3.7'!$G$44</definedName>
    <definedName name="Intt_Charge_py_1" localSheetId="8">'[41]A 3.7'!$G$35,'[41]A 3.7'!$G$44</definedName>
    <definedName name="Intt_Charge_py_1" localSheetId="9">'[41]A 3.7'!$G$35,'[41]A 3.7'!$G$44</definedName>
    <definedName name="Intt_Charge_py_1" localSheetId="10">'[41]A 3.7'!$G$35,'[41]A 3.7'!$G$44</definedName>
    <definedName name="Intt_Charge_py_1">'[40]A 3.7'!$G$35,'[40]A 3.7'!$G$44</definedName>
    <definedName name="Intt_Charge_py_1_4">NA()</definedName>
    <definedName name="Intt_Charge_py_1_5">NA()</definedName>
    <definedName name="Intt_Charge_PY_4">NA()</definedName>
    <definedName name="Intt_Charge_PY_5">NA()</definedName>
    <definedName name="Investment_Plan" localSheetId="6">#REF!,#REF!</definedName>
    <definedName name="Investment_Plan" localSheetId="7">#REF!,#REF!</definedName>
    <definedName name="Investment_Plan" localSheetId="8">#REF!,#REF!</definedName>
    <definedName name="Investment_Plan" localSheetId="9">#REF!,#REF!</definedName>
    <definedName name="Investment_Plan" localSheetId="10">#REF!,#REF!</definedName>
    <definedName name="Investment_Plan">#REF!,#REF!</definedName>
    <definedName name="ioi" localSheetId="6" hidden="1">{"pl_t&amp;d",#N/A,FALSE,"p&amp;l_t&amp;D_01_02 (2)"}</definedName>
    <definedName name="ioi" localSheetId="7" hidden="1">{"pl_t&amp;d",#N/A,FALSE,"p&amp;l_t&amp;D_01_02 (2)"}</definedName>
    <definedName name="ioi" localSheetId="8" hidden="1">{"pl_t&amp;d",#N/A,FALSE,"p&amp;l_t&amp;D_01_02 (2)"}</definedName>
    <definedName name="ioi" localSheetId="9" hidden="1">{"pl_t&amp;d",#N/A,FALSE,"p&amp;l_t&amp;D_01_02 (2)"}</definedName>
    <definedName name="ioi" localSheetId="10" hidden="1">{"pl_t&amp;d",#N/A,FALSE,"p&amp;l_t&amp;D_01_02 (2)"}</definedName>
    <definedName name="ioi" hidden="1">{"pl_t&amp;d",#N/A,FALSE,"p&amp;l_t&amp;D_01_02 (2)"}</definedName>
    <definedName name="iop" localSheetId="6" hidden="1">{"pl_t&amp;d",#N/A,FALSE,"p&amp;l_t&amp;D_01_02 (2)"}</definedName>
    <definedName name="iop" localSheetId="7" hidden="1">{"pl_t&amp;d",#N/A,FALSE,"p&amp;l_t&amp;D_01_02 (2)"}</definedName>
    <definedName name="iop" localSheetId="8" hidden="1">{"pl_t&amp;d",#N/A,FALSE,"p&amp;l_t&amp;D_01_02 (2)"}</definedName>
    <definedName name="iop" localSheetId="9" hidden="1">{"pl_t&amp;d",#N/A,FALSE,"p&amp;l_t&amp;D_01_02 (2)"}</definedName>
    <definedName name="iop" localSheetId="10" hidden="1">{"pl_t&amp;d",#N/A,FALSE,"p&amp;l_t&amp;D_01_02 (2)"}</definedName>
    <definedName name="iop" hidden="1">{"pl_t&amp;d",#N/A,FALSE,"p&amp;l_t&amp;D_01_02 (2)"}</definedName>
    <definedName name="ioui" localSheetId="6" hidden="1">{"pl_t&amp;d",#N/A,FALSE,"p&amp;l_t&amp;D_01_02 (2)"}</definedName>
    <definedName name="ioui" localSheetId="7" hidden="1">{"pl_t&amp;d",#N/A,FALSE,"p&amp;l_t&amp;D_01_02 (2)"}</definedName>
    <definedName name="ioui" localSheetId="8" hidden="1">{"pl_t&amp;d",#N/A,FALSE,"p&amp;l_t&amp;D_01_02 (2)"}</definedName>
    <definedName name="ioui" localSheetId="9" hidden="1">{"pl_t&amp;d",#N/A,FALSE,"p&amp;l_t&amp;D_01_02 (2)"}</definedName>
    <definedName name="ioui" localSheetId="10" hidden="1">{"pl_t&amp;d",#N/A,FALSE,"p&amp;l_t&amp;D_01_02 (2)"}</definedName>
    <definedName name="ioui" hidden="1">{"pl_t&amp;d",#N/A,FALSE,"p&amp;l_t&amp;D_01_02 (2)"}</definedName>
    <definedName name="j" localSheetId="0" hidden="1">{"pl_t&amp;d",#N/A,FALSE,"p&amp;l_t&amp;D_01_02 (2)"}</definedName>
    <definedName name="j" localSheetId="1" hidden="1">{"pl_t&amp;d",#N/A,FALSE,"p&amp;l_t&amp;D_01_02 (2)"}</definedName>
    <definedName name="j" localSheetId="2" hidden="1">{"pl_t&amp;d",#N/A,FALSE,"p&amp;l_t&amp;D_01_02 (2)"}</definedName>
    <definedName name="j" localSheetId="3" hidden="1">{"pl_t&amp;d",#N/A,FALSE,"p&amp;l_t&amp;D_01_02 (2)"}</definedName>
    <definedName name="j" localSheetId="5" hidden="1">{"pl_t&amp;d",#N/A,FALSE,"p&amp;l_t&amp;D_01_02 (2)"}</definedName>
    <definedName name="j" localSheetId="6" hidden="1">{"pl_t&amp;d",#N/A,FALSE,"p&amp;l_t&amp;D_01_02 (2)"}</definedName>
    <definedName name="j" localSheetId="7" hidden="1">{"pl_t&amp;d",#N/A,FALSE,"p&amp;l_t&amp;D_01_02 (2)"}</definedName>
    <definedName name="j" localSheetId="8" hidden="1">{"pl_t&amp;d",#N/A,FALSE,"p&amp;l_t&amp;D_01_02 (2)"}</definedName>
    <definedName name="j" localSheetId="9" hidden="1">{"pl_t&amp;d",#N/A,FALSE,"p&amp;l_t&amp;D_01_02 (2)"}</definedName>
    <definedName name="j" localSheetId="10" hidden="1">{"pl_t&amp;d",#N/A,FALSE,"p&amp;l_t&amp;D_01_02 (2)"}</definedName>
    <definedName name="j" hidden="1">{"pl_t&amp;d",#N/A,FALSE,"p&amp;l_t&amp;D_01_02 (2)"}</definedName>
    <definedName name="j_1" localSheetId="6" hidden="1">{"pl_t&amp;d",#N/A,FALSE,"p&amp;l_t&amp;D_01_02 (2)"}</definedName>
    <definedName name="j_1" localSheetId="7" hidden="1">{"pl_t&amp;d",#N/A,FALSE,"p&amp;l_t&amp;D_01_02 (2)"}</definedName>
    <definedName name="j_1" localSheetId="8" hidden="1">{"pl_t&amp;d",#N/A,FALSE,"p&amp;l_t&amp;D_01_02 (2)"}</definedName>
    <definedName name="j_1" localSheetId="9" hidden="1">{"pl_t&amp;d",#N/A,FALSE,"p&amp;l_t&amp;D_01_02 (2)"}</definedName>
    <definedName name="j_1" localSheetId="10" hidden="1">{"pl_t&amp;d",#N/A,FALSE,"p&amp;l_t&amp;D_01_02 (2)"}</definedName>
    <definedName name="j_1" hidden="1">{"pl_t&amp;d",#N/A,FALSE,"p&amp;l_t&amp;D_01_02 (2)"}</definedName>
    <definedName name="JA" localSheetId="6" hidden="1">{"pl_t&amp;d",#N/A,FALSE,"p&amp;l_t&amp;D_01_02 (2)"}</definedName>
    <definedName name="JA" localSheetId="7" hidden="1">{"pl_t&amp;d",#N/A,FALSE,"p&amp;l_t&amp;D_01_02 (2)"}</definedName>
    <definedName name="JA" localSheetId="8" hidden="1">{"pl_t&amp;d",#N/A,FALSE,"p&amp;l_t&amp;D_01_02 (2)"}</definedName>
    <definedName name="JA" localSheetId="9" hidden="1">{"pl_t&amp;d",#N/A,FALSE,"p&amp;l_t&amp;D_01_02 (2)"}</definedName>
    <definedName name="JA" localSheetId="10" hidden="1">{"pl_t&amp;d",#N/A,FALSE,"p&amp;l_t&amp;D_01_02 (2)"}</definedName>
    <definedName name="JA" hidden="1">{"pl_t&amp;d",#N/A,FALSE,"p&amp;l_t&amp;D_01_02 (2)"}</definedName>
    <definedName name="jagan" localSheetId="6" hidden="1">{"pl_t&amp;d",#N/A,FALSE,"p&amp;l_t&amp;D_01_02 (2)"}</definedName>
    <definedName name="jagan" localSheetId="7" hidden="1">{"pl_t&amp;d",#N/A,FALSE,"p&amp;l_t&amp;D_01_02 (2)"}</definedName>
    <definedName name="jagan" localSheetId="8" hidden="1">{"pl_t&amp;d",#N/A,FALSE,"p&amp;l_t&amp;D_01_02 (2)"}</definedName>
    <definedName name="jagan" localSheetId="9" hidden="1">{"pl_t&amp;d",#N/A,FALSE,"p&amp;l_t&amp;D_01_02 (2)"}</definedName>
    <definedName name="jagan" localSheetId="10" hidden="1">{"pl_t&amp;d",#N/A,FALSE,"p&amp;l_t&amp;D_01_02 (2)"}</definedName>
    <definedName name="jagan" hidden="1">{"pl_t&amp;d",#N/A,FALSE,"p&amp;l_t&amp;D_01_02 (2)"}</definedName>
    <definedName name="jam" localSheetId="6">'[42]feasibility require'!#REF!</definedName>
    <definedName name="jam" localSheetId="7">'[42]feasibility require'!#REF!</definedName>
    <definedName name="jam" localSheetId="8">'[42]feasibility require'!#REF!</definedName>
    <definedName name="jam" localSheetId="9">'[42]feasibility require'!#REF!</definedName>
    <definedName name="jam" localSheetId="10">'[42]feasibility require'!#REF!</definedName>
    <definedName name="jam">'[41]feasibility require'!#REF!</definedName>
    <definedName name="JAMRE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n" localSheetId="4">#REF!</definedName>
    <definedName name="jan" localSheetId="5">#REF!</definedName>
    <definedName name="jan" localSheetId="6">#REF!</definedName>
    <definedName name="jan" localSheetId="7">#REF!</definedName>
    <definedName name="jan" localSheetId="8">#REF!</definedName>
    <definedName name="jan" localSheetId="9">#REF!</definedName>
    <definedName name="jan" localSheetId="10">#REF!</definedName>
    <definedName name="jan">#REF!</definedName>
    <definedName name="Javeed" localSheetId="6">#REF!</definedName>
    <definedName name="Javeed" localSheetId="7">#REF!</definedName>
    <definedName name="Javeed" localSheetId="8">#REF!</definedName>
    <definedName name="Javeed" localSheetId="9">#REF!</definedName>
    <definedName name="Javeed" localSheetId="10">#REF!</definedName>
    <definedName name="Javeed">#REF!</definedName>
    <definedName name="jg" localSheetId="6" hidden="1">{"pl_t&amp;d",#N/A,FALSE,"p&amp;l_t&amp;D_01_02 (2)"}</definedName>
    <definedName name="jg" localSheetId="7" hidden="1">{"pl_t&amp;d",#N/A,FALSE,"p&amp;l_t&amp;D_01_02 (2)"}</definedName>
    <definedName name="jg" localSheetId="8" hidden="1">{"pl_t&amp;d",#N/A,FALSE,"p&amp;l_t&amp;D_01_02 (2)"}</definedName>
    <definedName name="jg" localSheetId="9" hidden="1">{"pl_t&amp;d",#N/A,FALSE,"p&amp;l_t&amp;D_01_02 (2)"}</definedName>
    <definedName name="jg" localSheetId="10" hidden="1">{"pl_t&amp;d",#N/A,FALSE,"p&amp;l_t&amp;D_01_02 (2)"}</definedName>
    <definedName name="jg" hidden="1">{"pl_t&amp;d",#N/A,FALSE,"p&amp;l_t&amp;D_01_02 (2)"}</definedName>
    <definedName name="jh" localSheetId="6">#REF!</definedName>
    <definedName name="jh" localSheetId="7">#REF!</definedName>
    <definedName name="jh" localSheetId="8">#REF!</definedName>
    <definedName name="jh" localSheetId="9">#REF!</definedName>
    <definedName name="jh" localSheetId="10">#REF!</definedName>
    <definedName name="jh">#REF!</definedName>
    <definedName name="JHH" localSheetId="6" hidden="1">{"pl_t&amp;d",#N/A,FALSE,"p&amp;l_t&amp;D_01_02 (2)"}</definedName>
    <definedName name="JHH" localSheetId="7" hidden="1">{"pl_t&amp;d",#N/A,FALSE,"p&amp;l_t&amp;D_01_02 (2)"}</definedName>
    <definedName name="JHH" localSheetId="8" hidden="1">{"pl_t&amp;d",#N/A,FALSE,"p&amp;l_t&amp;D_01_02 (2)"}</definedName>
    <definedName name="JHH" localSheetId="9" hidden="1">{"pl_t&amp;d",#N/A,FALSE,"p&amp;l_t&amp;D_01_02 (2)"}</definedName>
    <definedName name="JHH" localSheetId="10" hidden="1">{"pl_t&amp;d",#N/A,FALSE,"p&amp;l_t&amp;D_01_02 (2)"}</definedName>
    <definedName name="JHH" hidden="1">{"pl_t&amp;d",#N/A,FALSE,"p&amp;l_t&amp;D_01_02 (2)"}</definedName>
    <definedName name="JHJ" localSheetId="6" hidden="1">{"pl_t&amp;d",#N/A,FALSE,"p&amp;l_t&amp;D_01_02 (2)"}</definedName>
    <definedName name="JHJ" localSheetId="7" hidden="1">{"pl_t&amp;d",#N/A,FALSE,"p&amp;l_t&amp;D_01_02 (2)"}</definedName>
    <definedName name="JHJ" localSheetId="8" hidden="1">{"pl_t&amp;d",#N/A,FALSE,"p&amp;l_t&amp;D_01_02 (2)"}</definedName>
    <definedName name="JHJ" localSheetId="9" hidden="1">{"pl_t&amp;d",#N/A,FALSE,"p&amp;l_t&amp;D_01_02 (2)"}</definedName>
    <definedName name="JHJ" localSheetId="10" hidden="1">{"pl_t&amp;d",#N/A,FALSE,"p&amp;l_t&amp;D_01_02 (2)"}</definedName>
    <definedName name="JHJ" hidden="1">{"pl_t&amp;d",#N/A,FALSE,"p&amp;l_t&amp;D_01_02 (2)"}</definedName>
    <definedName name="jhkl" localSheetId="6" hidden="1">{"pl_td_01_02",#N/A,FALSE,"p&amp;l_t&amp;D_01_02 (2)"}</definedName>
    <definedName name="jhkl" localSheetId="7" hidden="1">{"pl_td_01_02",#N/A,FALSE,"p&amp;l_t&amp;D_01_02 (2)"}</definedName>
    <definedName name="jhkl" localSheetId="8" hidden="1">{"pl_td_01_02",#N/A,FALSE,"p&amp;l_t&amp;D_01_02 (2)"}</definedName>
    <definedName name="jhkl" localSheetId="9" hidden="1">{"pl_td_01_02",#N/A,FALSE,"p&amp;l_t&amp;D_01_02 (2)"}</definedName>
    <definedName name="jhkl" localSheetId="10" hidden="1">{"pl_td_01_02",#N/A,FALSE,"p&amp;l_t&amp;D_01_02 (2)"}</definedName>
    <definedName name="jhkl" hidden="1">{"pl_td_01_02",#N/A,FALSE,"p&amp;l_t&amp;D_01_02 (2)"}</definedName>
    <definedName name="JHUIKJUI" localSheetId="6" hidden="1">{"pl_t&amp;d",#N/A,FALSE,"p&amp;l_t&amp;D_01_02 (2)"}</definedName>
    <definedName name="JHUIKJUI" localSheetId="7" hidden="1">{"pl_t&amp;d",#N/A,FALSE,"p&amp;l_t&amp;D_01_02 (2)"}</definedName>
    <definedName name="JHUIKJUI" localSheetId="8" hidden="1">{"pl_t&amp;d",#N/A,FALSE,"p&amp;l_t&amp;D_01_02 (2)"}</definedName>
    <definedName name="JHUIKJUI" localSheetId="9" hidden="1">{"pl_t&amp;d",#N/A,FALSE,"p&amp;l_t&amp;D_01_02 (2)"}</definedName>
    <definedName name="JHUIKJUI" localSheetId="10" hidden="1">{"pl_t&amp;d",#N/A,FALSE,"p&amp;l_t&amp;D_01_02 (2)"}</definedName>
    <definedName name="JHUIKJUI" hidden="1">{"pl_t&amp;d",#N/A,FALSE,"p&amp;l_t&amp;D_01_02 (2)"}</definedName>
    <definedName name="JHUYHGT" localSheetId="6" hidden="1">{"pl_t&amp;d",#N/A,FALSE,"p&amp;l_t&amp;D_01_02 (2)"}</definedName>
    <definedName name="JHUYHGT" localSheetId="7" hidden="1">{"pl_t&amp;d",#N/A,FALSE,"p&amp;l_t&amp;D_01_02 (2)"}</definedName>
    <definedName name="JHUYHGT" localSheetId="8" hidden="1">{"pl_t&amp;d",#N/A,FALSE,"p&amp;l_t&amp;D_01_02 (2)"}</definedName>
    <definedName name="JHUYHGT" localSheetId="9" hidden="1">{"pl_t&amp;d",#N/A,FALSE,"p&amp;l_t&amp;D_01_02 (2)"}</definedName>
    <definedName name="JHUYHGT" localSheetId="10" hidden="1">{"pl_t&amp;d",#N/A,FALSE,"p&amp;l_t&amp;D_01_02 (2)"}</definedName>
    <definedName name="JHUYHGT" hidden="1">{"pl_t&amp;d",#N/A,FALSE,"p&amp;l_t&amp;D_01_02 (2)"}</definedName>
    <definedName name="ji" localSheetId="6" hidden="1">{"pl_t&amp;d",#N/A,FALSE,"p&amp;l_t&amp;D_01_02 (2)"}</definedName>
    <definedName name="ji" localSheetId="7" hidden="1">{"pl_t&amp;d",#N/A,FALSE,"p&amp;l_t&amp;D_01_02 (2)"}</definedName>
    <definedName name="ji" localSheetId="8" hidden="1">{"pl_t&amp;d",#N/A,FALSE,"p&amp;l_t&amp;D_01_02 (2)"}</definedName>
    <definedName name="ji" localSheetId="9" hidden="1">{"pl_t&amp;d",#N/A,FALSE,"p&amp;l_t&amp;D_01_02 (2)"}</definedName>
    <definedName name="ji" localSheetId="10" hidden="1">{"pl_t&amp;d",#N/A,FALSE,"p&amp;l_t&amp;D_01_02 (2)"}</definedName>
    <definedName name="ji" hidden="1">{"pl_t&amp;d",#N/A,FALSE,"p&amp;l_t&amp;D_01_02 (2)"}</definedName>
    <definedName name="jj" localSheetId="6" hidden="1">{"pl_t&amp;d",#N/A,FALSE,"p&amp;l_t&amp;D_01_02 (2)"}</definedName>
    <definedName name="jj" localSheetId="7" hidden="1">{"pl_t&amp;d",#N/A,FALSE,"p&amp;l_t&amp;D_01_02 (2)"}</definedName>
    <definedName name="jj" localSheetId="8" hidden="1">{"pl_t&amp;d",#N/A,FALSE,"p&amp;l_t&amp;D_01_02 (2)"}</definedName>
    <definedName name="jj" localSheetId="9" hidden="1">{"pl_t&amp;d",#N/A,FALSE,"p&amp;l_t&amp;D_01_02 (2)"}</definedName>
    <definedName name="jj" localSheetId="10" hidden="1">{"pl_t&amp;d",#N/A,FALSE,"p&amp;l_t&amp;D_01_02 (2)"}</definedName>
    <definedName name="jj" hidden="1">{"pl_t&amp;d",#N/A,FALSE,"p&amp;l_t&amp;D_01_02 (2)"}</definedName>
    <definedName name="JJJJ" localSheetId="6" hidden="1">{"pl_t&amp;d",#N/A,FALSE,"p&amp;l_t&amp;D_01_02 (2)"}</definedName>
    <definedName name="JJJJ" localSheetId="7" hidden="1">{"pl_t&amp;d",#N/A,FALSE,"p&amp;l_t&amp;D_01_02 (2)"}</definedName>
    <definedName name="JJJJ" localSheetId="8" hidden="1">{"pl_t&amp;d",#N/A,FALSE,"p&amp;l_t&amp;D_01_02 (2)"}</definedName>
    <definedName name="JJJJ" localSheetId="9" hidden="1">{"pl_t&amp;d",#N/A,FALSE,"p&amp;l_t&amp;D_01_02 (2)"}</definedName>
    <definedName name="JJJJ" localSheetId="10" hidden="1">{"pl_t&amp;d",#N/A,FALSE,"p&amp;l_t&amp;D_01_02 (2)"}</definedName>
    <definedName name="JJJJ" hidden="1">{"pl_t&amp;d",#N/A,FALSE,"p&amp;l_t&amp;D_01_02 (2)"}</definedName>
    <definedName name="jjjjjjj" localSheetId="6" hidden="1">{"pl_t&amp;d",#N/A,FALSE,"p&amp;l_t&amp;D_01_02 (2)"}</definedName>
    <definedName name="jjjjjjj" localSheetId="7" hidden="1">{"pl_t&amp;d",#N/A,FALSE,"p&amp;l_t&amp;D_01_02 (2)"}</definedName>
    <definedName name="jjjjjjj" localSheetId="8" hidden="1">{"pl_t&amp;d",#N/A,FALSE,"p&amp;l_t&amp;D_01_02 (2)"}</definedName>
    <definedName name="jjjjjjj" localSheetId="9" hidden="1">{"pl_t&amp;d",#N/A,FALSE,"p&amp;l_t&amp;D_01_02 (2)"}</definedName>
    <definedName name="jjjjjjj" localSheetId="10" hidden="1">{"pl_t&amp;d",#N/A,FALSE,"p&amp;l_t&amp;D_01_02 (2)"}</definedName>
    <definedName name="jjjjjjj" hidden="1">{"pl_t&amp;d",#N/A,FALSE,"p&amp;l_t&amp;D_01_02 (2)"}</definedName>
    <definedName name="jk" localSheetId="6" hidden="1">{"pl_t&amp;d",#N/A,FALSE,"p&amp;l_t&amp;D_01_02 (2)"}</definedName>
    <definedName name="jk" localSheetId="7" hidden="1">{"pl_t&amp;d",#N/A,FALSE,"p&amp;l_t&amp;D_01_02 (2)"}</definedName>
    <definedName name="jk" localSheetId="8" hidden="1">{"pl_t&amp;d",#N/A,FALSE,"p&amp;l_t&amp;D_01_02 (2)"}</definedName>
    <definedName name="jk" localSheetId="9" hidden="1">{"pl_t&amp;d",#N/A,FALSE,"p&amp;l_t&amp;D_01_02 (2)"}</definedName>
    <definedName name="jk" localSheetId="10" hidden="1">{"pl_t&amp;d",#N/A,FALSE,"p&amp;l_t&amp;D_01_02 (2)"}</definedName>
    <definedName name="jk" hidden="1">{"pl_t&amp;d",#N/A,FALSE,"p&amp;l_t&amp;D_01_02 (2)"}</definedName>
    <definedName name="jkhjhjkh" localSheetId="0" hidden="1">{"pl_t&amp;d",#N/A,FALSE,"p&amp;l_t&amp;D_01_02 (2)"}</definedName>
    <definedName name="jkhjhjkh" localSheetId="1" hidden="1">{"pl_t&amp;d",#N/A,FALSE,"p&amp;l_t&amp;D_01_02 (2)"}</definedName>
    <definedName name="jkhjhjkh" localSheetId="2" hidden="1">{"pl_t&amp;d",#N/A,FALSE,"p&amp;l_t&amp;D_01_02 (2)"}</definedName>
    <definedName name="jkhjhjkh" localSheetId="3" hidden="1">{"pl_t&amp;d",#N/A,FALSE,"p&amp;l_t&amp;D_01_02 (2)"}</definedName>
    <definedName name="jkhjhjkh" localSheetId="4" hidden="1">{"pl_t&amp;d",#N/A,FALSE,"p&amp;l_t&amp;D_01_02 (2)"}</definedName>
    <definedName name="jkhjhjkh" localSheetId="5" hidden="1">{"pl_t&amp;d",#N/A,FALSE,"p&amp;l_t&amp;D_01_02 (2)"}</definedName>
    <definedName name="jkhjhjkh" localSheetId="6" hidden="1">{"pl_t&amp;d",#N/A,FALSE,"p&amp;l_t&amp;D_01_02 (2)"}</definedName>
    <definedName name="jkhjhjkh" localSheetId="7" hidden="1">{"pl_t&amp;d",#N/A,FALSE,"p&amp;l_t&amp;D_01_02 (2)"}</definedName>
    <definedName name="jkhjhjkh" localSheetId="8" hidden="1">{"pl_t&amp;d",#N/A,FALSE,"p&amp;l_t&amp;D_01_02 (2)"}</definedName>
    <definedName name="jkhjhjkh" localSheetId="9" hidden="1">{"pl_t&amp;d",#N/A,FALSE,"p&amp;l_t&amp;D_01_02 (2)"}</definedName>
    <definedName name="jkhjhjkh" localSheetId="10" hidden="1">{"pl_t&amp;d",#N/A,FALSE,"p&amp;l_t&amp;D_01_02 (2)"}</definedName>
    <definedName name="jkhjhjkh" hidden="1">{"pl_t&amp;d",#N/A,FALSE,"p&amp;l_t&amp;D_01_02 (2)"}</definedName>
    <definedName name="jki" localSheetId="6" hidden="1">{"pl_t&amp;d",#N/A,FALSE,"p&amp;l_t&amp;D_01_02 (2)"}</definedName>
    <definedName name="jki" localSheetId="7" hidden="1">{"pl_t&amp;d",#N/A,FALSE,"p&amp;l_t&amp;D_01_02 (2)"}</definedName>
    <definedName name="jki" localSheetId="8" hidden="1">{"pl_t&amp;d",#N/A,FALSE,"p&amp;l_t&amp;D_01_02 (2)"}</definedName>
    <definedName name="jki" localSheetId="9" hidden="1">{"pl_t&amp;d",#N/A,FALSE,"p&amp;l_t&amp;D_01_02 (2)"}</definedName>
    <definedName name="jki" localSheetId="10" hidden="1">{"pl_t&amp;d",#N/A,FALSE,"p&amp;l_t&amp;D_01_02 (2)"}</definedName>
    <definedName name="jki" hidden="1">{"pl_t&amp;d",#N/A,FALSE,"p&amp;l_t&amp;D_01_02 (2)"}</definedName>
    <definedName name="jkl" localSheetId="6" hidden="1">{"pl_t&amp;d",#N/A,FALSE,"p&amp;l_t&amp;D_01_02 (2)"}</definedName>
    <definedName name="jkl" localSheetId="7" hidden="1">{"pl_t&amp;d",#N/A,FALSE,"p&amp;l_t&amp;D_01_02 (2)"}</definedName>
    <definedName name="jkl" localSheetId="8" hidden="1">{"pl_t&amp;d",#N/A,FALSE,"p&amp;l_t&amp;D_01_02 (2)"}</definedName>
    <definedName name="jkl" localSheetId="9" hidden="1">{"pl_t&amp;d",#N/A,FALSE,"p&amp;l_t&amp;D_01_02 (2)"}</definedName>
    <definedName name="jkl" localSheetId="10" hidden="1">{"pl_t&amp;d",#N/A,FALSE,"p&amp;l_t&amp;D_01_02 (2)"}</definedName>
    <definedName name="jkl" hidden="1">{"pl_t&amp;d",#N/A,FALSE,"p&amp;l_t&amp;D_01_02 (2)"}</definedName>
    <definedName name="jo" localSheetId="6" hidden="1">{"pl_t&amp;d",#N/A,FALSE,"p&amp;l_t&amp;D_01_02 (2)"}</definedName>
    <definedName name="jo" localSheetId="7" hidden="1">{"pl_t&amp;d",#N/A,FALSE,"p&amp;l_t&amp;D_01_02 (2)"}</definedName>
    <definedName name="jo" localSheetId="8" hidden="1">{"pl_t&amp;d",#N/A,FALSE,"p&amp;l_t&amp;D_01_02 (2)"}</definedName>
    <definedName name="jo" localSheetId="9" hidden="1">{"pl_t&amp;d",#N/A,FALSE,"p&amp;l_t&amp;D_01_02 (2)"}</definedName>
    <definedName name="jo" localSheetId="10" hidden="1">{"pl_t&amp;d",#N/A,FALSE,"p&amp;l_t&amp;D_01_02 (2)"}</definedName>
    <definedName name="jo" hidden="1">{"pl_t&amp;d",#N/A,FALSE,"p&amp;l_t&amp;D_01_02 (2)"}</definedName>
    <definedName name="JOHNNY" localSheetId="6" hidden="1">{"pl_t&amp;d",#N/A,FALSE,"p&amp;l_t&amp;D_01_02 (2)"}</definedName>
    <definedName name="JOHNNY" localSheetId="7" hidden="1">{"pl_t&amp;d",#N/A,FALSE,"p&amp;l_t&amp;D_01_02 (2)"}</definedName>
    <definedName name="JOHNNY" localSheetId="8" hidden="1">{"pl_t&amp;d",#N/A,FALSE,"p&amp;l_t&amp;D_01_02 (2)"}</definedName>
    <definedName name="JOHNNY" localSheetId="9" hidden="1">{"pl_t&amp;d",#N/A,FALSE,"p&amp;l_t&amp;D_01_02 (2)"}</definedName>
    <definedName name="JOHNNY" localSheetId="10" hidden="1">{"pl_t&amp;d",#N/A,FALSE,"p&amp;l_t&amp;D_01_02 (2)"}</definedName>
    <definedName name="JOHNNY" hidden="1">{"pl_t&amp;d",#N/A,FALSE,"p&amp;l_t&amp;D_01_02 (2)"}</definedName>
    <definedName name="jrr" localSheetId="6" hidden="1">{"pl_t&amp;d",#N/A,FALSE,"p&amp;l_t&amp;D_01_02 (2)"}</definedName>
    <definedName name="jrr" localSheetId="7" hidden="1">{"pl_t&amp;d",#N/A,FALSE,"p&amp;l_t&amp;D_01_02 (2)"}</definedName>
    <definedName name="jrr" localSheetId="8" hidden="1">{"pl_t&amp;d",#N/A,FALSE,"p&amp;l_t&amp;D_01_02 (2)"}</definedName>
    <definedName name="jrr" localSheetId="9" hidden="1">{"pl_t&amp;d",#N/A,FALSE,"p&amp;l_t&amp;D_01_02 (2)"}</definedName>
    <definedName name="jrr" localSheetId="10" hidden="1">{"pl_t&amp;d",#N/A,FALSE,"p&amp;l_t&amp;D_01_02 (2)"}</definedName>
    <definedName name="jrr" hidden="1">{"pl_t&amp;d",#N/A,FALSE,"p&amp;l_t&amp;D_01_02 (2)"}</definedName>
    <definedName name="jsl" localSheetId="6" hidden="1">{"pl_t&amp;d",#N/A,FALSE,"p&amp;l_t&amp;D_01_02 (2)"}</definedName>
    <definedName name="jsl" localSheetId="7" hidden="1">{"pl_t&amp;d",#N/A,FALSE,"p&amp;l_t&amp;D_01_02 (2)"}</definedName>
    <definedName name="jsl" localSheetId="8" hidden="1">{"pl_t&amp;d",#N/A,FALSE,"p&amp;l_t&amp;D_01_02 (2)"}</definedName>
    <definedName name="jsl" localSheetId="9" hidden="1">{"pl_t&amp;d",#N/A,FALSE,"p&amp;l_t&amp;D_01_02 (2)"}</definedName>
    <definedName name="jsl" localSheetId="10" hidden="1">{"pl_t&amp;d",#N/A,FALSE,"p&amp;l_t&amp;D_01_02 (2)"}</definedName>
    <definedName name="jsl" hidden="1">{"pl_t&amp;d",#N/A,FALSE,"p&amp;l_t&amp;D_01_02 (2)"}</definedName>
    <definedName name="ju" localSheetId="6" hidden="1">{"pl_t&amp;d",#N/A,FALSE,"p&amp;l_t&amp;D_01_02 (2)"}</definedName>
    <definedName name="ju" localSheetId="7" hidden="1">{"pl_t&amp;d",#N/A,FALSE,"p&amp;l_t&amp;D_01_02 (2)"}</definedName>
    <definedName name="ju" localSheetId="8" hidden="1">{"pl_t&amp;d",#N/A,FALSE,"p&amp;l_t&amp;D_01_02 (2)"}</definedName>
    <definedName name="ju" localSheetId="9" hidden="1">{"pl_t&amp;d",#N/A,FALSE,"p&amp;l_t&amp;D_01_02 (2)"}</definedName>
    <definedName name="ju" localSheetId="10" hidden="1">{"pl_t&amp;d",#N/A,FALSE,"p&amp;l_t&amp;D_01_02 (2)"}</definedName>
    <definedName name="ju" hidden="1">{"pl_t&amp;d",#N/A,FALSE,"p&amp;l_t&amp;D_01_02 (2)"}</definedName>
    <definedName name="JUI" localSheetId="6" hidden="1">{"pl_t&amp;d",#N/A,FALSE,"p&amp;l_t&amp;D_01_02 (2)"}</definedName>
    <definedName name="JUI" localSheetId="7" hidden="1">{"pl_t&amp;d",#N/A,FALSE,"p&amp;l_t&amp;D_01_02 (2)"}</definedName>
    <definedName name="JUI" localSheetId="8" hidden="1">{"pl_t&amp;d",#N/A,FALSE,"p&amp;l_t&amp;D_01_02 (2)"}</definedName>
    <definedName name="JUI" localSheetId="9" hidden="1">{"pl_t&amp;d",#N/A,FALSE,"p&amp;l_t&amp;D_01_02 (2)"}</definedName>
    <definedName name="JUI" localSheetId="10" hidden="1">{"pl_t&amp;d",#N/A,FALSE,"p&amp;l_t&amp;D_01_02 (2)"}</definedName>
    <definedName name="JUI" hidden="1">{"pl_t&amp;d",#N/A,FALSE,"p&amp;l_t&amp;D_01_02 (2)"}</definedName>
    <definedName name="juii" localSheetId="6" hidden="1">{"pl_t&amp;d",#N/A,FALSE,"p&amp;l_t&amp;D_01_02 (2)"}</definedName>
    <definedName name="juii" localSheetId="7" hidden="1">{"pl_t&amp;d",#N/A,FALSE,"p&amp;l_t&amp;D_01_02 (2)"}</definedName>
    <definedName name="juii" localSheetId="8" hidden="1">{"pl_t&amp;d",#N/A,FALSE,"p&amp;l_t&amp;D_01_02 (2)"}</definedName>
    <definedName name="juii" localSheetId="9" hidden="1">{"pl_t&amp;d",#N/A,FALSE,"p&amp;l_t&amp;D_01_02 (2)"}</definedName>
    <definedName name="juii" localSheetId="10" hidden="1">{"pl_t&amp;d",#N/A,FALSE,"p&amp;l_t&amp;D_01_02 (2)"}</definedName>
    <definedName name="juii" hidden="1">{"pl_t&amp;d",#N/A,FALSE,"p&amp;l_t&amp;D_01_02 (2)"}</definedName>
    <definedName name="july" localSheetId="4">#REF!</definedName>
    <definedName name="july" localSheetId="5">#REF!</definedName>
    <definedName name="july" localSheetId="6">#REF!</definedName>
    <definedName name="july" localSheetId="7">#REF!</definedName>
    <definedName name="july" localSheetId="8">#REF!</definedName>
    <definedName name="july" localSheetId="9">#REF!</definedName>
    <definedName name="july" localSheetId="10">#REF!</definedName>
    <definedName name="july">#REF!</definedName>
    <definedName name="July.05" localSheetId="6" hidden="1">{"pl_t&amp;d",#N/A,FALSE,"p&amp;l_t&amp;D_01_02 (2)"}</definedName>
    <definedName name="July.05" localSheetId="7" hidden="1">{"pl_t&amp;d",#N/A,FALSE,"p&amp;l_t&amp;D_01_02 (2)"}</definedName>
    <definedName name="July.05" localSheetId="8" hidden="1">{"pl_t&amp;d",#N/A,FALSE,"p&amp;l_t&amp;D_01_02 (2)"}</definedName>
    <definedName name="July.05" localSheetId="9" hidden="1">{"pl_t&amp;d",#N/A,FALSE,"p&amp;l_t&amp;D_01_02 (2)"}</definedName>
    <definedName name="July.05" localSheetId="10" hidden="1">{"pl_t&amp;d",#N/A,FALSE,"p&amp;l_t&amp;D_01_02 (2)"}</definedName>
    <definedName name="July.05" hidden="1">{"pl_t&amp;d",#N/A,FALSE,"p&amp;l_t&amp;D_01_02 (2)"}</definedName>
    <definedName name="june" localSheetId="4">#REF!</definedName>
    <definedName name="june" localSheetId="5">#REF!</definedName>
    <definedName name="june" localSheetId="6">#REF!</definedName>
    <definedName name="june" localSheetId="7">#REF!</definedName>
    <definedName name="june" localSheetId="8">#REF!</definedName>
    <definedName name="june" localSheetId="9">#REF!</definedName>
    <definedName name="june" localSheetId="10">#REF!</definedName>
    <definedName name="june">#REF!</definedName>
    <definedName name="June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y" localSheetId="6" hidden="1">{"pl_td_01_02",#N/A,FALSE,"p&amp;l_t&amp;D_01_02 (2)"}</definedName>
    <definedName name="juy" localSheetId="7" hidden="1">{"pl_td_01_02",#N/A,FALSE,"p&amp;l_t&amp;D_01_02 (2)"}</definedName>
    <definedName name="juy" localSheetId="8" hidden="1">{"pl_td_01_02",#N/A,FALSE,"p&amp;l_t&amp;D_01_02 (2)"}</definedName>
    <definedName name="juy" localSheetId="9" hidden="1">{"pl_td_01_02",#N/A,FALSE,"p&amp;l_t&amp;D_01_02 (2)"}</definedName>
    <definedName name="juy" localSheetId="10" hidden="1">{"pl_td_01_02",#N/A,FALSE,"p&amp;l_t&amp;D_01_02 (2)"}</definedName>
    <definedName name="juy" hidden="1">{"pl_td_01_02",#N/A,FALSE,"p&amp;l_t&amp;D_01_02 (2)"}</definedName>
    <definedName name="JV10Group_944" localSheetId="6">#REF!</definedName>
    <definedName name="JV10Group_944" localSheetId="7">#REF!</definedName>
    <definedName name="JV10Group_944" localSheetId="8">#REF!</definedName>
    <definedName name="JV10Group_944" localSheetId="9">#REF!</definedName>
    <definedName name="JV10Group_944" localSheetId="10">#REF!</definedName>
    <definedName name="JV10Group_944">#REF!</definedName>
    <definedName name="JV14Group_944" localSheetId="6">#REF!</definedName>
    <definedName name="JV14Group_944" localSheetId="7">#REF!</definedName>
    <definedName name="JV14Group_944" localSheetId="8">#REF!</definedName>
    <definedName name="JV14Group_944" localSheetId="9">#REF!</definedName>
    <definedName name="JV14Group_944" localSheetId="10">#REF!</definedName>
    <definedName name="JV14Group_944">#REF!</definedName>
    <definedName name="JyO" localSheetId="6">#REF!</definedName>
    <definedName name="JyO" localSheetId="7">#REF!</definedName>
    <definedName name="JyO" localSheetId="8">#REF!</definedName>
    <definedName name="JyO" localSheetId="9">#REF!</definedName>
    <definedName name="JyO" localSheetId="10">#REF!</definedName>
    <definedName name="JyO">#REF!</definedName>
    <definedName name="k" localSheetId="0" hidden="1">{"pl_t&amp;d",#N/A,FALSE,"p&amp;l_t&amp;D_01_02 (2)"}</definedName>
    <definedName name="k" localSheetId="1" hidden="1">{"pl_t&amp;d",#N/A,FALSE,"p&amp;l_t&amp;D_01_02 (2)"}</definedName>
    <definedName name="k" localSheetId="2" hidden="1">{"pl_t&amp;d",#N/A,FALSE,"p&amp;l_t&amp;D_01_02 (2)"}</definedName>
    <definedName name="k" localSheetId="3" hidden="1">{"pl_t&amp;d",#N/A,FALSE,"p&amp;l_t&amp;D_01_02 (2)"}</definedName>
    <definedName name="k" localSheetId="5" hidden="1">{"pl_t&amp;d",#N/A,FALSE,"p&amp;l_t&amp;D_01_02 (2)"}</definedName>
    <definedName name="k" localSheetId="6" hidden="1">{"pl_t&amp;d",#N/A,FALSE,"p&amp;l_t&amp;D_01_02 (2)"}</definedName>
    <definedName name="k" localSheetId="7" hidden="1">{"pl_t&amp;d",#N/A,FALSE,"p&amp;l_t&amp;D_01_02 (2)"}</definedName>
    <definedName name="k" localSheetId="8" hidden="1">{"pl_t&amp;d",#N/A,FALSE,"p&amp;l_t&amp;D_01_02 (2)"}</definedName>
    <definedName name="k" localSheetId="9" hidden="1">{"pl_t&amp;d",#N/A,FALSE,"p&amp;l_t&amp;D_01_02 (2)"}</definedName>
    <definedName name="k" localSheetId="10" hidden="1">{"pl_t&amp;d",#N/A,FALSE,"p&amp;l_t&amp;D_01_02 (2)"}</definedName>
    <definedName name="k" hidden="1">{"pl_t&amp;d",#N/A,FALSE,"p&amp;l_t&amp;D_01_02 (2)"}</definedName>
    <definedName name="k_1" localSheetId="6" hidden="1">{"pl_t&amp;d",#N/A,FALSE,"p&amp;l_t&amp;D_01_02 (2)"}</definedName>
    <definedName name="k_1" localSheetId="7" hidden="1">{"pl_t&amp;d",#N/A,FALSE,"p&amp;l_t&amp;D_01_02 (2)"}</definedName>
    <definedName name="k_1" localSheetId="8" hidden="1">{"pl_t&amp;d",#N/A,FALSE,"p&amp;l_t&amp;D_01_02 (2)"}</definedName>
    <definedName name="k_1" localSheetId="9" hidden="1">{"pl_t&amp;d",#N/A,FALSE,"p&amp;l_t&amp;D_01_02 (2)"}</definedName>
    <definedName name="k_1" localSheetId="10" hidden="1">{"pl_t&amp;d",#N/A,FALSE,"p&amp;l_t&amp;D_01_02 (2)"}</definedName>
    <definedName name="k_1" hidden="1">{"pl_t&amp;d",#N/A,FALSE,"p&amp;l_t&amp;D_01_02 (2)"}</definedName>
    <definedName name="K2000_">#N/A</definedName>
    <definedName name="Kalyandurg" localSheetId="6">'[31]2004'!#REF!</definedName>
    <definedName name="Kalyandurg" localSheetId="7">'[31]2004'!#REF!</definedName>
    <definedName name="Kalyandurg" localSheetId="8">'[31]2004'!#REF!</definedName>
    <definedName name="Kalyandurg" localSheetId="9">'[31]2004'!#REF!</definedName>
    <definedName name="Kalyandurg" localSheetId="10">'[31]2004'!#REF!</definedName>
    <definedName name="Kalyandurg">'[32]2004'!#REF!</definedName>
    <definedName name="katya" localSheetId="0" hidden="1">{"pl_t&amp;d",#N/A,FALSE,"p&amp;l_t&amp;D_01_02 (2)"}</definedName>
    <definedName name="katya" localSheetId="1" hidden="1">{"pl_t&amp;d",#N/A,FALSE,"p&amp;l_t&amp;D_01_02 (2)"}</definedName>
    <definedName name="katya" localSheetId="2" hidden="1">{"pl_t&amp;d",#N/A,FALSE,"p&amp;l_t&amp;D_01_02 (2)"}</definedName>
    <definedName name="katya" localSheetId="3" hidden="1">{"pl_t&amp;d",#N/A,FALSE,"p&amp;l_t&amp;D_01_02 (2)"}</definedName>
    <definedName name="katya" localSheetId="4" hidden="1">{"pl_t&amp;d",#N/A,FALSE,"p&amp;l_t&amp;D_01_02 (2)"}</definedName>
    <definedName name="katya" localSheetId="5" hidden="1">{"pl_t&amp;d",#N/A,FALSE,"p&amp;l_t&amp;D_01_02 (2)"}</definedName>
    <definedName name="katya" localSheetId="6" hidden="1">{"pl_t&amp;d",#N/A,FALSE,"p&amp;l_t&amp;D_01_02 (2)"}</definedName>
    <definedName name="katya" localSheetId="7" hidden="1">{"pl_t&amp;d",#N/A,FALSE,"p&amp;l_t&amp;D_01_02 (2)"}</definedName>
    <definedName name="katya" localSheetId="8" hidden="1">{"pl_t&amp;d",#N/A,FALSE,"p&amp;l_t&amp;D_01_02 (2)"}</definedName>
    <definedName name="katya" localSheetId="9" hidden="1">{"pl_t&amp;d",#N/A,FALSE,"p&amp;l_t&amp;D_01_02 (2)"}</definedName>
    <definedName name="katya" localSheetId="10" hidden="1">{"pl_t&amp;d",#N/A,FALSE,"p&amp;l_t&amp;D_01_02 (2)"}</definedName>
    <definedName name="katya" hidden="1">{"pl_t&amp;d",#N/A,FALSE,"p&amp;l_t&amp;D_01_02 (2)"}</definedName>
    <definedName name="KAVI" localSheetId="0" hidden="1">{"pl_t&amp;d",#N/A,FALSE,"p&amp;l_t&amp;D_01_02 (2)"}</definedName>
    <definedName name="KAVI" localSheetId="1" hidden="1">{"pl_t&amp;d",#N/A,FALSE,"p&amp;l_t&amp;D_01_02 (2)"}</definedName>
    <definedName name="KAVI" localSheetId="2" hidden="1">{"pl_t&amp;d",#N/A,FALSE,"p&amp;l_t&amp;D_01_02 (2)"}</definedName>
    <definedName name="KAVI" localSheetId="3" hidden="1">{"pl_t&amp;d",#N/A,FALSE,"p&amp;l_t&amp;D_01_02 (2)"}</definedName>
    <definedName name="KAVI" localSheetId="5" hidden="1">{"pl_t&amp;d",#N/A,FALSE,"p&amp;l_t&amp;D_01_02 (2)"}</definedName>
    <definedName name="KAVI" localSheetId="6" hidden="1">{"pl_t&amp;d",#N/A,FALSE,"p&amp;l_t&amp;D_01_02 (2)"}</definedName>
    <definedName name="KAVI" localSheetId="7" hidden="1">{"pl_t&amp;d",#N/A,FALSE,"p&amp;l_t&amp;D_01_02 (2)"}</definedName>
    <definedName name="KAVI" localSheetId="8" hidden="1">{"pl_t&amp;d",#N/A,FALSE,"p&amp;l_t&amp;D_01_02 (2)"}</definedName>
    <definedName name="KAVI" localSheetId="9" hidden="1">{"pl_t&amp;d",#N/A,FALSE,"p&amp;l_t&amp;D_01_02 (2)"}</definedName>
    <definedName name="KAVI" localSheetId="10" hidden="1">{"pl_t&amp;d",#N/A,FALSE,"p&amp;l_t&amp;D_01_02 (2)"}</definedName>
    <definedName name="KAVI" hidden="1">{"pl_t&amp;d",#N/A,FALSE,"p&amp;l_t&amp;D_01_02 (2)"}</definedName>
    <definedName name="KDKDKD" localSheetId="6" hidden="1">{"pl_t&amp;d",#N/A,FALSE,"p&amp;l_t&amp;D_01_02 (2)"}</definedName>
    <definedName name="KDKDKD" localSheetId="7" hidden="1">{"pl_t&amp;d",#N/A,FALSE,"p&amp;l_t&amp;D_01_02 (2)"}</definedName>
    <definedName name="KDKDKD" localSheetId="8" hidden="1">{"pl_t&amp;d",#N/A,FALSE,"p&amp;l_t&amp;D_01_02 (2)"}</definedName>
    <definedName name="KDKDKD" localSheetId="9" hidden="1">{"pl_t&amp;d",#N/A,FALSE,"p&amp;l_t&amp;D_01_02 (2)"}</definedName>
    <definedName name="KDKDKD" localSheetId="10" hidden="1">{"pl_t&amp;d",#N/A,FALSE,"p&amp;l_t&amp;D_01_02 (2)"}</definedName>
    <definedName name="KDKDKD" hidden="1">{"pl_t&amp;d",#N/A,FALSE,"p&amp;l_t&amp;D_01_02 (2)"}</definedName>
    <definedName name="KDKDKDKD" localSheetId="6" hidden="1">{"pl_t&amp;d",#N/A,FALSE,"p&amp;l_t&amp;D_01_02 (2)"}</definedName>
    <definedName name="KDKDKDKD" localSheetId="7" hidden="1">{"pl_t&amp;d",#N/A,FALSE,"p&amp;l_t&amp;D_01_02 (2)"}</definedName>
    <definedName name="KDKDKDKD" localSheetId="8" hidden="1">{"pl_t&amp;d",#N/A,FALSE,"p&amp;l_t&amp;D_01_02 (2)"}</definedName>
    <definedName name="KDKDKDKD" localSheetId="9" hidden="1">{"pl_t&amp;d",#N/A,FALSE,"p&amp;l_t&amp;D_01_02 (2)"}</definedName>
    <definedName name="KDKDKDKD" localSheetId="10" hidden="1">{"pl_t&amp;d",#N/A,FALSE,"p&amp;l_t&amp;D_01_02 (2)"}</definedName>
    <definedName name="KDKDKDKD" hidden="1">{"pl_t&amp;d",#N/A,FALSE,"p&amp;l_t&amp;D_01_02 (2)"}</definedName>
    <definedName name="KDKDLKD" localSheetId="6" hidden="1">{"pl_t&amp;d",#N/A,FALSE,"p&amp;l_t&amp;D_01_02 (2)"}</definedName>
    <definedName name="KDKDLKD" localSheetId="7" hidden="1">{"pl_t&amp;d",#N/A,FALSE,"p&amp;l_t&amp;D_01_02 (2)"}</definedName>
    <definedName name="KDKDLKD" localSheetId="8" hidden="1">{"pl_t&amp;d",#N/A,FALSE,"p&amp;l_t&amp;D_01_02 (2)"}</definedName>
    <definedName name="KDKDLKD" localSheetId="9" hidden="1">{"pl_t&amp;d",#N/A,FALSE,"p&amp;l_t&amp;D_01_02 (2)"}</definedName>
    <definedName name="KDKDLKD" localSheetId="10" hidden="1">{"pl_t&amp;d",#N/A,FALSE,"p&amp;l_t&amp;D_01_02 (2)"}</definedName>
    <definedName name="KDKDLKD" hidden="1">{"pl_t&amp;d",#N/A,FALSE,"p&amp;l_t&amp;D_01_02 (2)"}</definedName>
    <definedName name="KDP" localSheetId="6">#REF!</definedName>
    <definedName name="KDP" localSheetId="7">#REF!</definedName>
    <definedName name="KDP" localSheetId="8">#REF!</definedName>
    <definedName name="KDP" localSheetId="9">#REF!</definedName>
    <definedName name="KDP" localSheetId="10">#REF!</definedName>
    <definedName name="KDP">#REF!</definedName>
    <definedName name="KEII">'[7]Executive Summary -Thermal'!$H$4:$I$31</definedName>
    <definedName name="KEIIU">'[7]Executive Summary -Thermal'!$A$4:$F$31</definedName>
    <definedName name="kfkkfkkff" localSheetId="6" hidden="1">{"pl_t&amp;d",#N/A,FALSE,"p&amp;l_t&amp;D_01_02 (2)"}</definedName>
    <definedName name="kfkkfkkff" localSheetId="7" hidden="1">{"pl_t&amp;d",#N/A,FALSE,"p&amp;l_t&amp;D_01_02 (2)"}</definedName>
    <definedName name="kfkkfkkff" localSheetId="8" hidden="1">{"pl_t&amp;d",#N/A,FALSE,"p&amp;l_t&amp;D_01_02 (2)"}</definedName>
    <definedName name="kfkkfkkff" localSheetId="9" hidden="1">{"pl_t&amp;d",#N/A,FALSE,"p&amp;l_t&amp;D_01_02 (2)"}</definedName>
    <definedName name="kfkkfkkff" localSheetId="10" hidden="1">{"pl_t&amp;d",#N/A,FALSE,"p&amp;l_t&amp;D_01_02 (2)"}</definedName>
    <definedName name="kfkkfkkff" hidden="1">{"pl_t&amp;d",#N/A,FALSE,"p&amp;l_t&amp;D_01_02 (2)"}</definedName>
    <definedName name="ki" localSheetId="0" hidden="1">{"pl_t&amp;d",#N/A,FALSE,"p&amp;l_t&amp;D_01_02 (2)"}</definedName>
    <definedName name="ki" localSheetId="1" hidden="1">{"pl_t&amp;d",#N/A,FALSE,"p&amp;l_t&amp;D_01_02 (2)"}</definedName>
    <definedName name="ki" localSheetId="2" hidden="1">{"pl_t&amp;d",#N/A,FALSE,"p&amp;l_t&amp;D_01_02 (2)"}</definedName>
    <definedName name="ki" localSheetId="3" hidden="1">{"pl_t&amp;d",#N/A,FALSE,"p&amp;l_t&amp;D_01_02 (2)"}</definedName>
    <definedName name="ki" localSheetId="5" hidden="1">{"pl_t&amp;d",#N/A,FALSE,"p&amp;l_t&amp;D_01_02 (2)"}</definedName>
    <definedName name="ki" localSheetId="6" hidden="1">{"pl_t&amp;d",#N/A,FALSE,"p&amp;l_t&amp;D_01_02 (2)"}</definedName>
    <definedName name="ki" localSheetId="7" hidden="1">{"pl_t&amp;d",#N/A,FALSE,"p&amp;l_t&amp;D_01_02 (2)"}</definedName>
    <definedName name="ki" localSheetId="8" hidden="1">{"pl_t&amp;d",#N/A,FALSE,"p&amp;l_t&amp;D_01_02 (2)"}</definedName>
    <definedName name="ki" localSheetId="9" hidden="1">{"pl_t&amp;d",#N/A,FALSE,"p&amp;l_t&amp;D_01_02 (2)"}</definedName>
    <definedName name="ki" localSheetId="10" hidden="1">{"pl_t&amp;d",#N/A,FALSE,"p&amp;l_t&amp;D_01_02 (2)"}</definedName>
    <definedName name="ki" hidden="1">{"pl_t&amp;d",#N/A,FALSE,"p&amp;l_t&amp;D_01_02 (2)"}</definedName>
    <definedName name="kifl" localSheetId="0" hidden="1">{"pl_t&amp;d",#N/A,FALSE,"p&amp;l_t&amp;D_01_02 (2)"}</definedName>
    <definedName name="kifl" localSheetId="1" hidden="1">{"pl_t&amp;d",#N/A,FALSE,"p&amp;l_t&amp;D_01_02 (2)"}</definedName>
    <definedName name="kifl" localSheetId="2" hidden="1">{"pl_t&amp;d",#N/A,FALSE,"p&amp;l_t&amp;D_01_02 (2)"}</definedName>
    <definedName name="kifl" localSheetId="3" hidden="1">{"pl_t&amp;d",#N/A,FALSE,"p&amp;l_t&amp;D_01_02 (2)"}</definedName>
    <definedName name="kifl" localSheetId="5" hidden="1">{"pl_t&amp;d",#N/A,FALSE,"p&amp;l_t&amp;D_01_02 (2)"}</definedName>
    <definedName name="kifl" localSheetId="6" hidden="1">{"pl_t&amp;d",#N/A,FALSE,"p&amp;l_t&amp;D_01_02 (2)"}</definedName>
    <definedName name="kifl" localSheetId="7" hidden="1">{"pl_t&amp;d",#N/A,FALSE,"p&amp;l_t&amp;D_01_02 (2)"}</definedName>
    <definedName name="kifl" localSheetId="8" hidden="1">{"pl_t&amp;d",#N/A,FALSE,"p&amp;l_t&amp;D_01_02 (2)"}</definedName>
    <definedName name="kifl" localSheetId="9" hidden="1">{"pl_t&amp;d",#N/A,FALSE,"p&amp;l_t&amp;D_01_02 (2)"}</definedName>
    <definedName name="kifl" localSheetId="10" hidden="1">{"pl_t&amp;d",#N/A,FALSE,"p&amp;l_t&amp;D_01_02 (2)"}</definedName>
    <definedName name="kifl" hidden="1">{"pl_t&amp;d",#N/A,FALSE,"p&amp;l_t&amp;D_01_02 (2)"}</definedName>
    <definedName name="KIRAN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" localSheetId="6" hidden="1">{"pl_t&amp;d",#N/A,FALSE,"p&amp;l_t&amp;D_01_02 (2)"}</definedName>
    <definedName name="kj" localSheetId="7" hidden="1">{"pl_t&amp;d",#N/A,FALSE,"p&amp;l_t&amp;D_01_02 (2)"}</definedName>
    <definedName name="kj" localSheetId="8" hidden="1">{"pl_t&amp;d",#N/A,FALSE,"p&amp;l_t&amp;D_01_02 (2)"}</definedName>
    <definedName name="kj" localSheetId="9" hidden="1">{"pl_t&amp;d",#N/A,FALSE,"p&amp;l_t&amp;D_01_02 (2)"}</definedName>
    <definedName name="kj" localSheetId="10" hidden="1">{"pl_t&amp;d",#N/A,FALSE,"p&amp;l_t&amp;D_01_02 (2)"}</definedName>
    <definedName name="kj" hidden="1">{"pl_t&amp;d",#N/A,FALSE,"p&amp;l_t&amp;D_01_02 (2)"}</definedName>
    <definedName name="KJK" localSheetId="6" hidden="1">{"pl_t&amp;d",#N/A,FALSE,"p&amp;l_t&amp;D_01_02 (2)"}</definedName>
    <definedName name="KJK" localSheetId="7" hidden="1">{"pl_t&amp;d",#N/A,FALSE,"p&amp;l_t&amp;D_01_02 (2)"}</definedName>
    <definedName name="KJK" localSheetId="8" hidden="1">{"pl_t&amp;d",#N/A,FALSE,"p&amp;l_t&amp;D_01_02 (2)"}</definedName>
    <definedName name="KJK" localSheetId="9" hidden="1">{"pl_t&amp;d",#N/A,FALSE,"p&amp;l_t&amp;D_01_02 (2)"}</definedName>
    <definedName name="KJK" localSheetId="10" hidden="1">{"pl_t&amp;d",#N/A,FALSE,"p&amp;l_t&amp;D_01_02 (2)"}</definedName>
    <definedName name="KJK" hidden="1">{"pl_t&amp;d",#N/A,FALSE,"p&amp;l_t&amp;D_01_02 (2)"}</definedName>
    <definedName name="kju" localSheetId="6" hidden="1">{"pl_t&amp;d",#N/A,FALSE,"p&amp;l_t&amp;D_01_02 (2)"}</definedName>
    <definedName name="kju" localSheetId="7" hidden="1">{"pl_t&amp;d",#N/A,FALSE,"p&amp;l_t&amp;D_01_02 (2)"}</definedName>
    <definedName name="kju" localSheetId="8" hidden="1">{"pl_t&amp;d",#N/A,FALSE,"p&amp;l_t&amp;D_01_02 (2)"}</definedName>
    <definedName name="kju" localSheetId="9" hidden="1">{"pl_t&amp;d",#N/A,FALSE,"p&amp;l_t&amp;D_01_02 (2)"}</definedName>
    <definedName name="kju" localSheetId="10" hidden="1">{"pl_t&amp;d",#N/A,FALSE,"p&amp;l_t&amp;D_01_02 (2)"}</definedName>
    <definedName name="kju" hidden="1">{"pl_t&amp;d",#N/A,FALSE,"p&amp;l_t&amp;D_01_02 (2)"}</definedName>
    <definedName name="KJUHGHN" localSheetId="6" hidden="1">{"pl_t&amp;d",#N/A,FALSE,"p&amp;l_t&amp;D_01_02 (2)"}</definedName>
    <definedName name="KJUHGHN" localSheetId="7" hidden="1">{"pl_t&amp;d",#N/A,FALSE,"p&amp;l_t&amp;D_01_02 (2)"}</definedName>
    <definedName name="KJUHGHN" localSheetId="8" hidden="1">{"pl_t&amp;d",#N/A,FALSE,"p&amp;l_t&amp;D_01_02 (2)"}</definedName>
    <definedName name="KJUHGHN" localSheetId="9" hidden="1">{"pl_t&amp;d",#N/A,FALSE,"p&amp;l_t&amp;D_01_02 (2)"}</definedName>
    <definedName name="KJUHGHN" localSheetId="10" hidden="1">{"pl_t&amp;d",#N/A,FALSE,"p&amp;l_t&amp;D_01_02 (2)"}</definedName>
    <definedName name="KJUHGHN" hidden="1">{"pl_t&amp;d",#N/A,FALSE,"p&amp;l_t&amp;D_01_02 (2)"}</definedName>
    <definedName name="KJUIY" localSheetId="6" hidden="1">{"pl_t&amp;d",#N/A,FALSE,"p&amp;l_t&amp;D_01_02 (2)"}</definedName>
    <definedName name="KJUIY" localSheetId="7" hidden="1">{"pl_t&amp;d",#N/A,FALSE,"p&amp;l_t&amp;D_01_02 (2)"}</definedName>
    <definedName name="KJUIY" localSheetId="8" hidden="1">{"pl_t&amp;d",#N/A,FALSE,"p&amp;l_t&amp;D_01_02 (2)"}</definedName>
    <definedName name="KJUIY" localSheetId="9" hidden="1">{"pl_t&amp;d",#N/A,FALSE,"p&amp;l_t&amp;D_01_02 (2)"}</definedName>
    <definedName name="KJUIY" localSheetId="10" hidden="1">{"pl_t&amp;d",#N/A,FALSE,"p&amp;l_t&amp;D_01_02 (2)"}</definedName>
    <definedName name="KJUIY" hidden="1">{"pl_t&amp;d",#N/A,FALSE,"p&amp;l_t&amp;D_01_02 (2)"}</definedName>
    <definedName name="kjy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k" localSheetId="6" hidden="1">{"pl_t&amp;d",#N/A,FALSE,"p&amp;l_t&amp;D_01_02 (2)"}</definedName>
    <definedName name="kk" localSheetId="7" hidden="1">{"pl_t&amp;d",#N/A,FALSE,"p&amp;l_t&amp;D_01_02 (2)"}</definedName>
    <definedName name="kk" localSheetId="8" hidden="1">{"pl_t&amp;d",#N/A,FALSE,"p&amp;l_t&amp;D_01_02 (2)"}</definedName>
    <definedName name="kk" localSheetId="9" hidden="1">{"pl_t&amp;d",#N/A,FALSE,"p&amp;l_t&amp;D_01_02 (2)"}</definedName>
    <definedName name="kk" localSheetId="10" hidden="1">{"pl_t&amp;d",#N/A,FALSE,"p&amp;l_t&amp;D_01_02 (2)"}</definedName>
    <definedName name="kk" hidden="1">{"pl_t&amp;d",#N/A,FALSE,"p&amp;l_t&amp;D_01_02 (2)"}</definedName>
    <definedName name="kkk" localSheetId="0" hidden="1">{"pl_t&amp;d",#N/A,FALSE,"p&amp;l_t&amp;D_01_02 (2)"}</definedName>
    <definedName name="kkk" localSheetId="1" hidden="1">{"pl_t&amp;d",#N/A,FALSE,"p&amp;l_t&amp;D_01_02 (2)"}</definedName>
    <definedName name="kkk" localSheetId="2" hidden="1">{"pl_t&amp;d",#N/A,FALSE,"p&amp;l_t&amp;D_01_02 (2)"}</definedName>
    <definedName name="kkk" localSheetId="3" hidden="1">{"pl_t&amp;d",#N/A,FALSE,"p&amp;l_t&amp;D_01_02 (2)"}</definedName>
    <definedName name="kkk" localSheetId="5" hidden="1">{"pl_t&amp;d",#N/A,FALSE,"p&amp;l_t&amp;D_01_02 (2)"}</definedName>
    <definedName name="kkk" localSheetId="6" hidden="1">{"pl_t&amp;d",#N/A,FALSE,"p&amp;l_t&amp;D_01_02 (2)"}</definedName>
    <definedName name="kkk" localSheetId="7" hidden="1">{"pl_t&amp;d",#N/A,FALSE,"p&amp;l_t&amp;D_01_02 (2)"}</definedName>
    <definedName name="kkk" localSheetId="8" hidden="1">{"pl_t&amp;d",#N/A,FALSE,"p&amp;l_t&amp;D_01_02 (2)"}</definedName>
    <definedName name="kkk" localSheetId="9" hidden="1">{"pl_t&amp;d",#N/A,FALSE,"p&amp;l_t&amp;D_01_02 (2)"}</definedName>
    <definedName name="kkk" localSheetId="10" hidden="1">{"pl_t&amp;d",#N/A,FALSE,"p&amp;l_t&amp;D_01_02 (2)"}</definedName>
    <definedName name="kkk" hidden="1">{"pl_t&amp;d",#N/A,FALSE,"p&amp;l_t&amp;D_01_02 (2)"}</definedName>
    <definedName name="KKKK" localSheetId="6" hidden="1">{"pl_t&amp;d",#N/A,FALSE,"p&amp;l_t&amp;D_01_02 (2)"}</definedName>
    <definedName name="KKKK" localSheetId="7" hidden="1">{"pl_t&amp;d",#N/A,FALSE,"p&amp;l_t&amp;D_01_02 (2)"}</definedName>
    <definedName name="KKKK" localSheetId="8" hidden="1">{"pl_t&amp;d",#N/A,FALSE,"p&amp;l_t&amp;D_01_02 (2)"}</definedName>
    <definedName name="KKKK" localSheetId="9" hidden="1">{"pl_t&amp;d",#N/A,FALSE,"p&amp;l_t&amp;D_01_02 (2)"}</definedName>
    <definedName name="KKKK" localSheetId="10" hidden="1">{"pl_t&amp;d",#N/A,FALSE,"p&amp;l_t&amp;D_01_02 (2)"}</definedName>
    <definedName name="KKKK" hidden="1">{"pl_t&amp;d",#N/A,FALSE,"p&amp;l_t&amp;D_01_02 (2)"}</definedName>
    <definedName name="kkkkkkk" localSheetId="6" hidden="1">{"pl_t&amp;d",#N/A,FALSE,"p&amp;l_t&amp;D_01_02 (2)"}</definedName>
    <definedName name="kkkkkkk" localSheetId="7" hidden="1">{"pl_t&amp;d",#N/A,FALSE,"p&amp;l_t&amp;D_01_02 (2)"}</definedName>
    <definedName name="kkkkkkk" localSheetId="8" hidden="1">{"pl_t&amp;d",#N/A,FALSE,"p&amp;l_t&amp;D_01_02 (2)"}</definedName>
    <definedName name="kkkkkkk" localSheetId="9" hidden="1">{"pl_t&amp;d",#N/A,FALSE,"p&amp;l_t&amp;D_01_02 (2)"}</definedName>
    <definedName name="kkkkkkk" localSheetId="10" hidden="1">{"pl_t&amp;d",#N/A,FALSE,"p&amp;l_t&amp;D_01_02 (2)"}</definedName>
    <definedName name="kkkkkkk" hidden="1">{"pl_t&amp;d",#N/A,FALSE,"p&amp;l_t&amp;D_01_02 (2)"}</definedName>
    <definedName name="kl" localSheetId="6">#REF!</definedName>
    <definedName name="kl" localSheetId="7">#REF!</definedName>
    <definedName name="kl" localSheetId="8">#REF!</definedName>
    <definedName name="kl" localSheetId="9">#REF!</definedName>
    <definedName name="kl" localSheetId="10">#REF!</definedName>
    <definedName name="kl">#REF!</definedName>
    <definedName name="kli" localSheetId="6" hidden="1">{"pl_t&amp;d",#N/A,FALSE,"p&amp;l_t&amp;D_01_02 (2)"}</definedName>
    <definedName name="kli" localSheetId="7" hidden="1">{"pl_t&amp;d",#N/A,FALSE,"p&amp;l_t&amp;D_01_02 (2)"}</definedName>
    <definedName name="kli" localSheetId="8" hidden="1">{"pl_t&amp;d",#N/A,FALSE,"p&amp;l_t&amp;D_01_02 (2)"}</definedName>
    <definedName name="kli" localSheetId="9" hidden="1">{"pl_t&amp;d",#N/A,FALSE,"p&amp;l_t&amp;D_01_02 (2)"}</definedName>
    <definedName name="kli" localSheetId="10" hidden="1">{"pl_t&amp;d",#N/A,FALSE,"p&amp;l_t&amp;D_01_02 (2)"}</definedName>
    <definedName name="kli" hidden="1">{"pl_t&amp;d",#N/A,FALSE,"p&amp;l_t&amp;D_01_02 (2)"}</definedName>
    <definedName name="KLJI" localSheetId="6" hidden="1">{"pl_t&amp;d",#N/A,FALSE,"p&amp;l_t&amp;D_01_02 (2)"}</definedName>
    <definedName name="KLJI" localSheetId="7" hidden="1">{"pl_t&amp;d",#N/A,FALSE,"p&amp;l_t&amp;D_01_02 (2)"}</definedName>
    <definedName name="KLJI" localSheetId="8" hidden="1">{"pl_t&amp;d",#N/A,FALSE,"p&amp;l_t&amp;D_01_02 (2)"}</definedName>
    <definedName name="KLJI" localSheetId="9" hidden="1">{"pl_t&amp;d",#N/A,FALSE,"p&amp;l_t&amp;D_01_02 (2)"}</definedName>
    <definedName name="KLJI" localSheetId="10" hidden="1">{"pl_t&amp;d",#N/A,FALSE,"p&amp;l_t&amp;D_01_02 (2)"}</definedName>
    <definedName name="KLJI" hidden="1">{"pl_t&amp;d",#N/A,FALSE,"p&amp;l_t&amp;D_01_02 (2)"}</definedName>
    <definedName name="kljjl" localSheetId="6" hidden="1">{"pl_t&amp;d",#N/A,FALSE,"p&amp;l_t&amp;D_01_02 (2)"}</definedName>
    <definedName name="kljjl" localSheetId="7" hidden="1">{"pl_t&amp;d",#N/A,FALSE,"p&amp;l_t&amp;D_01_02 (2)"}</definedName>
    <definedName name="kljjl" localSheetId="8" hidden="1">{"pl_t&amp;d",#N/A,FALSE,"p&amp;l_t&amp;D_01_02 (2)"}</definedName>
    <definedName name="kljjl" localSheetId="9" hidden="1">{"pl_t&amp;d",#N/A,FALSE,"p&amp;l_t&amp;D_01_02 (2)"}</definedName>
    <definedName name="kljjl" localSheetId="10" hidden="1">{"pl_t&amp;d",#N/A,FALSE,"p&amp;l_t&amp;D_01_02 (2)"}</definedName>
    <definedName name="kljjl" hidden="1">{"pl_t&amp;d",#N/A,FALSE,"p&amp;l_t&amp;D_01_02 (2)"}</definedName>
    <definedName name="km" localSheetId="6" hidden="1">{"pl_t&amp;d",#N/A,FALSE,"p&amp;l_t&amp;D_01_02 (2)"}</definedName>
    <definedName name="km" localSheetId="7" hidden="1">{"pl_t&amp;d",#N/A,FALSE,"p&amp;l_t&amp;D_01_02 (2)"}</definedName>
    <definedName name="km" localSheetId="8" hidden="1">{"pl_t&amp;d",#N/A,FALSE,"p&amp;l_t&amp;D_01_02 (2)"}</definedName>
    <definedName name="km" localSheetId="9" hidden="1">{"pl_t&amp;d",#N/A,FALSE,"p&amp;l_t&amp;D_01_02 (2)"}</definedName>
    <definedName name="km" localSheetId="10" hidden="1">{"pl_t&amp;d",#N/A,FALSE,"p&amp;l_t&amp;D_01_02 (2)"}</definedName>
    <definedName name="km" hidden="1">{"pl_t&amp;d",#N/A,FALSE,"p&amp;l_t&amp;D_01_02 (2)"}</definedName>
    <definedName name="kn" localSheetId="6" hidden="1">{"pl_td_01_02",#N/A,FALSE,"p&amp;l_t&amp;D_01_02 (2)"}</definedName>
    <definedName name="kn" localSheetId="7" hidden="1">{"pl_td_01_02",#N/A,FALSE,"p&amp;l_t&amp;D_01_02 (2)"}</definedName>
    <definedName name="kn" localSheetId="8" hidden="1">{"pl_td_01_02",#N/A,FALSE,"p&amp;l_t&amp;D_01_02 (2)"}</definedName>
    <definedName name="kn" localSheetId="9" hidden="1">{"pl_td_01_02",#N/A,FALSE,"p&amp;l_t&amp;D_01_02 (2)"}</definedName>
    <definedName name="kn" localSheetId="10" hidden="1">{"pl_td_01_02",#N/A,FALSE,"p&amp;l_t&amp;D_01_02 (2)"}</definedName>
    <definedName name="kn" hidden="1">{"pl_td_01_02",#N/A,FALSE,"p&amp;l_t&amp;D_01_02 (2)"}</definedName>
    <definedName name="knl" localSheetId="6">#REF!</definedName>
    <definedName name="knl" localSheetId="7">#REF!</definedName>
    <definedName name="knl" localSheetId="8">#REF!</definedName>
    <definedName name="knl" localSheetId="9">#REF!</definedName>
    <definedName name="knl" localSheetId="10">#REF!</definedName>
    <definedName name="knl">#REF!</definedName>
    <definedName name="ko" localSheetId="6" hidden="1">{"pl_t&amp;d",#N/A,FALSE,"p&amp;l_t&amp;D_01_02 (2)"}</definedName>
    <definedName name="ko" localSheetId="7" hidden="1">{"pl_t&amp;d",#N/A,FALSE,"p&amp;l_t&amp;D_01_02 (2)"}</definedName>
    <definedName name="ko" localSheetId="8" hidden="1">{"pl_t&amp;d",#N/A,FALSE,"p&amp;l_t&amp;D_01_02 (2)"}</definedName>
    <definedName name="ko" localSheetId="9" hidden="1">{"pl_t&amp;d",#N/A,FALSE,"p&amp;l_t&amp;D_01_02 (2)"}</definedName>
    <definedName name="ko" localSheetId="10" hidden="1">{"pl_t&amp;d",#N/A,FALSE,"p&amp;l_t&amp;D_01_02 (2)"}</definedName>
    <definedName name="ko" hidden="1">{"pl_t&amp;d",#N/A,FALSE,"p&amp;l_t&amp;D_01_02 (2)"}</definedName>
    <definedName name="KRISH" localSheetId="6" hidden="1">{"pl_t&amp;d",#N/A,FALSE,"p&amp;l_t&amp;D_01_02 (2)"}</definedName>
    <definedName name="KRISH" localSheetId="7" hidden="1">{"pl_t&amp;d",#N/A,FALSE,"p&amp;l_t&amp;D_01_02 (2)"}</definedName>
    <definedName name="KRISH" localSheetId="8" hidden="1">{"pl_t&amp;d",#N/A,FALSE,"p&amp;l_t&amp;D_01_02 (2)"}</definedName>
    <definedName name="KRISH" localSheetId="9" hidden="1">{"pl_t&amp;d",#N/A,FALSE,"p&amp;l_t&amp;D_01_02 (2)"}</definedName>
    <definedName name="KRISH" localSheetId="10" hidden="1">{"pl_t&amp;d",#N/A,FALSE,"p&amp;l_t&amp;D_01_02 (2)"}</definedName>
    <definedName name="KRISH" hidden="1">{"pl_t&amp;d",#N/A,FALSE,"p&amp;l_t&amp;D_01_02 (2)"}</definedName>
    <definedName name="krkr" localSheetId="0" hidden="1">{"pl_t&amp;d",#N/A,FALSE,"p&amp;l_t&amp;D_01_02 (2)"}</definedName>
    <definedName name="krkr" localSheetId="1" hidden="1">{"pl_t&amp;d",#N/A,FALSE,"p&amp;l_t&amp;D_01_02 (2)"}</definedName>
    <definedName name="krkr" localSheetId="2" hidden="1">{"pl_t&amp;d",#N/A,FALSE,"p&amp;l_t&amp;D_01_02 (2)"}</definedName>
    <definedName name="krkr" localSheetId="3" hidden="1">{"pl_t&amp;d",#N/A,FALSE,"p&amp;l_t&amp;D_01_02 (2)"}</definedName>
    <definedName name="krkr" localSheetId="5" hidden="1">{"pl_t&amp;d",#N/A,FALSE,"p&amp;l_t&amp;D_01_02 (2)"}</definedName>
    <definedName name="krkr" localSheetId="6" hidden="1">{"pl_t&amp;d",#N/A,FALSE,"p&amp;l_t&amp;D_01_02 (2)"}</definedName>
    <definedName name="krkr" localSheetId="7" hidden="1">{"pl_t&amp;d",#N/A,FALSE,"p&amp;l_t&amp;D_01_02 (2)"}</definedName>
    <definedName name="krkr" localSheetId="8" hidden="1">{"pl_t&amp;d",#N/A,FALSE,"p&amp;l_t&amp;D_01_02 (2)"}</definedName>
    <definedName name="krkr" localSheetId="9" hidden="1">{"pl_t&amp;d",#N/A,FALSE,"p&amp;l_t&amp;D_01_02 (2)"}</definedName>
    <definedName name="krkr" localSheetId="10" hidden="1">{"pl_t&amp;d",#N/A,FALSE,"p&amp;l_t&amp;D_01_02 (2)"}</definedName>
    <definedName name="krkr" hidden="1">{"pl_t&amp;d",#N/A,FALSE,"p&amp;l_t&amp;D_01_02 (2)"}</definedName>
    <definedName name="ksd" localSheetId="6" hidden="1">{"pl_t&amp;d",#N/A,FALSE,"p&amp;l_t&amp;D_01_02 (2)"}</definedName>
    <definedName name="ksd" localSheetId="7" hidden="1">{"pl_t&amp;d",#N/A,FALSE,"p&amp;l_t&amp;D_01_02 (2)"}</definedName>
    <definedName name="ksd" localSheetId="8" hidden="1">{"pl_t&amp;d",#N/A,FALSE,"p&amp;l_t&amp;D_01_02 (2)"}</definedName>
    <definedName name="ksd" localSheetId="9" hidden="1">{"pl_t&amp;d",#N/A,FALSE,"p&amp;l_t&amp;D_01_02 (2)"}</definedName>
    <definedName name="ksd" localSheetId="10" hidden="1">{"pl_t&amp;d",#N/A,FALSE,"p&amp;l_t&amp;D_01_02 (2)"}</definedName>
    <definedName name="ksd" hidden="1">{"pl_t&amp;d",#N/A,FALSE,"p&amp;l_t&amp;D_01_02 (2)"}</definedName>
    <definedName name="ksdm" localSheetId="6" hidden="1">{"pl_t&amp;d",#N/A,FALSE,"p&amp;l_t&amp;D_01_02 (2)"}</definedName>
    <definedName name="ksdm" localSheetId="7" hidden="1">{"pl_t&amp;d",#N/A,FALSE,"p&amp;l_t&amp;D_01_02 (2)"}</definedName>
    <definedName name="ksdm" localSheetId="8" hidden="1">{"pl_t&amp;d",#N/A,FALSE,"p&amp;l_t&amp;D_01_02 (2)"}</definedName>
    <definedName name="ksdm" localSheetId="9" hidden="1">{"pl_t&amp;d",#N/A,FALSE,"p&amp;l_t&amp;D_01_02 (2)"}</definedName>
    <definedName name="ksdm" localSheetId="10" hidden="1">{"pl_t&amp;d",#N/A,FALSE,"p&amp;l_t&amp;D_01_02 (2)"}</definedName>
    <definedName name="ksdm" hidden="1">{"pl_t&amp;d",#N/A,FALSE,"p&amp;l_t&amp;D_01_02 (2)"}</definedName>
    <definedName name="ku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I" localSheetId="6" hidden="1">{"pl_t&amp;d",#N/A,FALSE,"p&amp;l_t&amp;D_01_02 (2)"}</definedName>
    <definedName name="KUI" localSheetId="7" hidden="1">{"pl_t&amp;d",#N/A,FALSE,"p&amp;l_t&amp;D_01_02 (2)"}</definedName>
    <definedName name="KUI" localSheetId="8" hidden="1">{"pl_t&amp;d",#N/A,FALSE,"p&amp;l_t&amp;D_01_02 (2)"}</definedName>
    <definedName name="KUI" localSheetId="9" hidden="1">{"pl_t&amp;d",#N/A,FALSE,"p&amp;l_t&amp;D_01_02 (2)"}</definedName>
    <definedName name="KUI" localSheetId="10" hidden="1">{"pl_t&amp;d",#N/A,FALSE,"p&amp;l_t&amp;D_01_02 (2)"}</definedName>
    <definedName name="KUI" hidden="1">{"pl_t&amp;d",#N/A,FALSE,"p&amp;l_t&amp;D_01_02 (2)"}</definedName>
    <definedName name="KUSHI" localSheetId="6" hidden="1">{"pl_t&amp;d",#N/A,FALSE,"p&amp;l_t&amp;D_01_02 (2)"}</definedName>
    <definedName name="KUSHI" localSheetId="7" hidden="1">{"pl_t&amp;d",#N/A,FALSE,"p&amp;l_t&amp;D_01_02 (2)"}</definedName>
    <definedName name="KUSHI" localSheetId="8" hidden="1">{"pl_t&amp;d",#N/A,FALSE,"p&amp;l_t&amp;D_01_02 (2)"}</definedName>
    <definedName name="KUSHI" localSheetId="9" hidden="1">{"pl_t&amp;d",#N/A,FALSE,"p&amp;l_t&amp;D_01_02 (2)"}</definedName>
    <definedName name="KUSHI" localSheetId="10" hidden="1">{"pl_t&amp;d",#N/A,FALSE,"p&amp;l_t&amp;D_01_02 (2)"}</definedName>
    <definedName name="KUSHI" hidden="1">{"pl_t&amp;d",#N/A,FALSE,"p&amp;l_t&amp;D_01_02 (2)"}</definedName>
    <definedName name="KUT" localSheetId="6" hidden="1">{"pl_t&amp;d",#N/A,FALSE,"p&amp;l_t&amp;D_01_02 (2)"}</definedName>
    <definedName name="KUT" localSheetId="7" hidden="1">{"pl_t&amp;d",#N/A,FALSE,"p&amp;l_t&amp;D_01_02 (2)"}</definedName>
    <definedName name="KUT" localSheetId="8" hidden="1">{"pl_t&amp;d",#N/A,FALSE,"p&amp;l_t&amp;D_01_02 (2)"}</definedName>
    <definedName name="KUT" localSheetId="9" hidden="1">{"pl_t&amp;d",#N/A,FALSE,"p&amp;l_t&amp;D_01_02 (2)"}</definedName>
    <definedName name="KUT" localSheetId="10" hidden="1">{"pl_t&amp;d",#N/A,FALSE,"p&amp;l_t&amp;D_01_02 (2)"}</definedName>
    <definedName name="KUT" hidden="1">{"pl_t&amp;d",#N/A,FALSE,"p&amp;l_t&amp;D_01_02 (2)"}</definedName>
    <definedName name="kvvs" localSheetId="6" hidden="1">{"pl_t&amp;d",#N/A,FALSE,"p&amp;l_t&amp;D_01_02 (2)"}</definedName>
    <definedName name="kvvs" localSheetId="7" hidden="1">{"pl_t&amp;d",#N/A,FALSE,"p&amp;l_t&amp;D_01_02 (2)"}</definedName>
    <definedName name="kvvs" localSheetId="8" hidden="1">{"pl_t&amp;d",#N/A,FALSE,"p&amp;l_t&amp;D_01_02 (2)"}</definedName>
    <definedName name="kvvs" localSheetId="9" hidden="1">{"pl_t&amp;d",#N/A,FALSE,"p&amp;l_t&amp;D_01_02 (2)"}</definedName>
    <definedName name="kvvs" localSheetId="10" hidden="1">{"pl_t&amp;d",#N/A,FALSE,"p&amp;l_t&amp;D_01_02 (2)"}</definedName>
    <definedName name="kvvs" hidden="1">{"pl_t&amp;d",#N/A,FALSE,"p&amp;l_t&amp;D_01_02 (2)"}</definedName>
    <definedName name="l" localSheetId="0" hidden="1">{"pl_t&amp;d",#N/A,FALSE,"p&amp;l_t&amp;D_01_02 (2)"}</definedName>
    <definedName name="l" localSheetId="1" hidden="1">{"pl_t&amp;d",#N/A,FALSE,"p&amp;l_t&amp;D_01_02 (2)"}</definedName>
    <definedName name="l" localSheetId="2" hidden="1">{"pl_t&amp;d",#N/A,FALSE,"p&amp;l_t&amp;D_01_02 (2)"}</definedName>
    <definedName name="l" localSheetId="3" hidden="1">{"pl_t&amp;d",#N/A,FALSE,"p&amp;l_t&amp;D_01_02 (2)"}</definedName>
    <definedName name="l" localSheetId="5" hidden="1">{"pl_t&amp;d",#N/A,FALSE,"p&amp;l_t&amp;D_01_02 (2)"}</definedName>
    <definedName name="l" localSheetId="6" hidden="1">{"pl_t&amp;d",#N/A,FALSE,"p&amp;l_t&amp;D_01_02 (2)"}</definedName>
    <definedName name="l" localSheetId="7" hidden="1">{"pl_t&amp;d",#N/A,FALSE,"p&amp;l_t&amp;D_01_02 (2)"}</definedName>
    <definedName name="l" localSheetId="8" hidden="1">{"pl_t&amp;d",#N/A,FALSE,"p&amp;l_t&amp;D_01_02 (2)"}</definedName>
    <definedName name="l" localSheetId="9" hidden="1">{"pl_t&amp;d",#N/A,FALSE,"p&amp;l_t&amp;D_01_02 (2)"}</definedName>
    <definedName name="l" localSheetId="10" hidden="1">{"pl_t&amp;d",#N/A,FALSE,"p&amp;l_t&amp;D_01_02 (2)"}</definedName>
    <definedName name="l" hidden="1">{"pl_t&amp;d",#N/A,FALSE,"p&amp;l_t&amp;D_01_02 (2)"}</definedName>
    <definedName name="LARSEN___TURBO" localSheetId="6">#REF!</definedName>
    <definedName name="LARSEN___TURBO" localSheetId="7">#REF!</definedName>
    <definedName name="LARSEN___TURBO" localSheetId="8">#REF!</definedName>
    <definedName name="LARSEN___TURBO" localSheetId="9">#REF!</definedName>
    <definedName name="LARSEN___TURBO" localSheetId="10">#REF!</definedName>
    <definedName name="LARSEN___TURBO">#REF!</definedName>
    <definedName name="LastYear" localSheetId="6">#REF!</definedName>
    <definedName name="LastYear" localSheetId="7">#REF!</definedName>
    <definedName name="LastYear" localSheetId="8">#REF!</definedName>
    <definedName name="LastYear" localSheetId="9">#REF!</definedName>
    <definedName name="LastYear" localSheetId="10">#REF!</definedName>
    <definedName name="LastYear">#REF!</definedName>
    <definedName name="laxman" localSheetId="0" hidden="1">{"pl_t&amp;d",#N/A,FALSE,"p&amp;l_t&amp;D_01_02 (2)"}</definedName>
    <definedName name="laxman" localSheetId="1" hidden="1">{"pl_t&amp;d",#N/A,FALSE,"p&amp;l_t&amp;D_01_02 (2)"}</definedName>
    <definedName name="laxman" localSheetId="2" hidden="1">{"pl_t&amp;d",#N/A,FALSE,"p&amp;l_t&amp;D_01_02 (2)"}</definedName>
    <definedName name="laxman" localSheetId="3" hidden="1">{"pl_t&amp;d",#N/A,FALSE,"p&amp;l_t&amp;D_01_02 (2)"}</definedName>
    <definedName name="laxman" localSheetId="5" hidden="1">{"pl_t&amp;d",#N/A,FALSE,"p&amp;l_t&amp;D_01_02 (2)"}</definedName>
    <definedName name="laxman" localSheetId="6" hidden="1">{"pl_t&amp;d",#N/A,FALSE,"p&amp;l_t&amp;D_01_02 (2)"}</definedName>
    <definedName name="laxman" localSheetId="7" hidden="1">{"pl_t&amp;d",#N/A,FALSE,"p&amp;l_t&amp;D_01_02 (2)"}</definedName>
    <definedName name="laxman" localSheetId="8" hidden="1">{"pl_t&amp;d",#N/A,FALSE,"p&amp;l_t&amp;D_01_02 (2)"}</definedName>
    <definedName name="laxman" localSheetId="9" hidden="1">{"pl_t&amp;d",#N/A,FALSE,"p&amp;l_t&amp;D_01_02 (2)"}</definedName>
    <definedName name="laxman" localSheetId="10" hidden="1">{"pl_t&amp;d",#N/A,FALSE,"p&amp;l_t&amp;D_01_02 (2)"}</definedName>
    <definedName name="laxman" hidden="1">{"pl_t&amp;d",#N/A,FALSE,"p&amp;l_t&amp;D_01_02 (2)"}</definedName>
    <definedName name="Length" localSheetId="6" hidden="1">{"pl_t&amp;d",#N/A,FALSE,"p&amp;l_t&amp;D_01_02 (2)"}</definedName>
    <definedName name="Length" localSheetId="7" hidden="1">{"pl_t&amp;d",#N/A,FALSE,"p&amp;l_t&amp;D_01_02 (2)"}</definedName>
    <definedName name="Length" localSheetId="8" hidden="1">{"pl_t&amp;d",#N/A,FALSE,"p&amp;l_t&amp;D_01_02 (2)"}</definedName>
    <definedName name="Length" localSheetId="9" hidden="1">{"pl_t&amp;d",#N/A,FALSE,"p&amp;l_t&amp;D_01_02 (2)"}</definedName>
    <definedName name="Length" localSheetId="10" hidden="1">{"pl_t&amp;d",#N/A,FALSE,"p&amp;l_t&amp;D_01_02 (2)"}</definedName>
    <definedName name="Length" hidden="1">{"pl_t&amp;d",#N/A,FALSE,"p&amp;l_t&amp;D_01_02 (2)"}</definedName>
    <definedName name="LEVEL" localSheetId="6">#REF!</definedName>
    <definedName name="LEVEL" localSheetId="7">#REF!</definedName>
    <definedName name="LEVEL" localSheetId="8">#REF!</definedName>
    <definedName name="LEVEL" localSheetId="9">#REF!</definedName>
    <definedName name="LEVEL" localSheetId="10">#REF!</definedName>
    <definedName name="LEVEL">#REF!</definedName>
    <definedName name="lff" localSheetId="6" hidden="1">{"pl_td_01_02",#N/A,FALSE,"p&amp;l_t&amp;D_01_02 (2)"}</definedName>
    <definedName name="lff" localSheetId="7" hidden="1">{"pl_td_01_02",#N/A,FALSE,"p&amp;l_t&amp;D_01_02 (2)"}</definedName>
    <definedName name="lff" localSheetId="8" hidden="1">{"pl_td_01_02",#N/A,FALSE,"p&amp;l_t&amp;D_01_02 (2)"}</definedName>
    <definedName name="lff" localSheetId="9" hidden="1">{"pl_td_01_02",#N/A,FALSE,"p&amp;l_t&amp;D_01_02 (2)"}</definedName>
    <definedName name="lff" localSheetId="10" hidden="1">{"pl_td_01_02",#N/A,FALSE,"p&amp;l_t&amp;D_01_02 (2)"}</definedName>
    <definedName name="lff" hidden="1">{"pl_td_01_02",#N/A,FALSE,"p&amp;l_t&amp;D_01_02 (2)"}</definedName>
    <definedName name="lh" localSheetId="6" hidden="1">{"pl_t&amp;d",#N/A,FALSE,"p&amp;l_t&amp;D_01_02 (2)"}</definedName>
    <definedName name="lh" localSheetId="7" hidden="1">{"pl_t&amp;d",#N/A,FALSE,"p&amp;l_t&amp;D_01_02 (2)"}</definedName>
    <definedName name="lh" localSheetId="8" hidden="1">{"pl_t&amp;d",#N/A,FALSE,"p&amp;l_t&amp;D_01_02 (2)"}</definedName>
    <definedName name="lh" localSheetId="9" hidden="1">{"pl_t&amp;d",#N/A,FALSE,"p&amp;l_t&amp;D_01_02 (2)"}</definedName>
    <definedName name="lh" localSheetId="10" hidden="1">{"pl_t&amp;d",#N/A,FALSE,"p&amp;l_t&amp;D_01_02 (2)"}</definedName>
    <definedName name="lh" hidden="1">{"pl_t&amp;d",#N/A,FALSE,"p&amp;l_t&amp;D_01_02 (2)"}</definedName>
    <definedName name="Line_Bhilalpur" localSheetId="6" hidden="1">{"pl_t&amp;d",#N/A,FALSE,"p&amp;l_t&amp;D_01_02 (2)"}</definedName>
    <definedName name="Line_Bhilalpur" localSheetId="7" hidden="1">{"pl_t&amp;d",#N/A,FALSE,"p&amp;l_t&amp;D_01_02 (2)"}</definedName>
    <definedName name="Line_Bhilalpur" localSheetId="8" hidden="1">{"pl_t&amp;d",#N/A,FALSE,"p&amp;l_t&amp;D_01_02 (2)"}</definedName>
    <definedName name="Line_Bhilalpur" localSheetId="9" hidden="1">{"pl_t&amp;d",#N/A,FALSE,"p&amp;l_t&amp;D_01_02 (2)"}</definedName>
    <definedName name="Line_Bhilalpur" localSheetId="10" hidden="1">{"pl_t&amp;d",#N/A,FALSE,"p&amp;l_t&amp;D_01_02 (2)"}</definedName>
    <definedName name="Line_Bhilalpur" hidden="1">{"pl_t&amp;d",#N/A,FALSE,"p&amp;l_t&amp;D_01_02 (2)"}</definedName>
    <definedName name="Live_Integrity" localSheetId="6">[43]Inputs!#REF!</definedName>
    <definedName name="Live_Integrity" localSheetId="7">[43]Inputs!#REF!</definedName>
    <definedName name="Live_Integrity" localSheetId="8">[43]Inputs!#REF!</definedName>
    <definedName name="Live_Integrity" localSheetId="9">[43]Inputs!#REF!</definedName>
    <definedName name="Live_Integrity" localSheetId="10">[43]Inputs!#REF!</definedName>
    <definedName name="Live_Integrity">[42]Inputs!#REF!</definedName>
    <definedName name="Live_Integrity_4">NA()</definedName>
    <definedName name="Live_Integrity_5">NA()</definedName>
    <definedName name="ljdkeokldklkf" localSheetId="6" hidden="1">{"pl_t&amp;d",#N/A,FALSE,"p&amp;l_t&amp;D_01_02 (2)"}</definedName>
    <definedName name="ljdkeokldklkf" localSheetId="7" hidden="1">{"pl_t&amp;d",#N/A,FALSE,"p&amp;l_t&amp;D_01_02 (2)"}</definedName>
    <definedName name="ljdkeokldklkf" localSheetId="8" hidden="1">{"pl_t&amp;d",#N/A,FALSE,"p&amp;l_t&amp;D_01_02 (2)"}</definedName>
    <definedName name="ljdkeokldklkf" localSheetId="9" hidden="1">{"pl_t&amp;d",#N/A,FALSE,"p&amp;l_t&amp;D_01_02 (2)"}</definedName>
    <definedName name="ljdkeokldklkf" localSheetId="10" hidden="1">{"pl_t&amp;d",#N/A,FALSE,"p&amp;l_t&amp;D_01_02 (2)"}</definedName>
    <definedName name="ljdkeokldklkf" hidden="1">{"pl_t&amp;d",#N/A,FALSE,"p&amp;l_t&amp;D_01_02 (2)"}</definedName>
    <definedName name="LJIUJ" localSheetId="6" hidden="1">{"pl_t&amp;d",#N/A,FALSE,"p&amp;l_t&amp;D_01_02 (2)"}</definedName>
    <definedName name="LJIUJ" localSheetId="7" hidden="1">{"pl_t&amp;d",#N/A,FALSE,"p&amp;l_t&amp;D_01_02 (2)"}</definedName>
    <definedName name="LJIUJ" localSheetId="8" hidden="1">{"pl_t&amp;d",#N/A,FALSE,"p&amp;l_t&amp;D_01_02 (2)"}</definedName>
    <definedName name="LJIUJ" localSheetId="9" hidden="1">{"pl_t&amp;d",#N/A,FALSE,"p&amp;l_t&amp;D_01_02 (2)"}</definedName>
    <definedName name="LJIUJ" localSheetId="10" hidden="1">{"pl_t&amp;d",#N/A,FALSE,"p&amp;l_t&amp;D_01_02 (2)"}</definedName>
    <definedName name="LJIUJ" hidden="1">{"pl_t&amp;d",#N/A,FALSE,"p&amp;l_t&amp;D_01_02 (2)"}</definedName>
    <definedName name="lk" localSheetId="6">#REF!</definedName>
    <definedName name="lk" localSheetId="7">#REF!</definedName>
    <definedName name="lk" localSheetId="8">#REF!</definedName>
    <definedName name="lk" localSheetId="9">#REF!</definedName>
    <definedName name="lk" localSheetId="10">#REF!</definedName>
    <definedName name="lk">#REF!</definedName>
    <definedName name="LKH" localSheetId="6" hidden="1">{"pl_t&amp;d",#N/A,FALSE,"p&amp;l_t&amp;D_01_02 (2)"}</definedName>
    <definedName name="LKH" localSheetId="7" hidden="1">{"pl_t&amp;d",#N/A,FALSE,"p&amp;l_t&amp;D_01_02 (2)"}</definedName>
    <definedName name="LKH" localSheetId="8" hidden="1">{"pl_t&amp;d",#N/A,FALSE,"p&amp;l_t&amp;D_01_02 (2)"}</definedName>
    <definedName name="LKH" localSheetId="9" hidden="1">{"pl_t&amp;d",#N/A,FALSE,"p&amp;l_t&amp;D_01_02 (2)"}</definedName>
    <definedName name="LKH" localSheetId="10" hidden="1">{"pl_t&amp;d",#N/A,FALSE,"p&amp;l_t&amp;D_01_02 (2)"}</definedName>
    <definedName name="LKH" hidden="1">{"pl_t&amp;d",#N/A,FALSE,"p&amp;l_t&amp;D_01_02 (2)"}</definedName>
    <definedName name="LKJ" localSheetId="6" hidden="1">{"pl_t&amp;d",#N/A,FALSE,"p&amp;l_t&amp;D_01_02 (2)"}</definedName>
    <definedName name="LKJ" localSheetId="7" hidden="1">{"pl_t&amp;d",#N/A,FALSE,"p&amp;l_t&amp;D_01_02 (2)"}</definedName>
    <definedName name="LKJ" localSheetId="8" hidden="1">{"pl_t&amp;d",#N/A,FALSE,"p&amp;l_t&amp;D_01_02 (2)"}</definedName>
    <definedName name="LKJ" localSheetId="9" hidden="1">{"pl_t&amp;d",#N/A,FALSE,"p&amp;l_t&amp;D_01_02 (2)"}</definedName>
    <definedName name="LKJ" localSheetId="10" hidden="1">{"pl_t&amp;d",#N/A,FALSE,"p&amp;l_t&amp;D_01_02 (2)"}</definedName>
    <definedName name="LKJ" hidden="1">{"pl_t&amp;d",#N/A,FALSE,"p&amp;l_t&amp;D_01_02 (2)"}</definedName>
    <definedName name="LKJIJ" localSheetId="6" hidden="1">{"pl_td_01_02",#N/A,FALSE,"p&amp;l_t&amp;D_01_02 (2)"}</definedName>
    <definedName name="LKJIJ" localSheetId="7" hidden="1">{"pl_td_01_02",#N/A,FALSE,"p&amp;l_t&amp;D_01_02 (2)"}</definedName>
    <definedName name="LKJIJ" localSheetId="8" hidden="1">{"pl_td_01_02",#N/A,FALSE,"p&amp;l_t&amp;D_01_02 (2)"}</definedName>
    <definedName name="LKJIJ" localSheetId="9" hidden="1">{"pl_td_01_02",#N/A,FALSE,"p&amp;l_t&amp;D_01_02 (2)"}</definedName>
    <definedName name="LKJIJ" localSheetId="10" hidden="1">{"pl_td_01_02",#N/A,FALSE,"p&amp;l_t&amp;D_01_02 (2)"}</definedName>
    <definedName name="LKJIJ" hidden="1">{"pl_td_01_02",#N/A,FALSE,"p&amp;l_t&amp;D_01_02 (2)"}</definedName>
    <definedName name="lkl" localSheetId="6" hidden="1">{"pl_t&amp;d",#N/A,FALSE,"p&amp;l_t&amp;D_01_02 (2)"}</definedName>
    <definedName name="lkl" localSheetId="7" hidden="1">{"pl_t&amp;d",#N/A,FALSE,"p&amp;l_t&amp;D_01_02 (2)"}</definedName>
    <definedName name="lkl" localSheetId="8" hidden="1">{"pl_t&amp;d",#N/A,FALSE,"p&amp;l_t&amp;D_01_02 (2)"}</definedName>
    <definedName name="lkl" localSheetId="9" hidden="1">{"pl_t&amp;d",#N/A,FALSE,"p&amp;l_t&amp;D_01_02 (2)"}</definedName>
    <definedName name="lkl" localSheetId="10" hidden="1">{"pl_t&amp;d",#N/A,FALSE,"p&amp;l_t&amp;D_01_02 (2)"}</definedName>
    <definedName name="lkl" hidden="1">{"pl_t&amp;d",#N/A,FALSE,"p&amp;l_t&amp;D_01_02 (2)"}</definedName>
    <definedName name="lkli" localSheetId="6" hidden="1">{"pl_t&amp;d",#N/A,FALSE,"p&amp;l_t&amp;D_01_02 (2)"}</definedName>
    <definedName name="lkli" localSheetId="7" hidden="1">{"pl_t&amp;d",#N/A,FALSE,"p&amp;l_t&amp;D_01_02 (2)"}</definedName>
    <definedName name="lkli" localSheetId="8" hidden="1">{"pl_t&amp;d",#N/A,FALSE,"p&amp;l_t&amp;D_01_02 (2)"}</definedName>
    <definedName name="lkli" localSheetId="9" hidden="1">{"pl_t&amp;d",#N/A,FALSE,"p&amp;l_t&amp;D_01_02 (2)"}</definedName>
    <definedName name="lkli" localSheetId="10" hidden="1">{"pl_t&amp;d",#N/A,FALSE,"p&amp;l_t&amp;D_01_02 (2)"}</definedName>
    <definedName name="lkli" hidden="1">{"pl_t&amp;d",#N/A,FALSE,"p&amp;l_t&amp;D_01_02 (2)"}</definedName>
    <definedName name="lkoj" localSheetId="6" hidden="1">{"pl_t&amp;d",#N/A,FALSE,"p&amp;l_t&amp;D_01_02 (2)"}</definedName>
    <definedName name="lkoj" localSheetId="7" hidden="1">{"pl_t&amp;d",#N/A,FALSE,"p&amp;l_t&amp;D_01_02 (2)"}</definedName>
    <definedName name="lkoj" localSheetId="8" hidden="1">{"pl_t&amp;d",#N/A,FALSE,"p&amp;l_t&amp;D_01_02 (2)"}</definedName>
    <definedName name="lkoj" localSheetId="9" hidden="1">{"pl_t&amp;d",#N/A,FALSE,"p&amp;l_t&amp;D_01_02 (2)"}</definedName>
    <definedName name="lkoj" localSheetId="10" hidden="1">{"pl_t&amp;d",#N/A,FALSE,"p&amp;l_t&amp;D_01_02 (2)"}</definedName>
    <definedName name="lkoj" hidden="1">{"pl_t&amp;d",#N/A,FALSE,"p&amp;l_t&amp;D_01_02 (2)"}</definedName>
    <definedName name="lkop" localSheetId="6" hidden="1">{"pl_t&amp;d",#N/A,FALSE,"p&amp;l_t&amp;D_01_02 (2)"}</definedName>
    <definedName name="lkop" localSheetId="7" hidden="1">{"pl_t&amp;d",#N/A,FALSE,"p&amp;l_t&amp;D_01_02 (2)"}</definedName>
    <definedName name="lkop" localSheetId="8" hidden="1">{"pl_t&amp;d",#N/A,FALSE,"p&amp;l_t&amp;D_01_02 (2)"}</definedName>
    <definedName name="lkop" localSheetId="9" hidden="1">{"pl_t&amp;d",#N/A,FALSE,"p&amp;l_t&amp;D_01_02 (2)"}</definedName>
    <definedName name="lkop" localSheetId="10" hidden="1">{"pl_t&amp;d",#N/A,FALSE,"p&amp;l_t&amp;D_01_02 (2)"}</definedName>
    <definedName name="lkop" hidden="1">{"pl_t&amp;d",#N/A,FALSE,"p&amp;l_t&amp;D_01_02 (2)"}</definedName>
    <definedName name="LKUI" localSheetId="6" hidden="1">{"pl_t&amp;d",#N/A,FALSE,"p&amp;l_t&amp;D_01_02 (2)"}</definedName>
    <definedName name="LKUI" localSheetId="7" hidden="1">{"pl_t&amp;d",#N/A,FALSE,"p&amp;l_t&amp;D_01_02 (2)"}</definedName>
    <definedName name="LKUI" localSheetId="8" hidden="1">{"pl_t&amp;d",#N/A,FALSE,"p&amp;l_t&amp;D_01_02 (2)"}</definedName>
    <definedName name="LKUI" localSheetId="9" hidden="1">{"pl_t&amp;d",#N/A,FALSE,"p&amp;l_t&amp;D_01_02 (2)"}</definedName>
    <definedName name="LKUI" localSheetId="10" hidden="1">{"pl_t&amp;d",#N/A,FALSE,"p&amp;l_t&amp;D_01_02 (2)"}</definedName>
    <definedName name="LKUI" hidden="1">{"pl_t&amp;d",#N/A,FALSE,"p&amp;l_t&amp;D_01_02 (2)"}</definedName>
    <definedName name="ll" localSheetId="6" hidden="1">{"pl_t&amp;d",#N/A,FALSE,"p&amp;l_t&amp;D_01_02 (2)"}</definedName>
    <definedName name="ll" localSheetId="7" hidden="1">{"pl_t&amp;d",#N/A,FALSE,"p&amp;l_t&amp;D_01_02 (2)"}</definedName>
    <definedName name="ll" localSheetId="8" hidden="1">{"pl_t&amp;d",#N/A,FALSE,"p&amp;l_t&amp;D_01_02 (2)"}</definedName>
    <definedName name="ll" localSheetId="9" hidden="1">{"pl_t&amp;d",#N/A,FALSE,"p&amp;l_t&amp;D_01_02 (2)"}</definedName>
    <definedName name="ll" localSheetId="10" hidden="1">{"pl_t&amp;d",#N/A,FALSE,"p&amp;l_t&amp;D_01_02 (2)"}</definedName>
    <definedName name="ll" hidden="1">{"pl_t&amp;d",#N/A,FALSE,"p&amp;l_t&amp;D_01_02 (2)"}</definedName>
    <definedName name="lll" localSheetId="6" hidden="1">{"pl_td_01_02",#N/A,FALSE,"p&amp;l_t&amp;D_01_02 (2)"}</definedName>
    <definedName name="lll" localSheetId="7" hidden="1">{"pl_td_01_02",#N/A,FALSE,"p&amp;l_t&amp;D_01_02 (2)"}</definedName>
    <definedName name="lll" localSheetId="8" hidden="1">{"pl_td_01_02",#N/A,FALSE,"p&amp;l_t&amp;D_01_02 (2)"}</definedName>
    <definedName name="lll" localSheetId="9" hidden="1">{"pl_td_01_02",#N/A,FALSE,"p&amp;l_t&amp;D_01_02 (2)"}</definedName>
    <definedName name="lll" localSheetId="10" hidden="1">{"pl_td_01_02",#N/A,FALSE,"p&amp;l_t&amp;D_01_02 (2)"}</definedName>
    <definedName name="lll" hidden="1">{"pl_td_01_02",#N/A,FALSE,"p&amp;l_t&amp;D_01_02 (2)"}</definedName>
    <definedName name="lllh" localSheetId="6" hidden="1">{"pl_t&amp;d",#N/A,FALSE,"p&amp;l_t&amp;D_01_02 (2)"}</definedName>
    <definedName name="lllh" localSheetId="7" hidden="1">{"pl_t&amp;d",#N/A,FALSE,"p&amp;l_t&amp;D_01_02 (2)"}</definedName>
    <definedName name="lllh" localSheetId="8" hidden="1">{"pl_t&amp;d",#N/A,FALSE,"p&amp;l_t&amp;D_01_02 (2)"}</definedName>
    <definedName name="lllh" localSheetId="9" hidden="1">{"pl_t&amp;d",#N/A,FALSE,"p&amp;l_t&amp;D_01_02 (2)"}</definedName>
    <definedName name="lllh" localSheetId="10" hidden="1">{"pl_t&amp;d",#N/A,FALSE,"p&amp;l_t&amp;D_01_02 (2)"}</definedName>
    <definedName name="lllh" hidden="1">{"pl_t&amp;d",#N/A,FALSE,"p&amp;l_t&amp;D_01_02 (2)"}</definedName>
    <definedName name="llll" localSheetId="6" hidden="1">{"pl_t&amp;d",#N/A,FALSE,"p&amp;l_t&amp;D_01_02 (2)"}</definedName>
    <definedName name="llll" localSheetId="7" hidden="1">{"pl_t&amp;d",#N/A,FALSE,"p&amp;l_t&amp;D_01_02 (2)"}</definedName>
    <definedName name="llll" localSheetId="8" hidden="1">{"pl_t&amp;d",#N/A,FALSE,"p&amp;l_t&amp;D_01_02 (2)"}</definedName>
    <definedName name="llll" localSheetId="9" hidden="1">{"pl_t&amp;d",#N/A,FALSE,"p&amp;l_t&amp;D_01_02 (2)"}</definedName>
    <definedName name="llll" localSheetId="10" hidden="1">{"pl_t&amp;d",#N/A,FALSE,"p&amp;l_t&amp;D_01_02 (2)"}</definedName>
    <definedName name="llll" hidden="1">{"pl_t&amp;d",#N/A,FALSE,"p&amp;l_t&amp;D_01_02 (2)"}</definedName>
    <definedName name="llllllll" localSheetId="6" hidden="1">{"pl_t&amp;d",#N/A,FALSE,"p&amp;l_t&amp;D_01_02 (2)"}</definedName>
    <definedName name="llllllll" localSheetId="7" hidden="1">{"pl_t&amp;d",#N/A,FALSE,"p&amp;l_t&amp;D_01_02 (2)"}</definedName>
    <definedName name="llllllll" localSheetId="8" hidden="1">{"pl_t&amp;d",#N/A,FALSE,"p&amp;l_t&amp;D_01_02 (2)"}</definedName>
    <definedName name="llllllll" localSheetId="9" hidden="1">{"pl_t&amp;d",#N/A,FALSE,"p&amp;l_t&amp;D_01_02 (2)"}</definedName>
    <definedName name="llllllll" localSheetId="10" hidden="1">{"pl_t&amp;d",#N/A,FALSE,"p&amp;l_t&amp;D_01_02 (2)"}</definedName>
    <definedName name="llllllll" hidden="1">{"pl_t&amp;d",#N/A,FALSE,"p&amp;l_t&amp;D_01_02 (2)"}</definedName>
    <definedName name="LO" localSheetId="6" hidden="1">{"pl_t&amp;d",#N/A,FALSE,"p&amp;l_t&amp;D_01_02 (2)"}</definedName>
    <definedName name="LO" localSheetId="7" hidden="1">{"pl_t&amp;d",#N/A,FALSE,"p&amp;l_t&amp;D_01_02 (2)"}</definedName>
    <definedName name="LO" localSheetId="8" hidden="1">{"pl_t&amp;d",#N/A,FALSE,"p&amp;l_t&amp;D_01_02 (2)"}</definedName>
    <definedName name="LO" localSheetId="9" hidden="1">{"pl_t&amp;d",#N/A,FALSE,"p&amp;l_t&amp;D_01_02 (2)"}</definedName>
    <definedName name="LO" localSheetId="10" hidden="1">{"pl_t&amp;d",#N/A,FALSE,"p&amp;l_t&amp;D_01_02 (2)"}</definedName>
    <definedName name="LO" hidden="1">{"pl_t&amp;d",#N/A,FALSE,"p&amp;l_t&amp;D_01_02 (2)"}</definedName>
    <definedName name="look" localSheetId="6" hidden="1">{"pl_td_01_02",#N/A,FALSE,"p&amp;l_t&amp;D_01_02 (2)"}</definedName>
    <definedName name="look" localSheetId="7" hidden="1">{"pl_td_01_02",#N/A,FALSE,"p&amp;l_t&amp;D_01_02 (2)"}</definedName>
    <definedName name="look" localSheetId="8" hidden="1">{"pl_td_01_02",#N/A,FALSE,"p&amp;l_t&amp;D_01_02 (2)"}</definedName>
    <definedName name="look" localSheetId="9" hidden="1">{"pl_td_01_02",#N/A,FALSE,"p&amp;l_t&amp;D_01_02 (2)"}</definedName>
    <definedName name="look" localSheetId="10" hidden="1">{"pl_td_01_02",#N/A,FALSE,"p&amp;l_t&amp;D_01_02 (2)"}</definedName>
    <definedName name="look" hidden="1">{"pl_td_01_02",#N/A,FALSE,"p&amp;l_t&amp;D_01_02 (2)"}</definedName>
    <definedName name="lop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p" localSheetId="6" hidden="1">{"pl_t&amp;d",#N/A,FALSE,"p&amp;l_t&amp;D_01_02 (2)"}</definedName>
    <definedName name="lopp" localSheetId="7" hidden="1">{"pl_t&amp;d",#N/A,FALSE,"p&amp;l_t&amp;D_01_02 (2)"}</definedName>
    <definedName name="lopp" localSheetId="8" hidden="1">{"pl_t&amp;d",#N/A,FALSE,"p&amp;l_t&amp;D_01_02 (2)"}</definedName>
    <definedName name="lopp" localSheetId="9" hidden="1">{"pl_t&amp;d",#N/A,FALSE,"p&amp;l_t&amp;D_01_02 (2)"}</definedName>
    <definedName name="lopp" localSheetId="10" hidden="1">{"pl_t&amp;d",#N/A,FALSE,"p&amp;l_t&amp;D_01_02 (2)"}</definedName>
    <definedName name="lopp" hidden="1">{"pl_t&amp;d",#N/A,FALSE,"p&amp;l_t&amp;D_01_02 (2)"}</definedName>
    <definedName name="lots" localSheetId="6" hidden="1">{"pl_td_01_02",#N/A,FALSE,"p&amp;l_t&amp;D_01_02 (2)"}</definedName>
    <definedName name="lots" localSheetId="7" hidden="1">{"pl_td_01_02",#N/A,FALSE,"p&amp;l_t&amp;D_01_02 (2)"}</definedName>
    <definedName name="lots" localSheetId="8" hidden="1">{"pl_td_01_02",#N/A,FALSE,"p&amp;l_t&amp;D_01_02 (2)"}</definedName>
    <definedName name="lots" localSheetId="9" hidden="1">{"pl_td_01_02",#N/A,FALSE,"p&amp;l_t&amp;D_01_02 (2)"}</definedName>
    <definedName name="lots" localSheetId="10" hidden="1">{"pl_td_01_02",#N/A,FALSE,"p&amp;l_t&amp;D_01_02 (2)"}</definedName>
    <definedName name="lots" hidden="1">{"pl_td_01_02",#N/A,FALSE,"p&amp;l_t&amp;D_01_02 (2)"}</definedName>
    <definedName name="lpi" localSheetId="6" hidden="1">{"pl_t&amp;d",#N/A,FALSE,"p&amp;l_t&amp;D_01_02 (2)"}</definedName>
    <definedName name="lpi" localSheetId="7" hidden="1">{"pl_t&amp;d",#N/A,FALSE,"p&amp;l_t&amp;D_01_02 (2)"}</definedName>
    <definedName name="lpi" localSheetId="8" hidden="1">{"pl_t&amp;d",#N/A,FALSE,"p&amp;l_t&amp;D_01_02 (2)"}</definedName>
    <definedName name="lpi" localSheetId="9" hidden="1">{"pl_t&amp;d",#N/A,FALSE,"p&amp;l_t&amp;D_01_02 (2)"}</definedName>
    <definedName name="lpi" localSheetId="10" hidden="1">{"pl_t&amp;d",#N/A,FALSE,"p&amp;l_t&amp;D_01_02 (2)"}</definedName>
    <definedName name="lpi" hidden="1">{"pl_t&amp;d",#N/A,FALSE,"p&amp;l_t&amp;D_01_02 (2)"}</definedName>
    <definedName name="lpo" localSheetId="6" hidden="1">{"pl_t&amp;d",#N/A,FALSE,"p&amp;l_t&amp;D_01_02 (2)"}</definedName>
    <definedName name="lpo" localSheetId="7" hidden="1">{"pl_t&amp;d",#N/A,FALSE,"p&amp;l_t&amp;D_01_02 (2)"}</definedName>
    <definedName name="lpo" localSheetId="8" hidden="1">{"pl_t&amp;d",#N/A,FALSE,"p&amp;l_t&amp;D_01_02 (2)"}</definedName>
    <definedName name="lpo" localSheetId="9" hidden="1">{"pl_t&amp;d",#N/A,FALSE,"p&amp;l_t&amp;D_01_02 (2)"}</definedName>
    <definedName name="lpo" localSheetId="10" hidden="1">{"pl_t&amp;d",#N/A,FALSE,"p&amp;l_t&amp;D_01_02 (2)"}</definedName>
    <definedName name="lpo" hidden="1">{"pl_t&amp;d",#N/A,FALSE,"p&amp;l_t&amp;D_01_02 (2)"}</definedName>
    <definedName name="ltind" localSheetId="4">#REF!</definedName>
    <definedName name="ltind" localSheetId="5">#REF!</definedName>
    <definedName name="ltind" localSheetId="6">#REF!</definedName>
    <definedName name="ltind" localSheetId="7">#REF!</definedName>
    <definedName name="ltind" localSheetId="8">#REF!</definedName>
    <definedName name="ltind" localSheetId="9">#REF!</definedName>
    <definedName name="ltind" localSheetId="10">#REF!</definedName>
    <definedName name="ltind">#REF!</definedName>
    <definedName name="m" localSheetId="6">#REF!</definedName>
    <definedName name="m" localSheetId="7">#REF!</definedName>
    <definedName name="m" localSheetId="8">#REF!</definedName>
    <definedName name="m" localSheetId="9">#REF!</definedName>
    <definedName name="m" localSheetId="10">#REF!</definedName>
    <definedName name="m">#REF!</definedName>
    <definedName name="MADHU" localSheetId="6" hidden="1">{"pl_t&amp;d",#N/A,FALSE,"p&amp;l_t&amp;D_01_02 (2)"}</definedName>
    <definedName name="MADHU" localSheetId="7" hidden="1">{"pl_t&amp;d",#N/A,FALSE,"p&amp;l_t&amp;D_01_02 (2)"}</definedName>
    <definedName name="MADHU" localSheetId="8" hidden="1">{"pl_t&amp;d",#N/A,FALSE,"p&amp;l_t&amp;D_01_02 (2)"}</definedName>
    <definedName name="MADHU" localSheetId="9" hidden="1">{"pl_t&amp;d",#N/A,FALSE,"p&amp;l_t&amp;D_01_02 (2)"}</definedName>
    <definedName name="MADHU" localSheetId="10" hidden="1">{"pl_t&amp;d",#N/A,FALSE,"p&amp;l_t&amp;D_01_02 (2)"}</definedName>
    <definedName name="MADHU" hidden="1">{"pl_t&amp;d",#N/A,FALSE,"p&amp;l_t&amp;D_01_02 (2)"}</definedName>
    <definedName name="mar" localSheetId="6" hidden="1">{"pl_t&amp;d",#N/A,FALSE,"p&amp;l_t&amp;D_01_02 (2)"}</definedName>
    <definedName name="mar" localSheetId="7" hidden="1">{"pl_t&amp;d",#N/A,FALSE,"p&amp;l_t&amp;D_01_02 (2)"}</definedName>
    <definedName name="mar" localSheetId="8" hidden="1">{"pl_t&amp;d",#N/A,FALSE,"p&amp;l_t&amp;D_01_02 (2)"}</definedName>
    <definedName name="mar" localSheetId="9" hidden="1">{"pl_t&amp;d",#N/A,FALSE,"p&amp;l_t&amp;D_01_02 (2)"}</definedName>
    <definedName name="mar" localSheetId="10" hidden="1">{"pl_t&amp;d",#N/A,FALSE,"p&amp;l_t&amp;D_01_02 (2)"}</definedName>
    <definedName name="mar" hidden="1">{"pl_t&amp;d",#N/A,FALSE,"p&amp;l_t&amp;D_01_02 (2)"}</definedName>
    <definedName name="Mar06___0" localSheetId="6">[4]Newabstract!#REF!</definedName>
    <definedName name="Mar06___0" localSheetId="7">[4]Newabstract!#REF!</definedName>
    <definedName name="Mar06___0" localSheetId="8">[4]Newabstract!#REF!</definedName>
    <definedName name="Mar06___0" localSheetId="9">[4]Newabstract!#REF!</definedName>
    <definedName name="Mar06___0" localSheetId="10">[4]Newabstract!#REF!</definedName>
    <definedName name="Mar06___0">[4]Newabstract!#REF!</definedName>
    <definedName name="Mar09___0" localSheetId="6">[4]Newabstract!#REF!</definedName>
    <definedName name="Mar09___0" localSheetId="7">[4]Newabstract!#REF!</definedName>
    <definedName name="Mar09___0" localSheetId="8">[4]Newabstract!#REF!</definedName>
    <definedName name="Mar09___0" localSheetId="9">[4]Newabstract!#REF!</definedName>
    <definedName name="Mar09___0" localSheetId="10">[4]Newabstract!#REF!</definedName>
    <definedName name="Mar09___0">[4]Newabstract!#REF!</definedName>
    <definedName name="Mar10___0" localSheetId="6">[4]Newabstract!#REF!</definedName>
    <definedName name="Mar10___0" localSheetId="7">[4]Newabstract!#REF!</definedName>
    <definedName name="Mar10___0" localSheetId="8">[4]Newabstract!#REF!</definedName>
    <definedName name="Mar10___0" localSheetId="9">[4]Newabstract!#REF!</definedName>
    <definedName name="Mar10___0" localSheetId="10">[4]Newabstract!#REF!</definedName>
    <definedName name="Mar10___0">[4]Newabstract!#REF!</definedName>
    <definedName name="Mar11___0" localSheetId="6">[4]Newabstract!#REF!</definedName>
    <definedName name="Mar11___0" localSheetId="7">[4]Newabstract!#REF!</definedName>
    <definedName name="Mar11___0" localSheetId="8">[4]Newabstract!#REF!</definedName>
    <definedName name="Mar11___0" localSheetId="9">[4]Newabstract!#REF!</definedName>
    <definedName name="Mar11___0" localSheetId="10">[4]Newabstract!#REF!</definedName>
    <definedName name="Mar11___0">[4]Newabstract!#REF!</definedName>
    <definedName name="Mar12___0" localSheetId="6">[4]Newabstract!#REF!</definedName>
    <definedName name="Mar12___0" localSheetId="7">[4]Newabstract!#REF!</definedName>
    <definedName name="Mar12___0" localSheetId="8">[4]Newabstract!#REF!</definedName>
    <definedName name="Mar12___0" localSheetId="9">[4]Newabstract!#REF!</definedName>
    <definedName name="Mar12___0" localSheetId="10">[4]Newabstract!#REF!</definedName>
    <definedName name="Mar12___0">[4]Newabstract!#REF!</definedName>
    <definedName name="Mar13___0" localSheetId="6">[4]Newabstract!#REF!</definedName>
    <definedName name="Mar13___0" localSheetId="7">[4]Newabstract!#REF!</definedName>
    <definedName name="Mar13___0" localSheetId="8">[4]Newabstract!#REF!</definedName>
    <definedName name="Mar13___0" localSheetId="9">[4]Newabstract!#REF!</definedName>
    <definedName name="Mar13___0" localSheetId="10">[4]Newabstract!#REF!</definedName>
    <definedName name="Mar13___0">[4]Newabstract!#REF!</definedName>
    <definedName name="Mar16___0" localSheetId="6">[4]Newabstract!#REF!</definedName>
    <definedName name="Mar16___0" localSheetId="7">[4]Newabstract!#REF!</definedName>
    <definedName name="Mar16___0" localSheetId="8">[4]Newabstract!#REF!</definedName>
    <definedName name="Mar16___0" localSheetId="9">[4]Newabstract!#REF!</definedName>
    <definedName name="Mar16___0" localSheetId="10">[4]Newabstract!#REF!</definedName>
    <definedName name="Mar16___0">[4]Newabstract!#REF!</definedName>
    <definedName name="Mar17___0" localSheetId="6">[4]Newabstract!#REF!</definedName>
    <definedName name="Mar17___0" localSheetId="7">[4]Newabstract!#REF!</definedName>
    <definedName name="Mar17___0" localSheetId="8">[4]Newabstract!#REF!</definedName>
    <definedName name="Mar17___0" localSheetId="9">[4]Newabstract!#REF!</definedName>
    <definedName name="Mar17___0" localSheetId="10">[4]Newabstract!#REF!</definedName>
    <definedName name="Mar17___0">[4]Newabstract!#REF!</definedName>
    <definedName name="Mar18___0" localSheetId="6">[4]Newabstract!#REF!</definedName>
    <definedName name="Mar18___0" localSheetId="7">[4]Newabstract!#REF!</definedName>
    <definedName name="Mar18___0" localSheetId="8">[4]Newabstract!#REF!</definedName>
    <definedName name="Mar18___0" localSheetId="9">[4]Newabstract!#REF!</definedName>
    <definedName name="Mar18___0" localSheetId="10">[4]Newabstract!#REF!</definedName>
    <definedName name="Mar18___0">[4]Newabstract!#REF!</definedName>
    <definedName name="Mar19___0" localSheetId="6">[4]Newabstract!#REF!</definedName>
    <definedName name="Mar19___0" localSheetId="7">[4]Newabstract!#REF!</definedName>
    <definedName name="Mar19___0" localSheetId="8">[4]Newabstract!#REF!</definedName>
    <definedName name="Mar19___0" localSheetId="9">[4]Newabstract!#REF!</definedName>
    <definedName name="Mar19___0" localSheetId="10">[4]Newabstract!#REF!</definedName>
    <definedName name="Mar19___0">[4]Newabstract!#REF!</definedName>
    <definedName name="Mar20___0" localSheetId="6">[4]Newabstract!#REF!</definedName>
    <definedName name="Mar20___0" localSheetId="7">[4]Newabstract!#REF!</definedName>
    <definedName name="Mar20___0" localSheetId="8">[4]Newabstract!#REF!</definedName>
    <definedName name="Mar20___0" localSheetId="9">[4]Newabstract!#REF!</definedName>
    <definedName name="Mar20___0" localSheetId="10">[4]Newabstract!#REF!</definedName>
    <definedName name="Mar20___0">[4]Newabstract!#REF!</definedName>
    <definedName name="Mar23___0" localSheetId="6">[4]Newabstract!#REF!</definedName>
    <definedName name="Mar23___0" localSheetId="7">[4]Newabstract!#REF!</definedName>
    <definedName name="Mar23___0" localSheetId="8">[4]Newabstract!#REF!</definedName>
    <definedName name="Mar23___0" localSheetId="9">[4]Newabstract!#REF!</definedName>
    <definedName name="Mar23___0" localSheetId="10">[4]Newabstract!#REF!</definedName>
    <definedName name="Mar23___0">[4]Newabstract!#REF!</definedName>
    <definedName name="Mar24___0" localSheetId="6">[4]Newabstract!#REF!</definedName>
    <definedName name="Mar24___0" localSheetId="7">[4]Newabstract!#REF!</definedName>
    <definedName name="Mar24___0" localSheetId="8">[4]Newabstract!#REF!</definedName>
    <definedName name="Mar24___0" localSheetId="9">[4]Newabstract!#REF!</definedName>
    <definedName name="Mar24___0" localSheetId="10">[4]Newabstract!#REF!</definedName>
    <definedName name="Mar24___0">[4]Newabstract!#REF!</definedName>
    <definedName name="Mar25___0" localSheetId="6">[4]Newabstract!#REF!</definedName>
    <definedName name="Mar25___0" localSheetId="7">[4]Newabstract!#REF!</definedName>
    <definedName name="Mar25___0" localSheetId="8">[4]Newabstract!#REF!</definedName>
    <definedName name="Mar25___0" localSheetId="9">[4]Newabstract!#REF!</definedName>
    <definedName name="Mar25___0" localSheetId="10">[4]Newabstract!#REF!</definedName>
    <definedName name="Mar25___0">[4]Newabstract!#REF!</definedName>
    <definedName name="Mar26___0" localSheetId="6">[4]Newabstract!#REF!</definedName>
    <definedName name="Mar26___0" localSheetId="7">[4]Newabstract!#REF!</definedName>
    <definedName name="Mar26___0" localSheetId="8">[4]Newabstract!#REF!</definedName>
    <definedName name="Mar26___0" localSheetId="9">[4]Newabstract!#REF!</definedName>
    <definedName name="Mar26___0" localSheetId="10">[4]Newabstract!#REF!</definedName>
    <definedName name="Mar26___0">[4]Newabstract!#REF!</definedName>
    <definedName name="Mar27___0" localSheetId="6">[4]Newabstract!#REF!</definedName>
    <definedName name="Mar27___0" localSheetId="7">[4]Newabstract!#REF!</definedName>
    <definedName name="Mar27___0" localSheetId="8">[4]Newabstract!#REF!</definedName>
    <definedName name="Mar27___0" localSheetId="9">[4]Newabstract!#REF!</definedName>
    <definedName name="Mar27___0" localSheetId="10">[4]Newabstract!#REF!</definedName>
    <definedName name="Mar27___0">[4]Newabstract!#REF!</definedName>
    <definedName name="Mar28___0" localSheetId="6">[4]Newabstract!#REF!</definedName>
    <definedName name="Mar28___0" localSheetId="7">[4]Newabstract!#REF!</definedName>
    <definedName name="Mar28___0" localSheetId="8">[4]Newabstract!#REF!</definedName>
    <definedName name="Mar28___0" localSheetId="9">[4]Newabstract!#REF!</definedName>
    <definedName name="Mar28___0" localSheetId="10">[4]Newabstract!#REF!</definedName>
    <definedName name="Mar28___0">[4]Newabstract!#REF!</definedName>
    <definedName name="Mar30___0" localSheetId="6">[4]Newabstract!#REF!</definedName>
    <definedName name="Mar30___0" localSheetId="7">[4]Newabstract!#REF!</definedName>
    <definedName name="Mar30___0" localSheetId="8">[4]Newabstract!#REF!</definedName>
    <definedName name="Mar30___0" localSheetId="9">[4]Newabstract!#REF!</definedName>
    <definedName name="Mar30___0" localSheetId="10">[4]Newabstract!#REF!</definedName>
    <definedName name="Mar30___0">[4]Newabstract!#REF!</definedName>
    <definedName name="Mar31___0" localSheetId="6">[4]Newabstract!#REF!</definedName>
    <definedName name="Mar31___0" localSheetId="7">[4]Newabstract!#REF!</definedName>
    <definedName name="Mar31___0" localSheetId="8">[4]Newabstract!#REF!</definedName>
    <definedName name="Mar31___0" localSheetId="9">[4]Newabstract!#REF!</definedName>
    <definedName name="Mar31___0" localSheetId="10">[4]Newabstract!#REF!</definedName>
    <definedName name="Mar31___0">[4]Newabstract!#REF!</definedName>
    <definedName name="march" localSheetId="4">#REF!</definedName>
    <definedName name="march" localSheetId="5">#REF!</definedName>
    <definedName name="march" localSheetId="6">#REF!</definedName>
    <definedName name="march" localSheetId="7">#REF!</definedName>
    <definedName name="march" localSheetId="8">#REF!</definedName>
    <definedName name="march" localSheetId="9">#REF!</definedName>
    <definedName name="march" localSheetId="10">#REF!</definedName>
    <definedName name="march">#REF!</definedName>
    <definedName name="maro7" localSheetId="6" hidden="1">{"pl_t&amp;d",#N/A,FALSE,"p&amp;l_t&amp;D_01_02 (2)"}</definedName>
    <definedName name="maro7" localSheetId="7" hidden="1">{"pl_t&amp;d",#N/A,FALSE,"p&amp;l_t&amp;D_01_02 (2)"}</definedName>
    <definedName name="maro7" localSheetId="8" hidden="1">{"pl_t&amp;d",#N/A,FALSE,"p&amp;l_t&amp;D_01_02 (2)"}</definedName>
    <definedName name="maro7" localSheetId="9" hidden="1">{"pl_t&amp;d",#N/A,FALSE,"p&amp;l_t&amp;D_01_02 (2)"}</definedName>
    <definedName name="maro7" localSheetId="10" hidden="1">{"pl_t&amp;d",#N/A,FALSE,"p&amp;l_t&amp;D_01_02 (2)"}</definedName>
    <definedName name="maro7" hidden="1">{"pl_t&amp;d",#N/A,FALSE,"p&amp;l_t&amp;D_01_02 (2)"}</definedName>
    <definedName name="Master_Integrity" localSheetId="6">[43]Inputs!#REF!</definedName>
    <definedName name="Master_Integrity" localSheetId="7">[43]Inputs!#REF!</definedName>
    <definedName name="Master_Integrity" localSheetId="8">[43]Inputs!#REF!</definedName>
    <definedName name="Master_Integrity" localSheetId="9">[43]Inputs!#REF!</definedName>
    <definedName name="Master_Integrity" localSheetId="10">[43]Inputs!#REF!</definedName>
    <definedName name="Master_Integrity">[42]Inputs!#REF!</definedName>
    <definedName name="Master_Integrity_4">NA()</definedName>
    <definedName name="Master_Integrity_5">NA()</definedName>
    <definedName name="Master_Signals" localSheetId="6">[43]Inputs!#REF!</definedName>
    <definedName name="Master_Signals" localSheetId="7">[43]Inputs!#REF!</definedName>
    <definedName name="Master_Signals" localSheetId="8">[43]Inputs!#REF!</definedName>
    <definedName name="Master_Signals" localSheetId="9">[43]Inputs!#REF!</definedName>
    <definedName name="Master_Signals" localSheetId="10">[43]Inputs!#REF!</definedName>
    <definedName name="Master_Signals">[42]Inputs!#REF!</definedName>
    <definedName name="Master_Signals_4">NA()</definedName>
    <definedName name="Master_Signals_5">NA()</definedName>
    <definedName name="may" localSheetId="4">#REF!</definedName>
    <definedName name="may" localSheetId="5">#REF!</definedName>
    <definedName name="may" localSheetId="6">#REF!</definedName>
    <definedName name="may" localSheetId="7">#REF!</definedName>
    <definedName name="may" localSheetId="8">#REF!</definedName>
    <definedName name="may" localSheetId="9">#REF!</definedName>
    <definedName name="may" localSheetId="10">#REF!</definedName>
    <definedName name="may">#REF!</definedName>
    <definedName name="MAY_03_NEW" localSheetId="6">#REF!</definedName>
    <definedName name="MAY_03_NEW" localSheetId="7">#REF!</definedName>
    <definedName name="MAY_03_NEW" localSheetId="8">#REF!</definedName>
    <definedName name="MAY_03_NEW" localSheetId="9">#REF!</definedName>
    <definedName name="MAY_03_NEW" localSheetId="10">#REF!</definedName>
    <definedName name="MAY_03_NEW">#REF!</definedName>
    <definedName name="mb" localSheetId="6" hidden="1">{"pl_t&amp;d",#N/A,FALSE,"p&amp;l_t&amp;D_01_02 (2)"}</definedName>
    <definedName name="mb" localSheetId="7" hidden="1">{"pl_t&amp;d",#N/A,FALSE,"p&amp;l_t&amp;D_01_02 (2)"}</definedName>
    <definedName name="mb" localSheetId="8" hidden="1">{"pl_t&amp;d",#N/A,FALSE,"p&amp;l_t&amp;D_01_02 (2)"}</definedName>
    <definedName name="mb" localSheetId="9" hidden="1">{"pl_t&amp;d",#N/A,FALSE,"p&amp;l_t&amp;D_01_02 (2)"}</definedName>
    <definedName name="mb" localSheetId="10" hidden="1">{"pl_t&amp;d",#N/A,FALSE,"p&amp;l_t&amp;D_01_02 (2)"}</definedName>
    <definedName name="mb" hidden="1">{"pl_t&amp;d",#N/A,FALSE,"p&amp;l_t&amp;D_01_02 (2)"}</definedName>
    <definedName name="mbnr" localSheetId="6">#REF!</definedName>
    <definedName name="mbnr" localSheetId="7">#REF!</definedName>
    <definedName name="mbnr" localSheetId="8">#REF!</definedName>
    <definedName name="mbnr" localSheetId="9">#REF!</definedName>
    <definedName name="mbnr" localSheetId="10">#REF!</definedName>
    <definedName name="mbnr">#REF!</definedName>
    <definedName name="md" localSheetId="6" hidden="1">{"pl_t&amp;d",#N/A,FALSE,"p&amp;l_t&amp;D_01_02 (2)"}</definedName>
    <definedName name="md" localSheetId="7" hidden="1">{"pl_t&amp;d",#N/A,FALSE,"p&amp;l_t&amp;D_01_02 (2)"}</definedName>
    <definedName name="md" localSheetId="8" hidden="1">{"pl_t&amp;d",#N/A,FALSE,"p&amp;l_t&amp;D_01_02 (2)"}</definedName>
    <definedName name="md" localSheetId="9" hidden="1">{"pl_t&amp;d",#N/A,FALSE,"p&amp;l_t&amp;D_01_02 (2)"}</definedName>
    <definedName name="md" localSheetId="10" hidden="1">{"pl_t&amp;d",#N/A,FALSE,"p&amp;l_t&amp;D_01_02 (2)"}</definedName>
    <definedName name="md" hidden="1">{"pl_t&amp;d",#N/A,FALSE,"p&amp;l_t&amp;D_01_02 (2)"}</definedName>
    <definedName name="mdk" localSheetId="6">#REF!</definedName>
    <definedName name="mdk" localSheetId="7">#REF!</definedName>
    <definedName name="mdk" localSheetId="8">#REF!</definedName>
    <definedName name="mdk" localSheetId="9">#REF!</definedName>
    <definedName name="mdk" localSheetId="10">#REF!</definedName>
    <definedName name="mdk">#REF!</definedName>
    <definedName name="MEPE">'[7]Executive Summary -Thermal'!$I$4:$EG$36</definedName>
    <definedName name="meter.sale" localSheetId="6">#REF!</definedName>
    <definedName name="meter.sale" localSheetId="7">#REF!</definedName>
    <definedName name="meter.sale" localSheetId="8">#REF!</definedName>
    <definedName name="meter.sale" localSheetId="9">#REF!</definedName>
    <definedName name="meter.sale" localSheetId="10">#REF!</definedName>
    <definedName name="meter.sale">#REF!</definedName>
    <definedName name="meter.sales" localSheetId="6">#REF!</definedName>
    <definedName name="meter.sales" localSheetId="7">#REF!</definedName>
    <definedName name="meter.sales" localSheetId="8">#REF!</definedName>
    <definedName name="meter.sales" localSheetId="9">#REF!</definedName>
    <definedName name="meter.sales" localSheetId="10">#REF!</definedName>
    <definedName name="meter.sales">#REF!</definedName>
    <definedName name="mhh" localSheetId="6" hidden="1">{"pl_t&amp;d",#N/A,FALSE,"p&amp;l_t&amp;D_01_02 (2)"}</definedName>
    <definedName name="mhh" localSheetId="7" hidden="1">{"pl_t&amp;d",#N/A,FALSE,"p&amp;l_t&amp;D_01_02 (2)"}</definedName>
    <definedName name="mhh" localSheetId="8" hidden="1">{"pl_t&amp;d",#N/A,FALSE,"p&amp;l_t&amp;D_01_02 (2)"}</definedName>
    <definedName name="mhh" localSheetId="9" hidden="1">{"pl_t&amp;d",#N/A,FALSE,"p&amp;l_t&amp;D_01_02 (2)"}</definedName>
    <definedName name="mhh" localSheetId="10" hidden="1">{"pl_t&amp;d",#N/A,FALSE,"p&amp;l_t&amp;D_01_02 (2)"}</definedName>
    <definedName name="mhh" hidden="1">{"pl_t&amp;d",#N/A,FALSE,"p&amp;l_t&amp;D_01_02 (2)"}</definedName>
    <definedName name="MHJKJ" localSheetId="6" hidden="1">{"pl_td_01_02",#N/A,FALSE,"p&amp;l_t&amp;D_01_02 (2)"}</definedName>
    <definedName name="MHJKJ" localSheetId="7" hidden="1">{"pl_td_01_02",#N/A,FALSE,"p&amp;l_t&amp;D_01_02 (2)"}</definedName>
    <definedName name="MHJKJ" localSheetId="8" hidden="1">{"pl_td_01_02",#N/A,FALSE,"p&amp;l_t&amp;D_01_02 (2)"}</definedName>
    <definedName name="MHJKJ" localSheetId="9" hidden="1">{"pl_td_01_02",#N/A,FALSE,"p&amp;l_t&amp;D_01_02 (2)"}</definedName>
    <definedName name="MHJKJ" localSheetId="10" hidden="1">{"pl_td_01_02",#N/A,FALSE,"p&amp;l_t&amp;D_01_02 (2)"}</definedName>
    <definedName name="MHJKJ" hidden="1">{"pl_td_01_02",#N/A,FALSE,"p&amp;l_t&amp;D_01_02 (2)"}</definedName>
    <definedName name="mhq" localSheetId="0" hidden="1">{"pl_t&amp;d",#N/A,FALSE,"p&amp;l_t&amp;D_01_02 (2)"}</definedName>
    <definedName name="mhq" localSheetId="1" hidden="1">{"pl_t&amp;d",#N/A,FALSE,"p&amp;l_t&amp;D_01_02 (2)"}</definedName>
    <definedName name="mhq" localSheetId="2" hidden="1">{"pl_t&amp;d",#N/A,FALSE,"p&amp;l_t&amp;D_01_02 (2)"}</definedName>
    <definedName name="mhq" localSheetId="3" hidden="1">{"pl_t&amp;d",#N/A,FALSE,"p&amp;l_t&amp;D_01_02 (2)"}</definedName>
    <definedName name="mhq" localSheetId="5" hidden="1">{"pl_t&amp;d",#N/A,FALSE,"p&amp;l_t&amp;D_01_02 (2)"}</definedName>
    <definedName name="mhq" localSheetId="6" hidden="1">{"pl_t&amp;d",#N/A,FALSE,"p&amp;l_t&amp;D_01_02 (2)"}</definedName>
    <definedName name="mhq" localSheetId="7" hidden="1">{"pl_t&amp;d",#N/A,FALSE,"p&amp;l_t&amp;D_01_02 (2)"}</definedName>
    <definedName name="mhq" localSheetId="8" hidden="1">{"pl_t&amp;d",#N/A,FALSE,"p&amp;l_t&amp;D_01_02 (2)"}</definedName>
    <definedName name="mhq" localSheetId="9" hidden="1">{"pl_t&amp;d",#N/A,FALSE,"p&amp;l_t&amp;D_01_02 (2)"}</definedName>
    <definedName name="mhq" localSheetId="10" hidden="1">{"pl_t&amp;d",#N/A,FALSE,"p&amp;l_t&amp;D_01_02 (2)"}</definedName>
    <definedName name="mhq" hidden="1">{"pl_t&amp;d",#N/A,FALSE,"p&amp;l_t&amp;D_01_02 (2)"}</definedName>
    <definedName name="mhqs" localSheetId="0" hidden="1">{"pl_t&amp;d",#N/A,FALSE,"p&amp;l_t&amp;D_01_02 (2)"}</definedName>
    <definedName name="mhqs" localSheetId="1" hidden="1">{"pl_t&amp;d",#N/A,FALSE,"p&amp;l_t&amp;D_01_02 (2)"}</definedName>
    <definedName name="mhqs" localSheetId="2" hidden="1">{"pl_t&amp;d",#N/A,FALSE,"p&amp;l_t&amp;D_01_02 (2)"}</definedName>
    <definedName name="mhqs" localSheetId="3" hidden="1">{"pl_t&amp;d",#N/A,FALSE,"p&amp;l_t&amp;D_01_02 (2)"}</definedName>
    <definedName name="mhqs" localSheetId="5" hidden="1">{"pl_t&amp;d",#N/A,FALSE,"p&amp;l_t&amp;D_01_02 (2)"}</definedName>
    <definedName name="mhqs" localSheetId="6" hidden="1">{"pl_t&amp;d",#N/A,FALSE,"p&amp;l_t&amp;D_01_02 (2)"}</definedName>
    <definedName name="mhqs" localSheetId="7" hidden="1">{"pl_t&amp;d",#N/A,FALSE,"p&amp;l_t&amp;D_01_02 (2)"}</definedName>
    <definedName name="mhqs" localSheetId="8" hidden="1">{"pl_t&amp;d",#N/A,FALSE,"p&amp;l_t&amp;D_01_02 (2)"}</definedName>
    <definedName name="mhqs" localSheetId="9" hidden="1">{"pl_t&amp;d",#N/A,FALSE,"p&amp;l_t&amp;D_01_02 (2)"}</definedName>
    <definedName name="mhqs" localSheetId="10" hidden="1">{"pl_t&amp;d",#N/A,FALSE,"p&amp;l_t&amp;D_01_02 (2)"}</definedName>
    <definedName name="mhqs" hidden="1">{"pl_t&amp;d",#N/A,FALSE,"p&amp;l_t&amp;D_01_02 (2)"}</definedName>
    <definedName name="mill" localSheetId="6">#REF!</definedName>
    <definedName name="mill" localSheetId="7">#REF!</definedName>
    <definedName name="mill" localSheetId="8">#REF!</definedName>
    <definedName name="mill" localSheetId="9">#REF!</definedName>
    <definedName name="mill" localSheetId="10">#REF!</definedName>
    <definedName name="mill">#REF!</definedName>
    <definedName name="million">[36]General!$A$6</definedName>
    <definedName name="MJKJ" localSheetId="6" hidden="1">{"pl_t&amp;d",#N/A,FALSE,"p&amp;l_t&amp;D_01_02 (2)"}</definedName>
    <definedName name="MJKJ" localSheetId="7" hidden="1">{"pl_t&amp;d",#N/A,FALSE,"p&amp;l_t&amp;D_01_02 (2)"}</definedName>
    <definedName name="MJKJ" localSheetId="8" hidden="1">{"pl_t&amp;d",#N/A,FALSE,"p&amp;l_t&amp;D_01_02 (2)"}</definedName>
    <definedName name="MJKJ" localSheetId="9" hidden="1">{"pl_t&amp;d",#N/A,FALSE,"p&amp;l_t&amp;D_01_02 (2)"}</definedName>
    <definedName name="MJKJ" localSheetId="10" hidden="1">{"pl_t&amp;d",#N/A,FALSE,"p&amp;l_t&amp;D_01_02 (2)"}</definedName>
    <definedName name="MJKJ" hidden="1">{"pl_t&amp;d",#N/A,FALSE,"p&amp;l_t&amp;D_01_02 (2)"}</definedName>
    <definedName name="mkl" localSheetId="6" hidden="1">{"pl_t&amp;d",#N/A,FALSE,"p&amp;l_t&amp;D_01_02 (2)"}</definedName>
    <definedName name="mkl" localSheetId="7" hidden="1">{"pl_t&amp;d",#N/A,FALSE,"p&amp;l_t&amp;D_01_02 (2)"}</definedName>
    <definedName name="mkl" localSheetId="8" hidden="1">{"pl_t&amp;d",#N/A,FALSE,"p&amp;l_t&amp;D_01_02 (2)"}</definedName>
    <definedName name="mkl" localSheetId="9" hidden="1">{"pl_t&amp;d",#N/A,FALSE,"p&amp;l_t&amp;D_01_02 (2)"}</definedName>
    <definedName name="mkl" localSheetId="10" hidden="1">{"pl_t&amp;d",#N/A,FALSE,"p&amp;l_t&amp;D_01_02 (2)"}</definedName>
    <definedName name="mkl" hidden="1">{"pl_t&amp;d",#N/A,FALSE,"p&amp;l_t&amp;D_01_02 (2)"}</definedName>
    <definedName name="mlkj" localSheetId="6" hidden="1">{"pl_t&amp;d",#N/A,FALSE,"p&amp;l_t&amp;D_01_02 (2)"}</definedName>
    <definedName name="mlkj" localSheetId="7" hidden="1">{"pl_t&amp;d",#N/A,FALSE,"p&amp;l_t&amp;D_01_02 (2)"}</definedName>
    <definedName name="mlkj" localSheetId="8" hidden="1">{"pl_t&amp;d",#N/A,FALSE,"p&amp;l_t&amp;D_01_02 (2)"}</definedName>
    <definedName name="mlkj" localSheetId="9" hidden="1">{"pl_t&amp;d",#N/A,FALSE,"p&amp;l_t&amp;D_01_02 (2)"}</definedName>
    <definedName name="mlkj" localSheetId="10" hidden="1">{"pl_t&amp;d",#N/A,FALSE,"p&amp;l_t&amp;D_01_02 (2)"}</definedName>
    <definedName name="mlkj" hidden="1">{"pl_t&amp;d",#N/A,FALSE,"p&amp;l_t&amp;D_01_02 (2)"}</definedName>
    <definedName name="MM" localSheetId="0" hidden="1">{"pl_t&amp;d",#N/A,FALSE,"p&amp;l_t&amp;D_01_02 (2)"}</definedName>
    <definedName name="MM" localSheetId="1" hidden="1">{"pl_t&amp;d",#N/A,FALSE,"p&amp;l_t&amp;D_01_02 (2)"}</definedName>
    <definedName name="MM" localSheetId="2" hidden="1">{"pl_t&amp;d",#N/A,FALSE,"p&amp;l_t&amp;D_01_02 (2)"}</definedName>
    <definedName name="MM" localSheetId="3" hidden="1">{"pl_t&amp;d",#N/A,FALSE,"p&amp;l_t&amp;D_01_02 (2)"}</definedName>
    <definedName name="MM" localSheetId="5" hidden="1">{"pl_t&amp;d",#N/A,FALSE,"p&amp;l_t&amp;D_01_02 (2)"}</definedName>
    <definedName name="MM" localSheetId="6" hidden="1">{"pl_t&amp;d",#N/A,FALSE,"p&amp;l_t&amp;D_01_02 (2)"}</definedName>
    <definedName name="MM" localSheetId="7" hidden="1">{"pl_t&amp;d",#N/A,FALSE,"p&amp;l_t&amp;D_01_02 (2)"}</definedName>
    <definedName name="MM" localSheetId="8" hidden="1">{"pl_t&amp;d",#N/A,FALSE,"p&amp;l_t&amp;D_01_02 (2)"}</definedName>
    <definedName name="MM" localSheetId="9" hidden="1">{"pl_t&amp;d",#N/A,FALSE,"p&amp;l_t&amp;D_01_02 (2)"}</definedName>
    <definedName name="MM" localSheetId="10" hidden="1">{"pl_t&amp;d",#N/A,FALSE,"p&amp;l_t&amp;D_01_02 (2)"}</definedName>
    <definedName name="MM" hidden="1">{"pl_t&amp;d",#N/A,FALSE,"p&amp;l_t&amp;D_01_02 (2)"}</definedName>
    <definedName name="mmm" localSheetId="0" hidden="1">{"pl_t&amp;d",#N/A,FALSE,"p&amp;l_t&amp;D_01_02 (2)"}</definedName>
    <definedName name="mmm" localSheetId="1" hidden="1">{"pl_t&amp;d",#N/A,FALSE,"p&amp;l_t&amp;D_01_02 (2)"}</definedName>
    <definedName name="mmm" localSheetId="2" hidden="1">{"pl_t&amp;d",#N/A,FALSE,"p&amp;l_t&amp;D_01_02 (2)"}</definedName>
    <definedName name="mmm" localSheetId="3" hidden="1">{"pl_t&amp;d",#N/A,FALSE,"p&amp;l_t&amp;D_01_02 (2)"}</definedName>
    <definedName name="mmm" localSheetId="5" hidden="1">{"pl_t&amp;d",#N/A,FALSE,"p&amp;l_t&amp;D_01_02 (2)"}</definedName>
    <definedName name="mmm" localSheetId="6" hidden="1">{"pl_t&amp;d",#N/A,FALSE,"p&amp;l_t&amp;D_01_02 (2)"}</definedName>
    <definedName name="mmm" localSheetId="7" hidden="1">{"pl_t&amp;d",#N/A,FALSE,"p&amp;l_t&amp;D_01_02 (2)"}</definedName>
    <definedName name="mmm" localSheetId="8" hidden="1">{"pl_t&amp;d",#N/A,FALSE,"p&amp;l_t&amp;D_01_02 (2)"}</definedName>
    <definedName name="mmm" localSheetId="9" hidden="1">{"pl_t&amp;d",#N/A,FALSE,"p&amp;l_t&amp;D_01_02 (2)"}</definedName>
    <definedName name="mmm" localSheetId="10" hidden="1">{"pl_t&amp;d",#N/A,FALSE,"p&amp;l_t&amp;D_01_02 (2)"}</definedName>
    <definedName name="mmm" hidden="1">{"pl_t&amp;d",#N/A,FALSE,"p&amp;l_t&amp;D_01_02 (2)"}</definedName>
    <definedName name="mmmm" localSheetId="6" hidden="1">{"pl_t&amp;d",#N/A,FALSE,"p&amp;l_t&amp;D_01_02 (2)"}</definedName>
    <definedName name="mmmm" localSheetId="7" hidden="1">{"pl_t&amp;d",#N/A,FALSE,"p&amp;l_t&amp;D_01_02 (2)"}</definedName>
    <definedName name="mmmm" localSheetId="8" hidden="1">{"pl_t&amp;d",#N/A,FALSE,"p&amp;l_t&amp;D_01_02 (2)"}</definedName>
    <definedName name="mmmm" localSheetId="9" hidden="1">{"pl_t&amp;d",#N/A,FALSE,"p&amp;l_t&amp;D_01_02 (2)"}</definedName>
    <definedName name="mmmm" localSheetId="10" hidden="1">{"pl_t&amp;d",#N/A,FALSE,"p&amp;l_t&amp;D_01_02 (2)"}</definedName>
    <definedName name="mmmm" hidden="1">{"pl_t&amp;d",#N/A,FALSE,"p&amp;l_t&amp;D_01_02 (2)"}</definedName>
    <definedName name="mnb" localSheetId="6" hidden="1">{"pl_t&amp;d",#N/A,FALSE,"p&amp;l_t&amp;D_01_02 (2)"}</definedName>
    <definedName name="mnb" localSheetId="7" hidden="1">{"pl_t&amp;d",#N/A,FALSE,"p&amp;l_t&amp;D_01_02 (2)"}</definedName>
    <definedName name="mnb" localSheetId="8" hidden="1">{"pl_t&amp;d",#N/A,FALSE,"p&amp;l_t&amp;D_01_02 (2)"}</definedName>
    <definedName name="mnb" localSheetId="9" hidden="1">{"pl_t&amp;d",#N/A,FALSE,"p&amp;l_t&amp;D_01_02 (2)"}</definedName>
    <definedName name="mnb" localSheetId="10" hidden="1">{"pl_t&amp;d",#N/A,FALSE,"p&amp;l_t&amp;D_01_02 (2)"}</definedName>
    <definedName name="mnb" hidden="1">{"pl_t&amp;d",#N/A,FALSE,"p&amp;l_t&amp;D_01_02 (2)"}</definedName>
    <definedName name="MNHJ" localSheetId="6" hidden="1">{"pl_t&amp;d",#N/A,FALSE,"p&amp;l_t&amp;D_01_02 (2)"}</definedName>
    <definedName name="MNHJ" localSheetId="7" hidden="1">{"pl_t&amp;d",#N/A,FALSE,"p&amp;l_t&amp;D_01_02 (2)"}</definedName>
    <definedName name="MNHJ" localSheetId="8" hidden="1">{"pl_t&amp;d",#N/A,FALSE,"p&amp;l_t&amp;D_01_02 (2)"}</definedName>
    <definedName name="MNHJ" localSheetId="9" hidden="1">{"pl_t&amp;d",#N/A,FALSE,"p&amp;l_t&amp;D_01_02 (2)"}</definedName>
    <definedName name="MNHJ" localSheetId="10" hidden="1">{"pl_t&amp;d",#N/A,FALSE,"p&amp;l_t&amp;D_01_02 (2)"}</definedName>
    <definedName name="MNHJ" hidden="1">{"pl_t&amp;d",#N/A,FALSE,"p&amp;l_t&amp;D_01_02 (2)"}</definedName>
    <definedName name="MNHJH" localSheetId="6" hidden="1">{"pl_t&amp;d",#N/A,FALSE,"p&amp;l_t&amp;D_01_02 (2)"}</definedName>
    <definedName name="MNHJH" localSheetId="7" hidden="1">{"pl_t&amp;d",#N/A,FALSE,"p&amp;l_t&amp;D_01_02 (2)"}</definedName>
    <definedName name="MNHJH" localSheetId="8" hidden="1">{"pl_t&amp;d",#N/A,FALSE,"p&amp;l_t&amp;D_01_02 (2)"}</definedName>
    <definedName name="MNHJH" localSheetId="9" hidden="1">{"pl_t&amp;d",#N/A,FALSE,"p&amp;l_t&amp;D_01_02 (2)"}</definedName>
    <definedName name="MNHJH" localSheetId="10" hidden="1">{"pl_t&amp;d",#N/A,FALSE,"p&amp;l_t&amp;D_01_02 (2)"}</definedName>
    <definedName name="MNHJH" hidden="1">{"pl_t&amp;d",#N/A,FALSE,"p&amp;l_t&amp;D_01_02 (2)"}</definedName>
    <definedName name="MNJK" localSheetId="6" hidden="1">{"pl_t&amp;d",#N/A,FALSE,"p&amp;l_t&amp;D_01_02 (2)"}</definedName>
    <definedName name="MNJK" localSheetId="7" hidden="1">{"pl_t&amp;d",#N/A,FALSE,"p&amp;l_t&amp;D_01_02 (2)"}</definedName>
    <definedName name="MNJK" localSheetId="8" hidden="1">{"pl_t&amp;d",#N/A,FALSE,"p&amp;l_t&amp;D_01_02 (2)"}</definedName>
    <definedName name="MNJK" localSheetId="9" hidden="1">{"pl_t&amp;d",#N/A,FALSE,"p&amp;l_t&amp;D_01_02 (2)"}</definedName>
    <definedName name="MNJK" localSheetId="10" hidden="1">{"pl_t&amp;d",#N/A,FALSE,"p&amp;l_t&amp;D_01_02 (2)"}</definedName>
    <definedName name="MNJK" hidden="1">{"pl_t&amp;d",#N/A,FALSE,"p&amp;l_t&amp;D_01_02 (2)"}</definedName>
    <definedName name="MNM" localSheetId="6" hidden="1">{"pl_t&amp;d",#N/A,FALSE,"p&amp;l_t&amp;D_01_02 (2)"}</definedName>
    <definedName name="MNM" localSheetId="7" hidden="1">{"pl_t&amp;d",#N/A,FALSE,"p&amp;l_t&amp;D_01_02 (2)"}</definedName>
    <definedName name="MNM" localSheetId="8" hidden="1">{"pl_t&amp;d",#N/A,FALSE,"p&amp;l_t&amp;D_01_02 (2)"}</definedName>
    <definedName name="MNM" localSheetId="9" hidden="1">{"pl_t&amp;d",#N/A,FALSE,"p&amp;l_t&amp;D_01_02 (2)"}</definedName>
    <definedName name="MNM" localSheetId="10" hidden="1">{"pl_t&amp;d",#N/A,FALSE,"p&amp;l_t&amp;D_01_02 (2)"}</definedName>
    <definedName name="MNM" hidden="1">{"pl_t&amp;d",#N/A,FALSE,"p&amp;l_t&amp;D_01_02 (2)"}</definedName>
    <definedName name="MNMN" localSheetId="6" hidden="1">{"pl_t&amp;d",#N/A,FALSE,"p&amp;l_t&amp;D_01_02 (2)"}</definedName>
    <definedName name="MNMN" localSheetId="7" hidden="1">{"pl_t&amp;d",#N/A,FALSE,"p&amp;l_t&amp;D_01_02 (2)"}</definedName>
    <definedName name="MNMN" localSheetId="8" hidden="1">{"pl_t&amp;d",#N/A,FALSE,"p&amp;l_t&amp;D_01_02 (2)"}</definedName>
    <definedName name="MNMN" localSheetId="9" hidden="1">{"pl_t&amp;d",#N/A,FALSE,"p&amp;l_t&amp;D_01_02 (2)"}</definedName>
    <definedName name="MNMN" localSheetId="10" hidden="1">{"pl_t&amp;d",#N/A,FALSE,"p&amp;l_t&amp;D_01_02 (2)"}</definedName>
    <definedName name="MNMN" hidden="1">{"pl_t&amp;d",#N/A,FALSE,"p&amp;l_t&amp;D_01_02 (2)"}</definedName>
    <definedName name="MNMNM" localSheetId="6" hidden="1">{"pl_t&amp;d",#N/A,FALSE,"p&amp;l_t&amp;D_01_02 (2)"}</definedName>
    <definedName name="MNMNM" localSheetId="7" hidden="1">{"pl_t&amp;d",#N/A,FALSE,"p&amp;l_t&amp;D_01_02 (2)"}</definedName>
    <definedName name="MNMNM" localSheetId="8" hidden="1">{"pl_t&amp;d",#N/A,FALSE,"p&amp;l_t&amp;D_01_02 (2)"}</definedName>
    <definedName name="MNMNM" localSheetId="9" hidden="1">{"pl_t&amp;d",#N/A,FALSE,"p&amp;l_t&amp;D_01_02 (2)"}</definedName>
    <definedName name="MNMNM" localSheetId="10" hidden="1">{"pl_t&amp;d",#N/A,FALSE,"p&amp;l_t&amp;D_01_02 (2)"}</definedName>
    <definedName name="MNMNM" hidden="1">{"pl_t&amp;d",#N/A,FALSE,"p&amp;l_t&amp;D_01_02 (2)"}</definedName>
    <definedName name="MNOP" localSheetId="6" hidden="1">{"pl_t&amp;d",#N/A,FALSE,"p&amp;l_t&amp;D_01_02 (2)"}</definedName>
    <definedName name="MNOP" localSheetId="7" hidden="1">{"pl_t&amp;d",#N/A,FALSE,"p&amp;l_t&amp;D_01_02 (2)"}</definedName>
    <definedName name="MNOP" localSheetId="8" hidden="1">{"pl_t&amp;d",#N/A,FALSE,"p&amp;l_t&amp;D_01_02 (2)"}</definedName>
    <definedName name="MNOP" localSheetId="9" hidden="1">{"pl_t&amp;d",#N/A,FALSE,"p&amp;l_t&amp;D_01_02 (2)"}</definedName>
    <definedName name="MNOP" localSheetId="10" hidden="1">{"pl_t&amp;d",#N/A,FALSE,"p&amp;l_t&amp;D_01_02 (2)"}</definedName>
    <definedName name="MNOP" hidden="1">{"pl_t&amp;d",#N/A,FALSE,"p&amp;l_t&amp;D_01_02 (2)"}</definedName>
    <definedName name="MOD">'[7]Executive Summary -Thermal'!$A$162:$H$257</definedName>
    <definedName name="Month" localSheetId="6">[33]RevenueInput!$C$2</definedName>
    <definedName name="Month" localSheetId="7">[33]RevenueInput!$C$2</definedName>
    <definedName name="Month" localSheetId="8">[33]RevenueInput!$C$2</definedName>
    <definedName name="Month" localSheetId="9">[33]RevenueInput!$C$2</definedName>
    <definedName name="Month" localSheetId="10">[33]RevenueInput!$C$2</definedName>
    <definedName name="Month">[31]RevenueInput!$C$2</definedName>
    <definedName name="mp" localSheetId="0" hidden="1">{"pl_t&amp;d",#N/A,FALSE,"p&amp;l_t&amp;D_01_02 (2)"}</definedName>
    <definedName name="mp" localSheetId="1" hidden="1">{"pl_t&amp;d",#N/A,FALSE,"p&amp;l_t&amp;D_01_02 (2)"}</definedName>
    <definedName name="mp" localSheetId="2" hidden="1">{"pl_t&amp;d",#N/A,FALSE,"p&amp;l_t&amp;D_01_02 (2)"}</definedName>
    <definedName name="mp" localSheetId="3" hidden="1">{"pl_t&amp;d",#N/A,FALSE,"p&amp;l_t&amp;D_01_02 (2)"}</definedName>
    <definedName name="mp" localSheetId="5" hidden="1">{"pl_t&amp;d",#N/A,FALSE,"p&amp;l_t&amp;D_01_02 (2)"}</definedName>
    <definedName name="mp" localSheetId="6" hidden="1">{"pl_t&amp;d",#N/A,FALSE,"p&amp;l_t&amp;D_01_02 (2)"}</definedName>
    <definedName name="mp" localSheetId="7" hidden="1">{"pl_t&amp;d",#N/A,FALSE,"p&amp;l_t&amp;D_01_02 (2)"}</definedName>
    <definedName name="mp" localSheetId="8" hidden="1">{"pl_t&amp;d",#N/A,FALSE,"p&amp;l_t&amp;D_01_02 (2)"}</definedName>
    <definedName name="mp" localSheetId="9" hidden="1">{"pl_t&amp;d",#N/A,FALSE,"p&amp;l_t&amp;D_01_02 (2)"}</definedName>
    <definedName name="mp" localSheetId="10" hidden="1">{"pl_t&amp;d",#N/A,FALSE,"p&amp;l_t&amp;D_01_02 (2)"}</definedName>
    <definedName name="mp" hidden="1">{"pl_t&amp;d",#N/A,FALSE,"p&amp;l_t&amp;D_01_02 (2)"}</definedName>
    <definedName name="MRR" localSheetId="6" hidden="1">{"pl_t&amp;d",#N/A,FALSE,"p&amp;l_t&amp;D_01_02 (2)"}</definedName>
    <definedName name="MRR" localSheetId="7" hidden="1">{"pl_t&amp;d",#N/A,FALSE,"p&amp;l_t&amp;D_01_02 (2)"}</definedName>
    <definedName name="MRR" localSheetId="8" hidden="1">{"pl_t&amp;d",#N/A,FALSE,"p&amp;l_t&amp;D_01_02 (2)"}</definedName>
    <definedName name="MRR" localSheetId="9" hidden="1">{"pl_t&amp;d",#N/A,FALSE,"p&amp;l_t&amp;D_01_02 (2)"}</definedName>
    <definedName name="MRR" localSheetId="10" hidden="1">{"pl_t&amp;d",#N/A,FALSE,"p&amp;l_t&amp;D_01_02 (2)"}</definedName>
    <definedName name="MRR" hidden="1">{"pl_t&amp;d",#N/A,FALSE,"p&amp;l_t&amp;D_01_02 (2)"}</definedName>
    <definedName name="mrt" localSheetId="6" hidden="1">{"pl_td_01_02",#N/A,FALSE,"p&amp;l_t&amp;D_01_02 (2)"}</definedName>
    <definedName name="mrt" localSheetId="7" hidden="1">{"pl_td_01_02",#N/A,FALSE,"p&amp;l_t&amp;D_01_02 (2)"}</definedName>
    <definedName name="mrt" localSheetId="8" hidden="1">{"pl_td_01_02",#N/A,FALSE,"p&amp;l_t&amp;D_01_02 (2)"}</definedName>
    <definedName name="mrt" localSheetId="9" hidden="1">{"pl_td_01_02",#N/A,FALSE,"p&amp;l_t&amp;D_01_02 (2)"}</definedName>
    <definedName name="mrt" localSheetId="10" hidden="1">{"pl_td_01_02",#N/A,FALSE,"p&amp;l_t&amp;D_01_02 (2)"}</definedName>
    <definedName name="mrt" hidden="1">{"pl_td_01_02",#N/A,FALSE,"p&amp;l_t&amp;D_01_02 (2)"}</definedName>
    <definedName name="MST" localSheetId="6" hidden="1">{"pl_td_01_02",#N/A,FALSE,"p&amp;l_t&amp;D_01_02 (2)"}</definedName>
    <definedName name="MST" localSheetId="7" hidden="1">{"pl_td_01_02",#N/A,FALSE,"p&amp;l_t&amp;D_01_02 (2)"}</definedName>
    <definedName name="MST" localSheetId="8" hidden="1">{"pl_td_01_02",#N/A,FALSE,"p&amp;l_t&amp;D_01_02 (2)"}</definedName>
    <definedName name="MST" localSheetId="9" hidden="1">{"pl_td_01_02",#N/A,FALSE,"p&amp;l_t&amp;D_01_02 (2)"}</definedName>
    <definedName name="MST" localSheetId="10" hidden="1">{"pl_td_01_02",#N/A,FALSE,"p&amp;l_t&amp;D_01_02 (2)"}</definedName>
    <definedName name="MST" hidden="1">{"pl_td_01_02",#N/A,FALSE,"p&amp;l_t&amp;D_01_02 (2)"}</definedName>
    <definedName name="mtg." localSheetId="6" hidden="1">{"pl_t&amp;d",#N/A,FALSE,"p&amp;l_t&amp;D_01_02 (2)"}</definedName>
    <definedName name="mtg." localSheetId="7" hidden="1">{"pl_t&amp;d",#N/A,FALSE,"p&amp;l_t&amp;D_01_02 (2)"}</definedName>
    <definedName name="mtg." localSheetId="8" hidden="1">{"pl_t&amp;d",#N/A,FALSE,"p&amp;l_t&amp;D_01_02 (2)"}</definedName>
    <definedName name="mtg." localSheetId="9" hidden="1">{"pl_t&amp;d",#N/A,FALSE,"p&amp;l_t&amp;D_01_02 (2)"}</definedName>
    <definedName name="mtg." localSheetId="10" hidden="1">{"pl_t&amp;d",#N/A,FALSE,"p&amp;l_t&amp;D_01_02 (2)"}</definedName>
    <definedName name="mtg." hidden="1">{"pl_t&amp;d",#N/A,FALSE,"p&amp;l_t&amp;D_01_02 (2)"}</definedName>
    <definedName name="MTPI" localSheetId="6">#REF!</definedName>
    <definedName name="MTPI" localSheetId="7">#REF!</definedName>
    <definedName name="MTPI" localSheetId="8">#REF!</definedName>
    <definedName name="MTPI" localSheetId="9">#REF!</definedName>
    <definedName name="MTPI" localSheetId="10">#REF!</definedName>
    <definedName name="MTPI">#REF!</definedName>
    <definedName name="mtr.06.05" localSheetId="6">#REF!</definedName>
    <definedName name="mtr.06.05" localSheetId="7">#REF!</definedName>
    <definedName name="mtr.06.05" localSheetId="8">#REF!</definedName>
    <definedName name="mtr.06.05" localSheetId="9">#REF!</definedName>
    <definedName name="mtr.06.05" localSheetId="10">#REF!</definedName>
    <definedName name="mtr.06.05">#REF!</definedName>
    <definedName name="MTR.SALE2" localSheetId="6">#REF!</definedName>
    <definedName name="MTR.SALE2" localSheetId="7">#REF!</definedName>
    <definedName name="MTR.SALE2" localSheetId="8">#REF!</definedName>
    <definedName name="MTR.SALE2" localSheetId="9">#REF!</definedName>
    <definedName name="MTR.SALE2" localSheetId="10">#REF!</definedName>
    <definedName name="MTR.SALE2">#REF!</definedName>
    <definedName name="MU" localSheetId="4">#REF!</definedName>
    <definedName name="MU" localSheetId="5">#REF!</definedName>
    <definedName name="MU" localSheetId="6">#REF!</definedName>
    <definedName name="MU" localSheetId="7">#REF!</definedName>
    <definedName name="MU" localSheetId="8">#REF!</definedName>
    <definedName name="MU" localSheetId="9">#REF!</definedName>
    <definedName name="MU" localSheetId="10">#REF!</definedName>
    <definedName name="MU">#REF!</definedName>
    <definedName name="MVB" localSheetId="6" hidden="1">{"pl_t&amp;d",#N/A,FALSE,"p&amp;l_t&amp;D_01_02 (2)"}</definedName>
    <definedName name="MVB" localSheetId="7" hidden="1">{"pl_t&amp;d",#N/A,FALSE,"p&amp;l_t&amp;D_01_02 (2)"}</definedName>
    <definedName name="MVB" localSheetId="8" hidden="1">{"pl_t&amp;d",#N/A,FALSE,"p&amp;l_t&amp;D_01_02 (2)"}</definedName>
    <definedName name="MVB" localSheetId="9" hidden="1">{"pl_t&amp;d",#N/A,FALSE,"p&amp;l_t&amp;D_01_02 (2)"}</definedName>
    <definedName name="MVB" localSheetId="10" hidden="1">{"pl_t&amp;d",#N/A,FALSE,"p&amp;l_t&amp;D_01_02 (2)"}</definedName>
    <definedName name="MVB" hidden="1">{"pl_t&amp;d",#N/A,FALSE,"p&amp;l_t&amp;D_01_02 (2)"}</definedName>
    <definedName name="n" localSheetId="6">#REF!</definedName>
    <definedName name="n" localSheetId="7">#REF!</definedName>
    <definedName name="n" localSheetId="8">#REF!</definedName>
    <definedName name="n" localSheetId="9">#REF!</definedName>
    <definedName name="n" localSheetId="10">#REF!</definedName>
    <definedName name="n">#REF!</definedName>
    <definedName name="na" localSheetId="0" hidden="1">{"pl_t&amp;d",#N/A,FALSE,"p&amp;l_t&amp;D_01_02 (2)"}</definedName>
    <definedName name="na" localSheetId="1" hidden="1">{"pl_t&amp;d",#N/A,FALSE,"p&amp;l_t&amp;D_01_02 (2)"}</definedName>
    <definedName name="na" localSheetId="2" hidden="1">{"pl_t&amp;d",#N/A,FALSE,"p&amp;l_t&amp;D_01_02 (2)"}</definedName>
    <definedName name="na" localSheetId="3" hidden="1">{"pl_t&amp;d",#N/A,FALSE,"p&amp;l_t&amp;D_01_02 (2)"}</definedName>
    <definedName name="na" localSheetId="5" hidden="1">{"pl_t&amp;d",#N/A,FALSE,"p&amp;l_t&amp;D_01_02 (2)"}</definedName>
    <definedName name="na" localSheetId="6" hidden="1">{"pl_t&amp;d",#N/A,FALSE,"p&amp;l_t&amp;D_01_02 (2)"}</definedName>
    <definedName name="na" localSheetId="7" hidden="1">{"pl_t&amp;d",#N/A,FALSE,"p&amp;l_t&amp;D_01_02 (2)"}</definedName>
    <definedName name="na" localSheetId="8" hidden="1">{"pl_t&amp;d",#N/A,FALSE,"p&amp;l_t&amp;D_01_02 (2)"}</definedName>
    <definedName name="na" localSheetId="9" hidden="1">{"pl_t&amp;d",#N/A,FALSE,"p&amp;l_t&amp;D_01_02 (2)"}</definedName>
    <definedName name="na" localSheetId="10" hidden="1">{"pl_t&amp;d",#N/A,FALSE,"p&amp;l_t&amp;D_01_02 (2)"}</definedName>
    <definedName name="na" hidden="1">{"pl_t&amp;d",#N/A,FALSE,"p&amp;l_t&amp;D_01_02 (2)"}</definedName>
    <definedName name="Name_Company" localSheetId="6">[43]Inputs!$E$140</definedName>
    <definedName name="Name_Company" localSheetId="7">[43]Inputs!$E$140</definedName>
    <definedName name="Name_Company" localSheetId="8">[43]Inputs!$E$140</definedName>
    <definedName name="Name_Company" localSheetId="9">[43]Inputs!$E$140</definedName>
    <definedName name="Name_Company" localSheetId="10">[43]Inputs!$E$140</definedName>
    <definedName name="Name_Company">[42]Inputs!$E$140</definedName>
    <definedName name="Name_Company_4">NA()</definedName>
    <definedName name="Name_Company_5">NA()</definedName>
    <definedName name="Name_Model" localSheetId="6">[43]Inputs!$E$141</definedName>
    <definedName name="Name_Model" localSheetId="7">[43]Inputs!$E$141</definedName>
    <definedName name="Name_Model" localSheetId="8">[43]Inputs!$E$141</definedName>
    <definedName name="Name_Model" localSheetId="9">[43]Inputs!$E$141</definedName>
    <definedName name="Name_Model" localSheetId="10">[43]Inputs!$E$141</definedName>
    <definedName name="Name_Model">[42]Inputs!$E$141</definedName>
    <definedName name="Name_Model_4">NA()</definedName>
    <definedName name="Name_Model_5">NA()</definedName>
    <definedName name="Name_Project" localSheetId="6">[43]Inputs!$E$142</definedName>
    <definedName name="Name_Project" localSheetId="7">[43]Inputs!$E$142</definedName>
    <definedName name="Name_Project" localSheetId="8">[43]Inputs!$E$142</definedName>
    <definedName name="Name_Project" localSheetId="9">[43]Inputs!$E$142</definedName>
    <definedName name="Name_Project" localSheetId="10">[43]Inputs!$E$142</definedName>
    <definedName name="Name_Project">[42]Inputs!$E$142</definedName>
    <definedName name="Name_Project_4">NA()</definedName>
    <definedName name="Name_Project_5">NA()</definedName>
    <definedName name="NameBaseCase" localSheetId="6">#REF!</definedName>
    <definedName name="NameBaseCase" localSheetId="7">#REF!</definedName>
    <definedName name="NameBaseCase" localSheetId="8">#REF!</definedName>
    <definedName name="NameBaseCase" localSheetId="9">#REF!</definedName>
    <definedName name="NameBaseCase" localSheetId="10">#REF!</definedName>
    <definedName name="NameBaseCase">#REF!</definedName>
    <definedName name="NB" localSheetId="6" hidden="1">{"pl_t&amp;d",#N/A,FALSE,"p&amp;l_t&amp;D_01_02 (2)"}</definedName>
    <definedName name="NB" localSheetId="7" hidden="1">{"pl_t&amp;d",#N/A,FALSE,"p&amp;l_t&amp;D_01_02 (2)"}</definedName>
    <definedName name="NB" localSheetId="8" hidden="1">{"pl_t&amp;d",#N/A,FALSE,"p&amp;l_t&amp;D_01_02 (2)"}</definedName>
    <definedName name="NB" localSheetId="9" hidden="1">{"pl_t&amp;d",#N/A,FALSE,"p&amp;l_t&amp;D_01_02 (2)"}</definedName>
    <definedName name="NB" localSheetId="10" hidden="1">{"pl_t&amp;d",#N/A,FALSE,"p&amp;l_t&amp;D_01_02 (2)"}</definedName>
    <definedName name="NB" hidden="1">{"pl_t&amp;d",#N/A,FALSE,"p&amp;l_t&amp;D_01_02 (2)"}</definedName>
    <definedName name="nbg" localSheetId="6" hidden="1">{"pl_t&amp;d",#N/A,FALSE,"p&amp;l_t&amp;D_01_02 (2)"}</definedName>
    <definedName name="nbg" localSheetId="7" hidden="1">{"pl_t&amp;d",#N/A,FALSE,"p&amp;l_t&amp;D_01_02 (2)"}</definedName>
    <definedName name="nbg" localSheetId="8" hidden="1">{"pl_t&amp;d",#N/A,FALSE,"p&amp;l_t&amp;D_01_02 (2)"}</definedName>
    <definedName name="nbg" localSheetId="9" hidden="1">{"pl_t&amp;d",#N/A,FALSE,"p&amp;l_t&amp;D_01_02 (2)"}</definedName>
    <definedName name="nbg" localSheetId="10" hidden="1">{"pl_t&amp;d",#N/A,FALSE,"p&amp;l_t&amp;D_01_02 (2)"}</definedName>
    <definedName name="nbg" hidden="1">{"pl_t&amp;d",#N/A,FALSE,"p&amp;l_t&amp;D_01_02 (2)"}</definedName>
    <definedName name="NBGH" localSheetId="6" hidden="1">{"pl_t&amp;d",#N/A,FALSE,"p&amp;l_t&amp;D_01_02 (2)"}</definedName>
    <definedName name="NBGH" localSheetId="7" hidden="1">{"pl_t&amp;d",#N/A,FALSE,"p&amp;l_t&amp;D_01_02 (2)"}</definedName>
    <definedName name="NBGH" localSheetId="8" hidden="1">{"pl_t&amp;d",#N/A,FALSE,"p&amp;l_t&amp;D_01_02 (2)"}</definedName>
    <definedName name="NBGH" localSheetId="9" hidden="1">{"pl_t&amp;d",#N/A,FALSE,"p&amp;l_t&amp;D_01_02 (2)"}</definedName>
    <definedName name="NBGH" localSheetId="10" hidden="1">{"pl_t&amp;d",#N/A,FALSE,"p&amp;l_t&amp;D_01_02 (2)"}</definedName>
    <definedName name="NBGH" hidden="1">{"pl_t&amp;d",#N/A,FALSE,"p&amp;l_t&amp;D_01_02 (2)"}</definedName>
    <definedName name="nbjb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M" localSheetId="6" hidden="1">{"pl_t&amp;d",#N/A,FALSE,"p&amp;l_t&amp;D_01_02 (2)"}</definedName>
    <definedName name="NBM" localSheetId="7" hidden="1">{"pl_t&amp;d",#N/A,FALSE,"p&amp;l_t&amp;D_01_02 (2)"}</definedName>
    <definedName name="NBM" localSheetId="8" hidden="1">{"pl_t&amp;d",#N/A,FALSE,"p&amp;l_t&amp;D_01_02 (2)"}</definedName>
    <definedName name="NBM" localSheetId="9" hidden="1">{"pl_t&amp;d",#N/A,FALSE,"p&amp;l_t&amp;D_01_02 (2)"}</definedName>
    <definedName name="NBM" localSheetId="10" hidden="1">{"pl_t&amp;d",#N/A,FALSE,"p&amp;l_t&amp;D_01_02 (2)"}</definedName>
    <definedName name="NBM" hidden="1">{"pl_t&amp;d",#N/A,FALSE,"p&amp;l_t&amp;D_01_02 (2)"}</definedName>
    <definedName name="NBNBG" localSheetId="6" hidden="1">{"pl_t&amp;d",#N/A,FALSE,"p&amp;l_t&amp;D_01_02 (2)"}</definedName>
    <definedName name="NBNBG" localSheetId="7" hidden="1">{"pl_t&amp;d",#N/A,FALSE,"p&amp;l_t&amp;D_01_02 (2)"}</definedName>
    <definedName name="NBNBG" localSheetId="8" hidden="1">{"pl_t&amp;d",#N/A,FALSE,"p&amp;l_t&amp;D_01_02 (2)"}</definedName>
    <definedName name="NBNBG" localSheetId="9" hidden="1">{"pl_t&amp;d",#N/A,FALSE,"p&amp;l_t&amp;D_01_02 (2)"}</definedName>
    <definedName name="NBNBG" localSheetId="10" hidden="1">{"pl_t&amp;d",#N/A,FALSE,"p&amp;l_t&amp;D_01_02 (2)"}</definedName>
    <definedName name="NBNBG" hidden="1">{"pl_t&amp;d",#N/A,FALSE,"p&amp;l_t&amp;D_01_02 (2)"}</definedName>
    <definedName name="net_input_16_17">'[44]Energy Availability_Net_Input'!$A$561:$XFC$740</definedName>
    <definedName name="new" localSheetId="6" hidden="1">{"pl_t&amp;d",#N/A,FALSE,"p&amp;l_t&amp;D_01_02 (2)"}</definedName>
    <definedName name="new" localSheetId="7" hidden="1">{"pl_t&amp;d",#N/A,FALSE,"p&amp;l_t&amp;D_01_02 (2)"}</definedName>
    <definedName name="new" localSheetId="8" hidden="1">{"pl_t&amp;d",#N/A,FALSE,"p&amp;l_t&amp;D_01_02 (2)"}</definedName>
    <definedName name="new" localSheetId="9" hidden="1">{"pl_t&amp;d",#N/A,FALSE,"p&amp;l_t&amp;D_01_02 (2)"}</definedName>
    <definedName name="new" localSheetId="10" hidden="1">{"pl_t&amp;d",#N/A,FALSE,"p&amp;l_t&amp;D_01_02 (2)"}</definedName>
    <definedName name="new" hidden="1">{"pl_t&amp;d",#N/A,FALSE,"p&amp;l_t&amp;D_01_02 (2)"}</definedName>
    <definedName name="ngl" localSheetId="6">#REF!</definedName>
    <definedName name="ngl" localSheetId="7">#REF!</definedName>
    <definedName name="ngl" localSheetId="8">#REF!</definedName>
    <definedName name="ngl" localSheetId="9">#REF!</definedName>
    <definedName name="ngl" localSheetId="10">#REF!</definedName>
    <definedName name="ngl">#REF!</definedName>
    <definedName name="nhj" localSheetId="6" hidden="1">{"pl_t&amp;d",#N/A,FALSE,"p&amp;l_t&amp;D_01_02 (2)"}</definedName>
    <definedName name="nhj" localSheetId="7" hidden="1">{"pl_t&amp;d",#N/A,FALSE,"p&amp;l_t&amp;D_01_02 (2)"}</definedName>
    <definedName name="nhj" localSheetId="8" hidden="1">{"pl_t&amp;d",#N/A,FALSE,"p&amp;l_t&amp;D_01_02 (2)"}</definedName>
    <definedName name="nhj" localSheetId="9" hidden="1">{"pl_t&amp;d",#N/A,FALSE,"p&amp;l_t&amp;D_01_02 (2)"}</definedName>
    <definedName name="nhj" localSheetId="10" hidden="1">{"pl_t&amp;d",#N/A,FALSE,"p&amp;l_t&amp;D_01_02 (2)"}</definedName>
    <definedName name="nhj" hidden="1">{"pl_t&amp;d",#N/A,FALSE,"p&amp;l_t&amp;D_01_02 (2)"}</definedName>
    <definedName name="NHJH" localSheetId="6" hidden="1">{"pl_t&amp;d",#N/A,FALSE,"p&amp;l_t&amp;D_01_02 (2)"}</definedName>
    <definedName name="NHJH" localSheetId="7" hidden="1">{"pl_t&amp;d",#N/A,FALSE,"p&amp;l_t&amp;D_01_02 (2)"}</definedName>
    <definedName name="NHJH" localSheetId="8" hidden="1">{"pl_t&amp;d",#N/A,FALSE,"p&amp;l_t&amp;D_01_02 (2)"}</definedName>
    <definedName name="NHJH" localSheetId="9" hidden="1">{"pl_t&amp;d",#N/A,FALSE,"p&amp;l_t&amp;D_01_02 (2)"}</definedName>
    <definedName name="NHJH" localSheetId="10" hidden="1">{"pl_t&amp;d",#N/A,FALSE,"p&amp;l_t&amp;D_01_02 (2)"}</definedName>
    <definedName name="NHJH" hidden="1">{"pl_t&amp;d",#N/A,FALSE,"p&amp;l_t&amp;D_01_02 (2)"}</definedName>
    <definedName name="NJ" localSheetId="6" hidden="1">{"pl_t&amp;d",#N/A,FALSE,"p&amp;l_t&amp;D_01_02 (2)"}</definedName>
    <definedName name="NJ" localSheetId="7" hidden="1">{"pl_t&amp;d",#N/A,FALSE,"p&amp;l_t&amp;D_01_02 (2)"}</definedName>
    <definedName name="NJ" localSheetId="8" hidden="1">{"pl_t&amp;d",#N/A,FALSE,"p&amp;l_t&amp;D_01_02 (2)"}</definedName>
    <definedName name="NJ" localSheetId="9" hidden="1">{"pl_t&amp;d",#N/A,FALSE,"p&amp;l_t&amp;D_01_02 (2)"}</definedName>
    <definedName name="NJ" localSheetId="10" hidden="1">{"pl_t&amp;d",#N/A,FALSE,"p&amp;l_t&amp;D_01_02 (2)"}</definedName>
    <definedName name="NJ" hidden="1">{"pl_t&amp;d",#N/A,FALSE,"p&amp;l_t&amp;D_01_02 (2)"}</definedName>
    <definedName name="nkj" localSheetId="6" hidden="1">{"pl_t&amp;d",#N/A,FALSE,"p&amp;l_t&amp;D_01_02 (2)"}</definedName>
    <definedName name="nkj" localSheetId="7" hidden="1">{"pl_t&amp;d",#N/A,FALSE,"p&amp;l_t&amp;D_01_02 (2)"}</definedName>
    <definedName name="nkj" localSheetId="8" hidden="1">{"pl_t&amp;d",#N/A,FALSE,"p&amp;l_t&amp;D_01_02 (2)"}</definedName>
    <definedName name="nkj" localSheetId="9" hidden="1">{"pl_t&amp;d",#N/A,FALSE,"p&amp;l_t&amp;D_01_02 (2)"}</definedName>
    <definedName name="nkj" localSheetId="10" hidden="1">{"pl_t&amp;d",#N/A,FALSE,"p&amp;l_t&amp;D_01_02 (2)"}</definedName>
    <definedName name="nkj" hidden="1">{"pl_t&amp;d",#N/A,FALSE,"p&amp;l_t&amp;D_01_02 (2)"}</definedName>
    <definedName name="nkmn" localSheetId="6" hidden="1">{"pl_t&amp;d",#N/A,FALSE,"p&amp;l_t&amp;D_01_02 (2)"}</definedName>
    <definedName name="nkmn" localSheetId="7" hidden="1">{"pl_t&amp;d",#N/A,FALSE,"p&amp;l_t&amp;D_01_02 (2)"}</definedName>
    <definedName name="nkmn" localSheetId="8" hidden="1">{"pl_t&amp;d",#N/A,FALSE,"p&amp;l_t&amp;D_01_02 (2)"}</definedName>
    <definedName name="nkmn" localSheetId="9" hidden="1">{"pl_t&amp;d",#N/A,FALSE,"p&amp;l_t&amp;D_01_02 (2)"}</definedName>
    <definedName name="nkmn" localSheetId="10" hidden="1">{"pl_t&amp;d",#N/A,FALSE,"p&amp;l_t&amp;D_01_02 (2)"}</definedName>
    <definedName name="nkmn" hidden="1">{"pl_t&amp;d",#N/A,FALSE,"p&amp;l_t&amp;D_01_02 (2)"}</definedName>
    <definedName name="nlg" localSheetId="6">#REF!</definedName>
    <definedName name="nlg" localSheetId="7">#REF!</definedName>
    <definedName name="nlg" localSheetId="8">#REF!</definedName>
    <definedName name="nlg" localSheetId="9">#REF!</definedName>
    <definedName name="nlg" localSheetId="10">#REF!</definedName>
    <definedName name="nlg">#REF!</definedName>
    <definedName name="NM" localSheetId="6" hidden="1">{"pl_t&amp;d",#N/A,FALSE,"p&amp;l_t&amp;D_01_02 (2)"}</definedName>
    <definedName name="NM" localSheetId="7" hidden="1">{"pl_t&amp;d",#N/A,FALSE,"p&amp;l_t&amp;D_01_02 (2)"}</definedName>
    <definedName name="NM" localSheetId="8" hidden="1">{"pl_t&amp;d",#N/A,FALSE,"p&amp;l_t&amp;D_01_02 (2)"}</definedName>
    <definedName name="NM" localSheetId="9" hidden="1">{"pl_t&amp;d",#N/A,FALSE,"p&amp;l_t&amp;D_01_02 (2)"}</definedName>
    <definedName name="NM" localSheetId="10" hidden="1">{"pl_t&amp;d",#N/A,FALSE,"p&amp;l_t&amp;D_01_02 (2)"}</definedName>
    <definedName name="NM" hidden="1">{"pl_t&amp;d",#N/A,FALSE,"p&amp;l_t&amp;D_01_02 (2)"}</definedName>
    <definedName name="NMB" localSheetId="6" hidden="1">{"pl_t&amp;d",#N/A,FALSE,"p&amp;l_t&amp;D_01_02 (2)"}</definedName>
    <definedName name="NMB" localSheetId="7" hidden="1">{"pl_t&amp;d",#N/A,FALSE,"p&amp;l_t&amp;D_01_02 (2)"}</definedName>
    <definedName name="NMB" localSheetId="8" hidden="1">{"pl_t&amp;d",#N/A,FALSE,"p&amp;l_t&amp;D_01_02 (2)"}</definedName>
    <definedName name="NMB" localSheetId="9" hidden="1">{"pl_t&amp;d",#N/A,FALSE,"p&amp;l_t&amp;D_01_02 (2)"}</definedName>
    <definedName name="NMB" localSheetId="10" hidden="1">{"pl_t&amp;d",#N/A,FALSE,"p&amp;l_t&amp;D_01_02 (2)"}</definedName>
    <definedName name="NMB" hidden="1">{"pl_t&amp;d",#N/A,FALSE,"p&amp;l_t&amp;D_01_02 (2)"}</definedName>
    <definedName name="nmk" localSheetId="6" hidden="1">{"pl_t&amp;d",#N/A,FALSE,"p&amp;l_t&amp;D_01_02 (2)"}</definedName>
    <definedName name="nmk" localSheetId="7" hidden="1">{"pl_t&amp;d",#N/A,FALSE,"p&amp;l_t&amp;D_01_02 (2)"}</definedName>
    <definedName name="nmk" localSheetId="8" hidden="1">{"pl_t&amp;d",#N/A,FALSE,"p&amp;l_t&amp;D_01_02 (2)"}</definedName>
    <definedName name="nmk" localSheetId="9" hidden="1">{"pl_t&amp;d",#N/A,FALSE,"p&amp;l_t&amp;D_01_02 (2)"}</definedName>
    <definedName name="nmk" localSheetId="10" hidden="1">{"pl_t&amp;d",#N/A,FALSE,"p&amp;l_t&amp;D_01_02 (2)"}</definedName>
    <definedName name="nmk" hidden="1">{"pl_t&amp;d",#N/A,FALSE,"p&amp;l_t&amp;D_01_02 (2)"}</definedName>
    <definedName name="nn" localSheetId="0" hidden="1">{"pl_t&amp;d",#N/A,FALSE,"p&amp;l_t&amp;D_01_02 (2)"}</definedName>
    <definedName name="nn" localSheetId="1" hidden="1">{"pl_t&amp;d",#N/A,FALSE,"p&amp;l_t&amp;D_01_02 (2)"}</definedName>
    <definedName name="nn" localSheetId="2" hidden="1">{"pl_t&amp;d",#N/A,FALSE,"p&amp;l_t&amp;D_01_02 (2)"}</definedName>
    <definedName name="nn" localSheetId="3" hidden="1">{"pl_t&amp;d",#N/A,FALSE,"p&amp;l_t&amp;D_01_02 (2)"}</definedName>
    <definedName name="nn" localSheetId="5" hidden="1">{"pl_t&amp;d",#N/A,FALSE,"p&amp;l_t&amp;D_01_02 (2)"}</definedName>
    <definedName name="nn" localSheetId="6" hidden="1">{"pl_t&amp;d",#N/A,FALSE,"p&amp;l_t&amp;D_01_02 (2)"}</definedName>
    <definedName name="nn" localSheetId="7" hidden="1">{"pl_t&amp;d",#N/A,FALSE,"p&amp;l_t&amp;D_01_02 (2)"}</definedName>
    <definedName name="nn" localSheetId="8" hidden="1">{"pl_t&amp;d",#N/A,FALSE,"p&amp;l_t&amp;D_01_02 (2)"}</definedName>
    <definedName name="nn" localSheetId="9" hidden="1">{"pl_t&amp;d",#N/A,FALSE,"p&amp;l_t&amp;D_01_02 (2)"}</definedName>
    <definedName name="nn" localSheetId="10" hidden="1">{"pl_t&amp;d",#N/A,FALSE,"p&amp;l_t&amp;D_01_02 (2)"}</definedName>
    <definedName name="nn" hidden="1">{"pl_t&amp;d",#N/A,FALSE,"p&amp;l_t&amp;D_01_02 (2)"}</definedName>
    <definedName name="NNN" localSheetId="6" hidden="1">{"pl_t&amp;d",#N/A,FALSE,"p&amp;l_t&amp;D_01_02 (2)"}</definedName>
    <definedName name="NNN" localSheetId="7" hidden="1">{"pl_t&amp;d",#N/A,FALSE,"p&amp;l_t&amp;D_01_02 (2)"}</definedName>
    <definedName name="NNN" localSheetId="8" hidden="1">{"pl_t&amp;d",#N/A,FALSE,"p&amp;l_t&amp;D_01_02 (2)"}</definedName>
    <definedName name="NNN" localSheetId="9" hidden="1">{"pl_t&amp;d",#N/A,FALSE,"p&amp;l_t&amp;D_01_02 (2)"}</definedName>
    <definedName name="NNN" localSheetId="10" hidden="1">{"pl_t&amp;d",#N/A,FALSE,"p&amp;l_t&amp;D_01_02 (2)"}</definedName>
    <definedName name="NNN" hidden="1">{"pl_t&amp;d",#N/A,FALSE,"p&amp;l_t&amp;D_01_02 (2)"}</definedName>
    <definedName name="NNNN" localSheetId="6" hidden="1">{"pl_t&amp;d",#N/A,FALSE,"p&amp;l_t&amp;D_01_02 (2)"}</definedName>
    <definedName name="NNNN" localSheetId="7" hidden="1">{"pl_t&amp;d",#N/A,FALSE,"p&amp;l_t&amp;D_01_02 (2)"}</definedName>
    <definedName name="NNNN" localSheetId="8" hidden="1">{"pl_t&amp;d",#N/A,FALSE,"p&amp;l_t&amp;D_01_02 (2)"}</definedName>
    <definedName name="NNNN" localSheetId="9" hidden="1">{"pl_t&amp;d",#N/A,FALSE,"p&amp;l_t&amp;D_01_02 (2)"}</definedName>
    <definedName name="NNNN" localSheetId="10" hidden="1">{"pl_t&amp;d",#N/A,FALSE,"p&amp;l_t&amp;D_01_02 (2)"}</definedName>
    <definedName name="NNNN" hidden="1">{"pl_t&amp;d",#N/A,FALSE,"p&amp;l_t&amp;D_01_02 (2)"}</definedName>
    <definedName name="NNNNNNNNNNNNNN" localSheetId="6" hidden="1">{"pl_t&amp;d",#N/A,FALSE,"p&amp;l_t&amp;D_01_02 (2)"}</definedName>
    <definedName name="NNNNNNNNNNNNNN" localSheetId="7" hidden="1">{"pl_t&amp;d",#N/A,FALSE,"p&amp;l_t&amp;D_01_02 (2)"}</definedName>
    <definedName name="NNNNNNNNNNNNNN" localSheetId="8" hidden="1">{"pl_t&amp;d",#N/A,FALSE,"p&amp;l_t&amp;D_01_02 (2)"}</definedName>
    <definedName name="NNNNNNNNNNNNNN" localSheetId="9" hidden="1">{"pl_t&amp;d",#N/A,FALSE,"p&amp;l_t&amp;D_01_02 (2)"}</definedName>
    <definedName name="NNNNNNNNNNNNNN" localSheetId="10" hidden="1">{"pl_t&amp;d",#N/A,FALSE,"p&amp;l_t&amp;D_01_02 (2)"}</definedName>
    <definedName name="NNNNNNNNNNNNNN" hidden="1">{"pl_t&amp;d",#N/A,FALSE,"p&amp;l_t&amp;D_01_02 (2)"}</definedName>
    <definedName name="no" localSheetId="0" hidden="1">{"pl_t&amp;d",#N/A,FALSE,"p&amp;l_t&amp;D_01_02 (2)"}</definedName>
    <definedName name="no" localSheetId="1" hidden="1">{"pl_t&amp;d",#N/A,FALSE,"p&amp;l_t&amp;D_01_02 (2)"}</definedName>
    <definedName name="no" localSheetId="2" hidden="1">{"pl_t&amp;d",#N/A,FALSE,"p&amp;l_t&amp;D_01_02 (2)"}</definedName>
    <definedName name="no" localSheetId="3" hidden="1">{"pl_t&amp;d",#N/A,FALSE,"p&amp;l_t&amp;D_01_02 (2)"}</definedName>
    <definedName name="no" localSheetId="5" hidden="1">{"pl_t&amp;d",#N/A,FALSE,"p&amp;l_t&amp;D_01_02 (2)"}</definedName>
    <definedName name="no" localSheetId="6" hidden="1">{"pl_t&amp;d",#N/A,FALSE,"p&amp;l_t&amp;D_01_02 (2)"}</definedName>
    <definedName name="no" localSheetId="7" hidden="1">{"pl_t&amp;d",#N/A,FALSE,"p&amp;l_t&amp;D_01_02 (2)"}</definedName>
    <definedName name="no" localSheetId="8" hidden="1">{"pl_t&amp;d",#N/A,FALSE,"p&amp;l_t&amp;D_01_02 (2)"}</definedName>
    <definedName name="no" localSheetId="9" hidden="1">{"pl_t&amp;d",#N/A,FALSE,"p&amp;l_t&amp;D_01_02 (2)"}</definedName>
    <definedName name="no" localSheetId="10" hidden="1">{"pl_t&amp;d",#N/A,FALSE,"p&amp;l_t&amp;D_01_02 (2)"}</definedName>
    <definedName name="no" hidden="1">{"pl_t&amp;d",#N/A,FALSE,"p&amp;l_t&amp;D_01_02 (2)"}</definedName>
    <definedName name="NonDom" localSheetId="4">#REF!</definedName>
    <definedName name="NonDom" localSheetId="5">#REF!</definedName>
    <definedName name="NonDom" localSheetId="6">#REF!</definedName>
    <definedName name="NonDom" localSheetId="7">#REF!</definedName>
    <definedName name="NonDom" localSheetId="8">#REF!</definedName>
    <definedName name="NonDom" localSheetId="9">#REF!</definedName>
    <definedName name="NonDom" localSheetId="10">#REF!</definedName>
    <definedName name="NonDom">#REF!</definedName>
    <definedName name="nonfree" localSheetId="6" hidden="1">{"pl_t&amp;d",#N/A,FALSE,"p&amp;l_t&amp;D_01_02 (2)"}</definedName>
    <definedName name="nonfree" localSheetId="7" hidden="1">{"pl_t&amp;d",#N/A,FALSE,"p&amp;l_t&amp;D_01_02 (2)"}</definedName>
    <definedName name="nonfree" localSheetId="8" hidden="1">{"pl_t&amp;d",#N/A,FALSE,"p&amp;l_t&amp;D_01_02 (2)"}</definedName>
    <definedName name="nonfree" localSheetId="9" hidden="1">{"pl_t&amp;d",#N/A,FALSE,"p&amp;l_t&amp;D_01_02 (2)"}</definedName>
    <definedName name="nonfree" localSheetId="10" hidden="1">{"pl_t&amp;d",#N/A,FALSE,"p&amp;l_t&amp;D_01_02 (2)"}</definedName>
    <definedName name="nonfree" hidden="1">{"pl_t&amp;d",#N/A,FALSE,"p&amp;l_t&amp;D_01_02 (2)"}</definedName>
    <definedName name="northe" localSheetId="0" hidden="1">{"pl_t&amp;d",#N/A,FALSE,"p&amp;l_t&amp;D_01_02 (2)"}</definedName>
    <definedName name="northe" localSheetId="1" hidden="1">{"pl_t&amp;d",#N/A,FALSE,"p&amp;l_t&amp;D_01_02 (2)"}</definedName>
    <definedName name="northe" localSheetId="2" hidden="1">{"pl_t&amp;d",#N/A,FALSE,"p&amp;l_t&amp;D_01_02 (2)"}</definedName>
    <definedName name="northe" localSheetId="3" hidden="1">{"pl_t&amp;d",#N/A,FALSE,"p&amp;l_t&amp;D_01_02 (2)"}</definedName>
    <definedName name="northe" localSheetId="5" hidden="1">{"pl_t&amp;d",#N/A,FALSE,"p&amp;l_t&amp;D_01_02 (2)"}</definedName>
    <definedName name="northe" localSheetId="6" hidden="1">{"pl_t&amp;d",#N/A,FALSE,"p&amp;l_t&amp;D_01_02 (2)"}</definedName>
    <definedName name="northe" localSheetId="7" hidden="1">{"pl_t&amp;d",#N/A,FALSE,"p&amp;l_t&amp;D_01_02 (2)"}</definedName>
    <definedName name="northe" localSheetId="8" hidden="1">{"pl_t&amp;d",#N/A,FALSE,"p&amp;l_t&amp;D_01_02 (2)"}</definedName>
    <definedName name="northe" localSheetId="9" hidden="1">{"pl_t&amp;d",#N/A,FALSE,"p&amp;l_t&amp;D_01_02 (2)"}</definedName>
    <definedName name="northe" localSheetId="10" hidden="1">{"pl_t&amp;d",#N/A,FALSE,"p&amp;l_t&amp;D_01_02 (2)"}</definedName>
    <definedName name="northe" hidden="1">{"pl_t&amp;d",#N/A,FALSE,"p&amp;l_t&amp;D_01_02 (2)"}</definedName>
    <definedName name="not" localSheetId="0" hidden="1">{"pl_t&amp;d",#N/A,FALSE,"p&amp;l_t&amp;D_01_02 (2)"}</definedName>
    <definedName name="not" localSheetId="1" hidden="1">{"pl_t&amp;d",#N/A,FALSE,"p&amp;l_t&amp;D_01_02 (2)"}</definedName>
    <definedName name="not" localSheetId="2" hidden="1">{"pl_t&amp;d",#N/A,FALSE,"p&amp;l_t&amp;D_01_02 (2)"}</definedName>
    <definedName name="not" localSheetId="3" hidden="1">{"pl_t&amp;d",#N/A,FALSE,"p&amp;l_t&amp;D_01_02 (2)"}</definedName>
    <definedName name="not" localSheetId="5" hidden="1">{"pl_t&amp;d",#N/A,FALSE,"p&amp;l_t&amp;D_01_02 (2)"}</definedName>
    <definedName name="not" localSheetId="6" hidden="1">{"pl_t&amp;d",#N/A,FALSE,"p&amp;l_t&amp;D_01_02 (2)"}</definedName>
    <definedName name="not" localSheetId="7" hidden="1">{"pl_t&amp;d",#N/A,FALSE,"p&amp;l_t&amp;D_01_02 (2)"}</definedName>
    <definedName name="not" localSheetId="8" hidden="1">{"pl_t&amp;d",#N/A,FALSE,"p&amp;l_t&amp;D_01_02 (2)"}</definedName>
    <definedName name="not" localSheetId="9" hidden="1">{"pl_t&amp;d",#N/A,FALSE,"p&amp;l_t&amp;D_01_02 (2)"}</definedName>
    <definedName name="not" localSheetId="10" hidden="1">{"pl_t&amp;d",#N/A,FALSE,"p&amp;l_t&amp;D_01_02 (2)"}</definedName>
    <definedName name="not" hidden="1">{"pl_t&amp;d",#N/A,FALSE,"p&amp;l_t&amp;D_01_02 (2)"}</definedName>
    <definedName name="Nov" localSheetId="4">#REF!</definedName>
    <definedName name="Nov" localSheetId="5">#REF!</definedName>
    <definedName name="Nov" localSheetId="6">#REF!</definedName>
    <definedName name="Nov" localSheetId="7">#REF!</definedName>
    <definedName name="Nov" localSheetId="8">#REF!</definedName>
    <definedName name="Nov" localSheetId="9">#REF!</definedName>
    <definedName name="Nov" localSheetId="10">#REF!</definedName>
    <definedName name="Nov">#REF!</definedName>
    <definedName name="np" localSheetId="0" hidden="1">{"pl_t&amp;d",#N/A,FALSE,"p&amp;l_t&amp;D_01_02 (2)"}</definedName>
    <definedName name="np" localSheetId="1" hidden="1">{"pl_t&amp;d",#N/A,FALSE,"p&amp;l_t&amp;D_01_02 (2)"}</definedName>
    <definedName name="np" localSheetId="2" hidden="1">{"pl_t&amp;d",#N/A,FALSE,"p&amp;l_t&amp;D_01_02 (2)"}</definedName>
    <definedName name="np" localSheetId="3" hidden="1">{"pl_t&amp;d",#N/A,FALSE,"p&amp;l_t&amp;D_01_02 (2)"}</definedName>
    <definedName name="np" localSheetId="5" hidden="1">{"pl_t&amp;d",#N/A,FALSE,"p&amp;l_t&amp;D_01_02 (2)"}</definedName>
    <definedName name="np" localSheetId="6" hidden="1">{"pl_t&amp;d",#N/A,FALSE,"p&amp;l_t&amp;D_01_02 (2)"}</definedName>
    <definedName name="np" localSheetId="7" hidden="1">{"pl_t&amp;d",#N/A,FALSE,"p&amp;l_t&amp;D_01_02 (2)"}</definedName>
    <definedName name="np" localSheetId="8" hidden="1">{"pl_t&amp;d",#N/A,FALSE,"p&amp;l_t&amp;D_01_02 (2)"}</definedName>
    <definedName name="np" localSheetId="9" hidden="1">{"pl_t&amp;d",#N/A,FALSE,"p&amp;l_t&amp;D_01_02 (2)"}</definedName>
    <definedName name="np" localSheetId="10" hidden="1">{"pl_t&amp;d",#N/A,FALSE,"p&amp;l_t&amp;D_01_02 (2)"}</definedName>
    <definedName name="np" hidden="1">{"pl_t&amp;d",#N/A,FALSE,"p&amp;l_t&amp;D_01_02 (2)"}</definedName>
    <definedName name="npd" localSheetId="0" hidden="1">{"pl_t&amp;d",#N/A,FALSE,"p&amp;l_t&amp;D_01_02 (2)"}</definedName>
    <definedName name="npd" localSheetId="1" hidden="1">{"pl_t&amp;d",#N/A,FALSE,"p&amp;l_t&amp;D_01_02 (2)"}</definedName>
    <definedName name="npd" localSheetId="2" hidden="1">{"pl_t&amp;d",#N/A,FALSE,"p&amp;l_t&amp;D_01_02 (2)"}</definedName>
    <definedName name="npd" localSheetId="3" hidden="1">{"pl_t&amp;d",#N/A,FALSE,"p&amp;l_t&amp;D_01_02 (2)"}</definedName>
    <definedName name="npd" localSheetId="5" hidden="1">{"pl_t&amp;d",#N/A,FALSE,"p&amp;l_t&amp;D_01_02 (2)"}</definedName>
    <definedName name="npd" localSheetId="6" hidden="1">{"pl_t&amp;d",#N/A,FALSE,"p&amp;l_t&amp;D_01_02 (2)"}</definedName>
    <definedName name="npd" localSheetId="7" hidden="1">{"pl_t&amp;d",#N/A,FALSE,"p&amp;l_t&amp;D_01_02 (2)"}</definedName>
    <definedName name="npd" localSheetId="8" hidden="1">{"pl_t&amp;d",#N/A,FALSE,"p&amp;l_t&amp;D_01_02 (2)"}</definedName>
    <definedName name="npd" localSheetId="9" hidden="1">{"pl_t&amp;d",#N/A,FALSE,"p&amp;l_t&amp;D_01_02 (2)"}</definedName>
    <definedName name="npd" localSheetId="10" hidden="1">{"pl_t&amp;d",#N/A,FALSE,"p&amp;l_t&amp;D_01_02 (2)"}</definedName>
    <definedName name="npd" hidden="1">{"pl_t&amp;d",#N/A,FALSE,"p&amp;l_t&amp;D_01_02 (2)"}</definedName>
    <definedName name="nsc" localSheetId="6" hidden="1">{"pl_t&amp;d",#N/A,FALSE,"p&amp;l_t&amp;D_01_02 (2)"}</definedName>
    <definedName name="nsc" localSheetId="7" hidden="1">{"pl_t&amp;d",#N/A,FALSE,"p&amp;l_t&amp;D_01_02 (2)"}</definedName>
    <definedName name="nsc" localSheetId="8" hidden="1">{"pl_t&amp;d",#N/A,FALSE,"p&amp;l_t&amp;D_01_02 (2)"}</definedName>
    <definedName name="nsc" localSheetId="9" hidden="1">{"pl_t&amp;d",#N/A,FALSE,"p&amp;l_t&amp;D_01_02 (2)"}</definedName>
    <definedName name="nsc" localSheetId="10" hidden="1">{"pl_t&amp;d",#N/A,FALSE,"p&amp;l_t&amp;D_01_02 (2)"}</definedName>
    <definedName name="nsc" hidden="1">{"pl_t&amp;d",#N/A,FALSE,"p&amp;l_t&amp;D_01_02 (2)"}</definedName>
    <definedName name="NU" localSheetId="6" hidden="1">{"pl_t&amp;d",#N/A,FALSE,"p&amp;l_t&amp;D_01_02 (2)"}</definedName>
    <definedName name="NU" localSheetId="7" hidden="1">{"pl_t&amp;d",#N/A,FALSE,"p&amp;l_t&amp;D_01_02 (2)"}</definedName>
    <definedName name="NU" localSheetId="8" hidden="1">{"pl_t&amp;d",#N/A,FALSE,"p&amp;l_t&amp;D_01_02 (2)"}</definedName>
    <definedName name="NU" localSheetId="9" hidden="1">{"pl_t&amp;d",#N/A,FALSE,"p&amp;l_t&amp;D_01_02 (2)"}</definedName>
    <definedName name="NU" localSheetId="10" hidden="1">{"pl_t&amp;d",#N/A,FALSE,"p&amp;l_t&amp;D_01_02 (2)"}</definedName>
    <definedName name="NU" hidden="1">{"pl_t&amp;d",#N/A,FALSE,"p&amp;l_t&amp;D_01_02 (2)"}</definedName>
    <definedName name="NV" localSheetId="6" hidden="1">{"pl_t&amp;d",#N/A,FALSE,"p&amp;l_t&amp;D_01_02 (2)"}</definedName>
    <definedName name="NV" localSheetId="7" hidden="1">{"pl_t&amp;d",#N/A,FALSE,"p&amp;l_t&amp;D_01_02 (2)"}</definedName>
    <definedName name="NV" localSheetId="8" hidden="1">{"pl_t&amp;d",#N/A,FALSE,"p&amp;l_t&amp;D_01_02 (2)"}</definedName>
    <definedName name="NV" localSheetId="9" hidden="1">{"pl_t&amp;d",#N/A,FALSE,"p&amp;l_t&amp;D_01_02 (2)"}</definedName>
    <definedName name="NV" localSheetId="10" hidden="1">{"pl_t&amp;d",#N/A,FALSE,"p&amp;l_t&amp;D_01_02 (2)"}</definedName>
    <definedName name="NV" hidden="1">{"pl_t&amp;d",#N/A,FALSE,"p&amp;l_t&amp;D_01_02 (2)"}</definedName>
    <definedName name="nvv" localSheetId="6" hidden="1">{"pl_t&amp;d",#N/A,FALSE,"p&amp;l_t&amp;D_01_02 (2)"}</definedName>
    <definedName name="nvv" localSheetId="7" hidden="1">{"pl_t&amp;d",#N/A,FALSE,"p&amp;l_t&amp;D_01_02 (2)"}</definedName>
    <definedName name="nvv" localSheetId="8" hidden="1">{"pl_t&amp;d",#N/A,FALSE,"p&amp;l_t&amp;D_01_02 (2)"}</definedName>
    <definedName name="nvv" localSheetId="9" hidden="1">{"pl_t&amp;d",#N/A,FALSE,"p&amp;l_t&amp;D_01_02 (2)"}</definedName>
    <definedName name="nvv" localSheetId="10" hidden="1">{"pl_t&amp;d",#N/A,FALSE,"p&amp;l_t&amp;D_01_02 (2)"}</definedName>
    <definedName name="nvv" hidden="1">{"pl_t&amp;d",#N/A,FALSE,"p&amp;l_t&amp;D_01_02 (2)"}</definedName>
    <definedName name="nzb" localSheetId="0" hidden="1">{"pl_t&amp;d",#N/A,FALSE,"p&amp;l_t&amp;D_01_02 (2)"}</definedName>
    <definedName name="nzb" localSheetId="1" hidden="1">{"pl_t&amp;d",#N/A,FALSE,"p&amp;l_t&amp;D_01_02 (2)"}</definedName>
    <definedName name="nzb" localSheetId="2" hidden="1">{"pl_t&amp;d",#N/A,FALSE,"p&amp;l_t&amp;D_01_02 (2)"}</definedName>
    <definedName name="nzb" localSheetId="3" hidden="1">{"pl_t&amp;d",#N/A,FALSE,"p&amp;l_t&amp;D_01_02 (2)"}</definedName>
    <definedName name="nzb" localSheetId="5" hidden="1">{"pl_t&amp;d",#N/A,FALSE,"p&amp;l_t&amp;D_01_02 (2)"}</definedName>
    <definedName name="nzb" localSheetId="6" hidden="1">{"pl_t&amp;d",#N/A,FALSE,"p&amp;l_t&amp;D_01_02 (2)"}</definedName>
    <definedName name="nzb" localSheetId="7" hidden="1">{"pl_t&amp;d",#N/A,FALSE,"p&amp;l_t&amp;D_01_02 (2)"}</definedName>
    <definedName name="nzb" localSheetId="8" hidden="1">{"pl_t&amp;d",#N/A,FALSE,"p&amp;l_t&amp;D_01_02 (2)"}</definedName>
    <definedName name="nzb" localSheetId="9" hidden="1">{"pl_t&amp;d",#N/A,FALSE,"p&amp;l_t&amp;D_01_02 (2)"}</definedName>
    <definedName name="nzb" localSheetId="10" hidden="1">{"pl_t&amp;d",#N/A,FALSE,"p&amp;l_t&amp;D_01_02 (2)"}</definedName>
    <definedName name="nzb" hidden="1">{"pl_t&amp;d",#N/A,FALSE,"p&amp;l_t&amp;D_01_02 (2)"}</definedName>
    <definedName name="NZB." localSheetId="6" hidden="1">{"pl_t&amp;d",#N/A,FALSE,"p&amp;l_t&amp;D_01_02 (2)"}</definedName>
    <definedName name="NZB." localSheetId="7" hidden="1">{"pl_t&amp;d",#N/A,FALSE,"p&amp;l_t&amp;D_01_02 (2)"}</definedName>
    <definedName name="NZB." localSheetId="8" hidden="1">{"pl_t&amp;d",#N/A,FALSE,"p&amp;l_t&amp;D_01_02 (2)"}</definedName>
    <definedName name="NZB." localSheetId="9" hidden="1">{"pl_t&amp;d",#N/A,FALSE,"p&amp;l_t&amp;D_01_02 (2)"}</definedName>
    <definedName name="NZB." localSheetId="10" hidden="1">{"pl_t&amp;d",#N/A,FALSE,"p&amp;l_t&amp;D_01_02 (2)"}</definedName>
    <definedName name="NZB." hidden="1">{"pl_t&amp;d",#N/A,FALSE,"p&amp;l_t&amp;D_01_02 (2)"}</definedName>
    <definedName name="o" localSheetId="0" hidden="1">{"pl_t&amp;d",#N/A,FALSE,"p&amp;l_t&amp;D_01_02 (2)"}</definedName>
    <definedName name="o" localSheetId="1" hidden="1">{"pl_t&amp;d",#N/A,FALSE,"p&amp;l_t&amp;D_01_02 (2)"}</definedName>
    <definedName name="o" localSheetId="2" hidden="1">{"pl_t&amp;d",#N/A,FALSE,"p&amp;l_t&amp;D_01_02 (2)"}</definedName>
    <definedName name="o" localSheetId="3" hidden="1">{"pl_t&amp;d",#N/A,FALSE,"p&amp;l_t&amp;D_01_02 (2)"}</definedName>
    <definedName name="o" localSheetId="5" hidden="1">{"pl_t&amp;d",#N/A,FALSE,"p&amp;l_t&amp;D_01_02 (2)"}</definedName>
    <definedName name="o" localSheetId="6" hidden="1">{"pl_t&amp;d",#N/A,FALSE,"p&amp;l_t&amp;D_01_02 (2)"}</definedName>
    <definedName name="o" localSheetId="7" hidden="1">{"pl_t&amp;d",#N/A,FALSE,"p&amp;l_t&amp;D_01_02 (2)"}</definedName>
    <definedName name="o" localSheetId="8" hidden="1">{"pl_t&amp;d",#N/A,FALSE,"p&amp;l_t&amp;D_01_02 (2)"}</definedName>
    <definedName name="o" localSheetId="9" hidden="1">{"pl_t&amp;d",#N/A,FALSE,"p&amp;l_t&amp;D_01_02 (2)"}</definedName>
    <definedName name="o" localSheetId="10" hidden="1">{"pl_t&amp;d",#N/A,FALSE,"p&amp;l_t&amp;D_01_02 (2)"}</definedName>
    <definedName name="o" hidden="1">{"pl_t&amp;d",#N/A,FALSE,"p&amp;l_t&amp;D_01_02 (2)"}</definedName>
    <definedName name="oct" localSheetId="4">#REF!</definedName>
    <definedName name="oct" localSheetId="5">#REF!</definedName>
    <definedName name="oct" localSheetId="6">#REF!</definedName>
    <definedName name="oct" localSheetId="7">#REF!</definedName>
    <definedName name="oct" localSheetId="8">#REF!</definedName>
    <definedName name="oct" localSheetId="9">#REF!</definedName>
    <definedName name="oct" localSheetId="10">#REF!</definedName>
    <definedName name="oct">#REF!</definedName>
    <definedName name="octob" localSheetId="6" hidden="1">{"pl_t&amp;d",#N/A,FALSE,"p&amp;l_t&amp;D_01_02 (2)"}</definedName>
    <definedName name="octob" localSheetId="7" hidden="1">{"pl_t&amp;d",#N/A,FALSE,"p&amp;l_t&amp;D_01_02 (2)"}</definedName>
    <definedName name="octob" localSheetId="8" hidden="1">{"pl_t&amp;d",#N/A,FALSE,"p&amp;l_t&amp;D_01_02 (2)"}</definedName>
    <definedName name="octob" localSheetId="9" hidden="1">{"pl_t&amp;d",#N/A,FALSE,"p&amp;l_t&amp;D_01_02 (2)"}</definedName>
    <definedName name="octob" localSheetId="10" hidden="1">{"pl_t&amp;d",#N/A,FALSE,"p&amp;l_t&amp;D_01_02 (2)"}</definedName>
    <definedName name="octob" hidden="1">{"pl_t&amp;d",#N/A,FALSE,"p&amp;l_t&amp;D_01_02 (2)"}</definedName>
    <definedName name="October" localSheetId="6" hidden="1">{"pl_t&amp;d",#N/A,FALSE,"p&amp;l_t&amp;D_01_02 (2)"}</definedName>
    <definedName name="October" localSheetId="7" hidden="1">{"pl_t&amp;d",#N/A,FALSE,"p&amp;l_t&amp;D_01_02 (2)"}</definedName>
    <definedName name="October" localSheetId="8" hidden="1">{"pl_t&amp;d",#N/A,FALSE,"p&amp;l_t&amp;D_01_02 (2)"}</definedName>
    <definedName name="October" localSheetId="9" hidden="1">{"pl_t&amp;d",#N/A,FALSE,"p&amp;l_t&amp;D_01_02 (2)"}</definedName>
    <definedName name="October" localSheetId="10" hidden="1">{"pl_t&amp;d",#N/A,FALSE,"p&amp;l_t&amp;D_01_02 (2)"}</definedName>
    <definedName name="October" hidden="1">{"pl_t&amp;d",#N/A,FALSE,"p&amp;l_t&amp;D_01_02 (2)"}</definedName>
    <definedName name="oeoe" localSheetId="6" hidden="1">{"pl_t&amp;d",#N/A,FALSE,"p&amp;l_t&amp;D_01_02 (2)"}</definedName>
    <definedName name="oeoe" localSheetId="7" hidden="1">{"pl_t&amp;d",#N/A,FALSE,"p&amp;l_t&amp;D_01_02 (2)"}</definedName>
    <definedName name="oeoe" localSheetId="8" hidden="1">{"pl_t&amp;d",#N/A,FALSE,"p&amp;l_t&amp;D_01_02 (2)"}</definedName>
    <definedName name="oeoe" localSheetId="9" hidden="1">{"pl_t&amp;d",#N/A,FALSE,"p&amp;l_t&amp;D_01_02 (2)"}</definedName>
    <definedName name="oeoe" localSheetId="10" hidden="1">{"pl_t&amp;d",#N/A,FALSE,"p&amp;l_t&amp;D_01_02 (2)"}</definedName>
    <definedName name="oeoe" hidden="1">{"pl_t&amp;d",#N/A,FALSE,"p&amp;l_t&amp;D_01_02 (2)"}</definedName>
    <definedName name="OIU" localSheetId="6" hidden="1">{"pl_t&amp;d",#N/A,FALSE,"p&amp;l_t&amp;D_01_02 (2)"}</definedName>
    <definedName name="OIU" localSheetId="7" hidden="1">{"pl_t&amp;d",#N/A,FALSE,"p&amp;l_t&amp;D_01_02 (2)"}</definedName>
    <definedName name="OIU" localSheetId="8" hidden="1">{"pl_t&amp;d",#N/A,FALSE,"p&amp;l_t&amp;D_01_02 (2)"}</definedName>
    <definedName name="OIU" localSheetId="9" hidden="1">{"pl_t&amp;d",#N/A,FALSE,"p&amp;l_t&amp;D_01_02 (2)"}</definedName>
    <definedName name="OIU" localSheetId="10" hidden="1">{"pl_t&amp;d",#N/A,FALSE,"p&amp;l_t&amp;D_01_02 (2)"}</definedName>
    <definedName name="OIU" hidden="1">{"pl_t&amp;d",#N/A,FALSE,"p&amp;l_t&amp;D_01_02 (2)"}</definedName>
    <definedName name="Ondkdkd" localSheetId="0" hidden="1">{"pl_t&amp;d",#N/A,FALSE,"p&amp;l_t&amp;D_01_02 (2)"}</definedName>
    <definedName name="Ondkdkd" localSheetId="1" hidden="1">{"pl_t&amp;d",#N/A,FALSE,"p&amp;l_t&amp;D_01_02 (2)"}</definedName>
    <definedName name="Ondkdkd" localSheetId="2" hidden="1">{"pl_t&amp;d",#N/A,FALSE,"p&amp;l_t&amp;D_01_02 (2)"}</definedName>
    <definedName name="Ondkdkd" localSheetId="3" hidden="1">{"pl_t&amp;d",#N/A,FALSE,"p&amp;l_t&amp;D_01_02 (2)"}</definedName>
    <definedName name="Ondkdkd" localSheetId="4" hidden="1">{"pl_t&amp;d",#N/A,FALSE,"p&amp;l_t&amp;D_01_02 (2)"}</definedName>
    <definedName name="Ondkdkd" localSheetId="5" hidden="1">{"pl_t&amp;d",#N/A,FALSE,"p&amp;l_t&amp;D_01_02 (2)"}</definedName>
    <definedName name="Ondkdkd" localSheetId="6" hidden="1">{"pl_t&amp;d",#N/A,FALSE,"p&amp;l_t&amp;D_01_02 (2)"}</definedName>
    <definedName name="Ondkdkd" localSheetId="7" hidden="1">{"pl_t&amp;d",#N/A,FALSE,"p&amp;l_t&amp;D_01_02 (2)"}</definedName>
    <definedName name="Ondkdkd" localSheetId="8" hidden="1">{"pl_t&amp;d",#N/A,FALSE,"p&amp;l_t&amp;D_01_02 (2)"}</definedName>
    <definedName name="Ondkdkd" localSheetId="9" hidden="1">{"pl_t&amp;d",#N/A,FALSE,"p&amp;l_t&amp;D_01_02 (2)"}</definedName>
    <definedName name="Ondkdkd" localSheetId="10" hidden="1">{"pl_t&amp;d",#N/A,FALSE,"p&amp;l_t&amp;D_01_02 (2)"}</definedName>
    <definedName name="Ondkdkd" hidden="1">{"pl_t&amp;d",#N/A,FALSE,"p&amp;l_t&amp;D_01_02 (2)"}</definedName>
    <definedName name="Ongole" localSheetId="0" hidden="1">{"pl_t&amp;d",#N/A,FALSE,"p&amp;l_t&amp;D_01_02 (2)"}</definedName>
    <definedName name="Ongole" localSheetId="1" hidden="1">{"pl_t&amp;d",#N/A,FALSE,"p&amp;l_t&amp;D_01_02 (2)"}</definedName>
    <definedName name="Ongole" localSheetId="2" hidden="1">{"pl_t&amp;d",#N/A,FALSE,"p&amp;l_t&amp;D_01_02 (2)"}</definedName>
    <definedName name="Ongole" localSheetId="3" hidden="1">{"pl_t&amp;d",#N/A,FALSE,"p&amp;l_t&amp;D_01_02 (2)"}</definedName>
    <definedName name="Ongole" localSheetId="4" hidden="1">{"pl_t&amp;d",#N/A,FALSE,"p&amp;l_t&amp;D_01_02 (2)"}</definedName>
    <definedName name="Ongole" localSheetId="5" hidden="1">{"pl_t&amp;d",#N/A,FALSE,"p&amp;l_t&amp;D_01_02 (2)"}</definedName>
    <definedName name="Ongole" localSheetId="6" hidden="1">{"pl_t&amp;d",#N/A,FALSE,"p&amp;l_t&amp;D_01_02 (2)"}</definedName>
    <definedName name="Ongole" localSheetId="7" hidden="1">{"pl_t&amp;d",#N/A,FALSE,"p&amp;l_t&amp;D_01_02 (2)"}</definedName>
    <definedName name="Ongole" localSheetId="8" hidden="1">{"pl_t&amp;d",#N/A,FALSE,"p&amp;l_t&amp;D_01_02 (2)"}</definedName>
    <definedName name="Ongole" localSheetId="9" hidden="1">{"pl_t&amp;d",#N/A,FALSE,"p&amp;l_t&amp;D_01_02 (2)"}</definedName>
    <definedName name="Ongole" localSheetId="10" hidden="1">{"pl_t&amp;d",#N/A,FALSE,"p&amp;l_t&amp;D_01_02 (2)"}</definedName>
    <definedName name="Ongole" hidden="1">{"pl_t&amp;d",#N/A,FALSE,"p&amp;l_t&amp;D_01_02 (2)"}</definedName>
    <definedName name="oo" localSheetId="6" hidden="1">{"pl_t&amp;d",#N/A,FALSE,"p&amp;l_t&amp;D_01_02 (2)"}</definedName>
    <definedName name="oo" localSheetId="7" hidden="1">{"pl_t&amp;d",#N/A,FALSE,"p&amp;l_t&amp;D_01_02 (2)"}</definedName>
    <definedName name="oo" localSheetId="8" hidden="1">{"pl_t&amp;d",#N/A,FALSE,"p&amp;l_t&amp;D_01_02 (2)"}</definedName>
    <definedName name="oo" localSheetId="9" hidden="1">{"pl_t&amp;d",#N/A,FALSE,"p&amp;l_t&amp;D_01_02 (2)"}</definedName>
    <definedName name="oo" localSheetId="10" hidden="1">{"pl_t&amp;d",#N/A,FALSE,"p&amp;l_t&amp;D_01_02 (2)"}</definedName>
    <definedName name="oo" hidden="1">{"pl_t&amp;d",#N/A,FALSE,"p&amp;l_t&amp;D_01_02 (2)"}</definedName>
    <definedName name="OOO" localSheetId="6" hidden="1">{"pl_t&amp;d",#N/A,FALSE,"p&amp;l_t&amp;D_01_02 (2)"}</definedName>
    <definedName name="OOO" localSheetId="7" hidden="1">{"pl_t&amp;d",#N/A,FALSE,"p&amp;l_t&amp;D_01_02 (2)"}</definedName>
    <definedName name="OOO" localSheetId="8" hidden="1">{"pl_t&amp;d",#N/A,FALSE,"p&amp;l_t&amp;D_01_02 (2)"}</definedName>
    <definedName name="OOO" localSheetId="9" hidden="1">{"pl_t&amp;d",#N/A,FALSE,"p&amp;l_t&amp;D_01_02 (2)"}</definedName>
    <definedName name="OOO" localSheetId="10" hidden="1">{"pl_t&amp;d",#N/A,FALSE,"p&amp;l_t&amp;D_01_02 (2)"}</definedName>
    <definedName name="OOO" hidden="1">{"pl_t&amp;d",#N/A,FALSE,"p&amp;l_t&amp;D_01_02 (2)"}</definedName>
    <definedName name="op" localSheetId="6" hidden="1">{"pl_t&amp;d",#N/A,FALSE,"p&amp;l_t&amp;D_01_02 (2)"}</definedName>
    <definedName name="op" localSheetId="7" hidden="1">{"pl_t&amp;d",#N/A,FALSE,"p&amp;l_t&amp;D_01_02 (2)"}</definedName>
    <definedName name="op" localSheetId="8" hidden="1">{"pl_t&amp;d",#N/A,FALSE,"p&amp;l_t&amp;D_01_02 (2)"}</definedName>
    <definedName name="op" localSheetId="9" hidden="1">{"pl_t&amp;d",#N/A,FALSE,"p&amp;l_t&amp;D_01_02 (2)"}</definedName>
    <definedName name="op" localSheetId="10" hidden="1">{"pl_t&amp;d",#N/A,FALSE,"p&amp;l_t&amp;D_01_02 (2)"}</definedName>
    <definedName name="op" hidden="1">{"pl_t&amp;d",#N/A,FALSE,"p&amp;l_t&amp;D_01_02 (2)"}</definedName>
    <definedName name="opecir" localSheetId="6" hidden="1">{"pl_t&amp;d",#N/A,FALSE,"p&amp;l_t&amp;D_01_02 (2)"}</definedName>
    <definedName name="opecir" localSheetId="7" hidden="1">{"pl_t&amp;d",#N/A,FALSE,"p&amp;l_t&amp;D_01_02 (2)"}</definedName>
    <definedName name="opecir" localSheetId="8" hidden="1">{"pl_t&amp;d",#N/A,FALSE,"p&amp;l_t&amp;D_01_02 (2)"}</definedName>
    <definedName name="opecir" localSheetId="9" hidden="1">{"pl_t&amp;d",#N/A,FALSE,"p&amp;l_t&amp;D_01_02 (2)"}</definedName>
    <definedName name="opecir" localSheetId="10" hidden="1">{"pl_t&amp;d",#N/A,FALSE,"p&amp;l_t&amp;D_01_02 (2)"}</definedName>
    <definedName name="opecir" hidden="1">{"pl_t&amp;d",#N/A,FALSE,"p&amp;l_t&amp;D_01_02 (2)"}</definedName>
    <definedName name="OPY" localSheetId="6" hidden="1">{"pl_t&amp;d",#N/A,FALSE,"p&amp;l_t&amp;D_01_02 (2)"}</definedName>
    <definedName name="OPY" localSheetId="7" hidden="1">{"pl_t&amp;d",#N/A,FALSE,"p&amp;l_t&amp;D_01_02 (2)"}</definedName>
    <definedName name="OPY" localSheetId="8" hidden="1">{"pl_t&amp;d",#N/A,FALSE,"p&amp;l_t&amp;D_01_02 (2)"}</definedName>
    <definedName name="OPY" localSheetId="9" hidden="1">{"pl_t&amp;d",#N/A,FALSE,"p&amp;l_t&amp;D_01_02 (2)"}</definedName>
    <definedName name="OPY" localSheetId="10" hidden="1">{"pl_t&amp;d",#N/A,FALSE,"p&amp;l_t&amp;D_01_02 (2)"}</definedName>
    <definedName name="OPY" hidden="1">{"pl_t&amp;d",#N/A,FALSE,"p&amp;l_t&amp;D_01_02 (2)"}</definedName>
    <definedName name="oro" localSheetId="6" hidden="1">{"pl_t&amp;d",#N/A,FALSE,"p&amp;l_t&amp;D_01_02 (2)"}</definedName>
    <definedName name="oro" localSheetId="7" hidden="1">{"pl_t&amp;d",#N/A,FALSE,"p&amp;l_t&amp;D_01_02 (2)"}</definedName>
    <definedName name="oro" localSheetId="8" hidden="1">{"pl_t&amp;d",#N/A,FALSE,"p&amp;l_t&amp;D_01_02 (2)"}</definedName>
    <definedName name="oro" localSheetId="9" hidden="1">{"pl_t&amp;d",#N/A,FALSE,"p&amp;l_t&amp;D_01_02 (2)"}</definedName>
    <definedName name="oro" localSheetId="10" hidden="1">{"pl_t&amp;d",#N/A,FALSE,"p&amp;l_t&amp;D_01_02 (2)"}</definedName>
    <definedName name="oro" hidden="1">{"pl_t&amp;d",#N/A,FALSE,"p&amp;l_t&amp;D_01_02 (2)"}</definedName>
    <definedName name="osl" localSheetId="6" hidden="1">{"pl_t&amp;d",#N/A,FALSE,"p&amp;l_t&amp;D_01_02 (2)"}</definedName>
    <definedName name="osl" localSheetId="7" hidden="1">{"pl_t&amp;d",#N/A,FALSE,"p&amp;l_t&amp;D_01_02 (2)"}</definedName>
    <definedName name="osl" localSheetId="8" hidden="1">{"pl_t&amp;d",#N/A,FALSE,"p&amp;l_t&amp;D_01_02 (2)"}</definedName>
    <definedName name="osl" localSheetId="9" hidden="1">{"pl_t&amp;d",#N/A,FALSE,"p&amp;l_t&amp;D_01_02 (2)"}</definedName>
    <definedName name="osl" localSheetId="10" hidden="1">{"pl_t&amp;d",#N/A,FALSE,"p&amp;l_t&amp;D_01_02 (2)"}</definedName>
    <definedName name="osl" hidden="1">{"pl_t&amp;d",#N/A,FALSE,"p&amp;l_t&amp;D_01_02 (2)"}</definedName>
    <definedName name="OU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YU" localSheetId="6" hidden="1">{"pl_t&amp;d",#N/A,FALSE,"p&amp;l_t&amp;D_01_02 (2)"}</definedName>
    <definedName name="OUYU" localSheetId="7" hidden="1">{"pl_t&amp;d",#N/A,FALSE,"p&amp;l_t&amp;D_01_02 (2)"}</definedName>
    <definedName name="OUYU" localSheetId="8" hidden="1">{"pl_t&amp;d",#N/A,FALSE,"p&amp;l_t&amp;D_01_02 (2)"}</definedName>
    <definedName name="OUYU" localSheetId="9" hidden="1">{"pl_t&amp;d",#N/A,FALSE,"p&amp;l_t&amp;D_01_02 (2)"}</definedName>
    <definedName name="OUYU" localSheetId="10" hidden="1">{"pl_t&amp;d",#N/A,FALSE,"p&amp;l_t&amp;D_01_02 (2)"}</definedName>
    <definedName name="OUYU" hidden="1">{"pl_t&amp;d",#N/A,FALSE,"p&amp;l_t&amp;D_01_02 (2)"}</definedName>
    <definedName name="p" localSheetId="0" hidden="1">{"pl_t&amp;d",#N/A,FALSE,"p&amp;l_t&amp;D_01_02 (2)"}</definedName>
    <definedName name="p" localSheetId="1" hidden="1">{"pl_t&amp;d",#N/A,FALSE,"p&amp;l_t&amp;D_01_02 (2)"}</definedName>
    <definedName name="p" localSheetId="2" hidden="1">{"pl_t&amp;d",#N/A,FALSE,"p&amp;l_t&amp;D_01_02 (2)"}</definedName>
    <definedName name="p" localSheetId="3" hidden="1">{"pl_t&amp;d",#N/A,FALSE,"p&amp;l_t&amp;D_01_02 (2)"}</definedName>
    <definedName name="p" localSheetId="5" hidden="1">{"pl_t&amp;d",#N/A,FALSE,"p&amp;l_t&amp;D_01_02 (2)"}</definedName>
    <definedName name="p" localSheetId="6" hidden="1">{"pl_t&amp;d",#N/A,FALSE,"p&amp;l_t&amp;D_01_02 (2)"}</definedName>
    <definedName name="p" localSheetId="7" hidden="1">{"pl_t&amp;d",#N/A,FALSE,"p&amp;l_t&amp;D_01_02 (2)"}</definedName>
    <definedName name="p" localSheetId="8" hidden="1">{"pl_t&amp;d",#N/A,FALSE,"p&amp;l_t&amp;D_01_02 (2)"}</definedName>
    <definedName name="p" localSheetId="9" hidden="1">{"pl_t&amp;d",#N/A,FALSE,"p&amp;l_t&amp;D_01_02 (2)"}</definedName>
    <definedName name="p" localSheetId="10" hidden="1">{"pl_t&amp;d",#N/A,FALSE,"p&amp;l_t&amp;D_01_02 (2)"}</definedName>
    <definedName name="p" hidden="1">{"pl_t&amp;d",#N/A,FALSE,"p&amp;l_t&amp;D_01_02 (2)"}</definedName>
    <definedName name="p_1" localSheetId="6" hidden="1">{"pl_t&amp;d",#N/A,FALSE,"p&amp;l_t&amp;D_01_02 (2)"}</definedName>
    <definedName name="p_1" localSheetId="7" hidden="1">{"pl_t&amp;d",#N/A,FALSE,"p&amp;l_t&amp;D_01_02 (2)"}</definedName>
    <definedName name="p_1" localSheetId="8" hidden="1">{"pl_t&amp;d",#N/A,FALSE,"p&amp;l_t&amp;D_01_02 (2)"}</definedName>
    <definedName name="p_1" localSheetId="9" hidden="1">{"pl_t&amp;d",#N/A,FALSE,"p&amp;l_t&amp;D_01_02 (2)"}</definedName>
    <definedName name="p_1" localSheetId="10" hidden="1">{"pl_t&amp;d",#N/A,FALSE,"p&amp;l_t&amp;D_01_02 (2)"}</definedName>
    <definedName name="p_1" hidden="1">{"pl_t&amp;d",#N/A,FALSE,"p&amp;l_t&amp;D_01_02 (2)"}</definedName>
    <definedName name="PAD" localSheetId="6" hidden="1">{"pl_t&amp;d",#N/A,FALSE,"p&amp;l_t&amp;D_01_02 (2)"}</definedName>
    <definedName name="PAD" localSheetId="7" hidden="1">{"pl_t&amp;d",#N/A,FALSE,"p&amp;l_t&amp;D_01_02 (2)"}</definedName>
    <definedName name="PAD" localSheetId="8" hidden="1">{"pl_t&amp;d",#N/A,FALSE,"p&amp;l_t&amp;D_01_02 (2)"}</definedName>
    <definedName name="PAD" localSheetId="9" hidden="1">{"pl_t&amp;d",#N/A,FALSE,"p&amp;l_t&amp;D_01_02 (2)"}</definedName>
    <definedName name="PAD" localSheetId="10" hidden="1">{"pl_t&amp;d",#N/A,FALSE,"p&amp;l_t&amp;D_01_02 (2)"}</definedName>
    <definedName name="PAD" hidden="1">{"pl_t&amp;d",#N/A,FALSE,"p&amp;l_t&amp;D_01_02 (2)"}</definedName>
    <definedName name="PADMA" localSheetId="6" hidden="1">{"pl_td_01_02",#N/A,FALSE,"p&amp;l_t&amp;D_01_02 (2)"}</definedName>
    <definedName name="PADMA" localSheetId="7" hidden="1">{"pl_td_01_02",#N/A,FALSE,"p&amp;l_t&amp;D_01_02 (2)"}</definedName>
    <definedName name="PADMA" localSheetId="8" hidden="1">{"pl_td_01_02",#N/A,FALSE,"p&amp;l_t&amp;D_01_02 (2)"}</definedName>
    <definedName name="PADMA" localSheetId="9" hidden="1">{"pl_td_01_02",#N/A,FALSE,"p&amp;l_t&amp;D_01_02 (2)"}</definedName>
    <definedName name="PADMA" localSheetId="10" hidden="1">{"pl_td_01_02",#N/A,FALSE,"p&amp;l_t&amp;D_01_02 (2)"}</definedName>
    <definedName name="PADMA" hidden="1">{"pl_td_01_02",#N/A,FALSE,"p&amp;l_t&amp;D_01_02 (2)"}</definedName>
    <definedName name="PAPA" localSheetId="6" hidden="1">{"pl_t&amp;d",#N/A,FALSE,"p&amp;l_t&amp;D_01_02 (2)"}</definedName>
    <definedName name="PAPA" localSheetId="7" hidden="1">{"pl_t&amp;d",#N/A,FALSE,"p&amp;l_t&amp;D_01_02 (2)"}</definedName>
    <definedName name="PAPA" localSheetId="8" hidden="1">{"pl_t&amp;d",#N/A,FALSE,"p&amp;l_t&amp;D_01_02 (2)"}</definedName>
    <definedName name="PAPA" localSheetId="9" hidden="1">{"pl_t&amp;d",#N/A,FALSE,"p&amp;l_t&amp;D_01_02 (2)"}</definedName>
    <definedName name="PAPA" localSheetId="10" hidden="1">{"pl_t&amp;d",#N/A,FALSE,"p&amp;l_t&amp;D_01_02 (2)"}</definedName>
    <definedName name="PAPA" hidden="1">{"pl_t&amp;d",#N/A,FALSE,"p&amp;l_t&amp;D_01_02 (2)"}</definedName>
    <definedName name="Paparao" localSheetId="6" hidden="1">{"pl_t&amp;d",#N/A,FALSE,"p&amp;l_t&amp;D_01_02 (2)"}</definedName>
    <definedName name="Paparao" localSheetId="7" hidden="1">{"pl_t&amp;d",#N/A,FALSE,"p&amp;l_t&amp;D_01_02 (2)"}</definedName>
    <definedName name="Paparao" localSheetId="8" hidden="1">{"pl_t&amp;d",#N/A,FALSE,"p&amp;l_t&amp;D_01_02 (2)"}</definedName>
    <definedName name="Paparao" localSheetId="9" hidden="1">{"pl_t&amp;d",#N/A,FALSE,"p&amp;l_t&amp;D_01_02 (2)"}</definedName>
    <definedName name="Paparao" localSheetId="10" hidden="1">{"pl_t&amp;d",#N/A,FALSE,"p&amp;l_t&amp;D_01_02 (2)"}</definedName>
    <definedName name="Paparao" hidden="1">{"pl_t&amp;d",#N/A,FALSE,"p&amp;l_t&amp;D_01_02 (2)"}</definedName>
    <definedName name="PCost" localSheetId="4">#REF!</definedName>
    <definedName name="PCost" localSheetId="5">#REF!</definedName>
    <definedName name="PCost" localSheetId="6">#REF!</definedName>
    <definedName name="PCost" localSheetId="7">#REF!</definedName>
    <definedName name="PCost" localSheetId="8">#REF!</definedName>
    <definedName name="PCost" localSheetId="9">#REF!</definedName>
    <definedName name="PCost" localSheetId="10">#REF!</definedName>
    <definedName name="PCost">#REF!</definedName>
    <definedName name="pd" localSheetId="6">#REF!</definedName>
    <definedName name="pd" localSheetId="7">#REF!</definedName>
    <definedName name="pd" localSheetId="8">#REF!</definedName>
    <definedName name="pd" localSheetId="9">#REF!</definedName>
    <definedName name="pd" localSheetId="10">#REF!</definedName>
    <definedName name="pd">#REF!</definedName>
    <definedName name="PENDING" localSheetId="6">[4]Newabstract!#REF!</definedName>
    <definedName name="PENDING" localSheetId="7">[4]Newabstract!#REF!</definedName>
    <definedName name="PENDING" localSheetId="8">[4]Newabstract!#REF!</definedName>
    <definedName name="PENDING" localSheetId="9">[4]Newabstract!#REF!</definedName>
    <definedName name="PENDING" localSheetId="10">[4]Newabstract!#REF!</definedName>
    <definedName name="PENDING">[4]Newabstract!#REF!</definedName>
    <definedName name="PF" localSheetId="6" hidden="1">{"pl_t&amp;d",#N/A,FALSE,"p&amp;l_t&amp;D_01_02 (2)"}</definedName>
    <definedName name="PF" localSheetId="7" hidden="1">{"pl_t&amp;d",#N/A,FALSE,"p&amp;l_t&amp;D_01_02 (2)"}</definedName>
    <definedName name="PF" localSheetId="8" hidden="1">{"pl_t&amp;d",#N/A,FALSE,"p&amp;l_t&amp;D_01_02 (2)"}</definedName>
    <definedName name="PF" localSheetId="9" hidden="1">{"pl_t&amp;d",#N/A,FALSE,"p&amp;l_t&amp;D_01_02 (2)"}</definedName>
    <definedName name="PF" localSheetId="10" hidden="1">{"pl_t&amp;d",#N/A,FALSE,"p&amp;l_t&amp;D_01_02 (2)"}</definedName>
    <definedName name="PF" hidden="1">{"pl_t&amp;d",#N/A,FALSE,"p&amp;l_t&amp;D_01_02 (2)"}</definedName>
    <definedName name="physical" localSheetId="6" hidden="1">{"pl_td_01_02",#N/A,FALSE,"p&amp;l_t&amp;D_01_02 (2)"}</definedName>
    <definedName name="physical" localSheetId="7" hidden="1">{"pl_td_01_02",#N/A,FALSE,"p&amp;l_t&amp;D_01_02 (2)"}</definedName>
    <definedName name="physical" localSheetId="8" hidden="1">{"pl_td_01_02",#N/A,FALSE,"p&amp;l_t&amp;D_01_02 (2)"}</definedName>
    <definedName name="physical" localSheetId="9" hidden="1">{"pl_td_01_02",#N/A,FALSE,"p&amp;l_t&amp;D_01_02 (2)"}</definedName>
    <definedName name="physical" localSheetId="10" hidden="1">{"pl_td_01_02",#N/A,FALSE,"p&amp;l_t&amp;D_01_02 (2)"}</definedName>
    <definedName name="physical" hidden="1">{"pl_td_01_02",#N/A,FALSE,"p&amp;l_t&amp;D_01_02 (2)"}</definedName>
    <definedName name="pl_td" localSheetId="6" hidden="1">{"pl_td_01_02",#N/A,FALSE,"p&amp;l_t&amp;D_01_02 (2)"}</definedName>
    <definedName name="pl_td" localSheetId="7" hidden="1">{"pl_td_01_02",#N/A,FALSE,"p&amp;l_t&amp;D_01_02 (2)"}</definedName>
    <definedName name="pl_td" localSheetId="8" hidden="1">{"pl_td_01_02",#N/A,FALSE,"p&amp;l_t&amp;D_01_02 (2)"}</definedName>
    <definedName name="pl_td" localSheetId="9" hidden="1">{"pl_td_01_02",#N/A,FALSE,"p&amp;l_t&amp;D_01_02 (2)"}</definedName>
    <definedName name="pl_td" localSheetId="10" hidden="1">{"pl_td_01_02",#N/A,FALSE,"p&amp;l_t&amp;D_01_02 (2)"}</definedName>
    <definedName name="pl_td" hidden="1">{"pl_td_01_02",#N/A,FALSE,"p&amp;l_t&amp;D_01_02 (2)"}</definedName>
    <definedName name="plo" localSheetId="6" hidden="1">{"pl_t&amp;d",#N/A,FALSE,"p&amp;l_t&amp;D_01_02 (2)"}</definedName>
    <definedName name="plo" localSheetId="7" hidden="1">{"pl_t&amp;d",#N/A,FALSE,"p&amp;l_t&amp;D_01_02 (2)"}</definedName>
    <definedName name="plo" localSheetId="8" hidden="1">{"pl_t&amp;d",#N/A,FALSE,"p&amp;l_t&amp;D_01_02 (2)"}</definedName>
    <definedName name="plo" localSheetId="9" hidden="1">{"pl_t&amp;d",#N/A,FALSE,"p&amp;l_t&amp;D_01_02 (2)"}</definedName>
    <definedName name="plo" localSheetId="10" hidden="1">{"pl_t&amp;d",#N/A,FALSE,"p&amp;l_t&amp;D_01_02 (2)"}</definedName>
    <definedName name="plo" hidden="1">{"pl_t&amp;d",#N/A,FALSE,"p&amp;l_t&amp;D_01_02 (2)"}</definedName>
    <definedName name="po" localSheetId="6" hidden="1">{"pl_t&amp;d",#N/A,FALSE,"p&amp;l_t&amp;D_01_02 (2)"}</definedName>
    <definedName name="po" localSheetId="7" hidden="1">{"pl_t&amp;d",#N/A,FALSE,"p&amp;l_t&amp;D_01_02 (2)"}</definedName>
    <definedName name="po" localSheetId="8" hidden="1">{"pl_t&amp;d",#N/A,FALSE,"p&amp;l_t&amp;D_01_02 (2)"}</definedName>
    <definedName name="po" localSheetId="9" hidden="1">{"pl_t&amp;d",#N/A,FALSE,"p&amp;l_t&amp;D_01_02 (2)"}</definedName>
    <definedName name="po" localSheetId="10" hidden="1">{"pl_t&amp;d",#N/A,FALSE,"p&amp;l_t&amp;D_01_02 (2)"}</definedName>
    <definedName name="po" hidden="1">{"pl_t&amp;d",#N/A,FALSE,"p&amp;l_t&amp;D_01_02 (2)"}</definedName>
    <definedName name="POIU" localSheetId="6" hidden="1">{"pl_t&amp;d",#N/A,FALSE,"p&amp;l_t&amp;D_01_02 (2)"}</definedName>
    <definedName name="POIU" localSheetId="7" hidden="1">{"pl_t&amp;d",#N/A,FALSE,"p&amp;l_t&amp;D_01_02 (2)"}</definedName>
    <definedName name="POIU" localSheetId="8" hidden="1">{"pl_t&amp;d",#N/A,FALSE,"p&amp;l_t&amp;D_01_02 (2)"}</definedName>
    <definedName name="POIU" localSheetId="9" hidden="1">{"pl_t&amp;d",#N/A,FALSE,"p&amp;l_t&amp;D_01_02 (2)"}</definedName>
    <definedName name="POIU" localSheetId="10" hidden="1">{"pl_t&amp;d",#N/A,FALSE,"p&amp;l_t&amp;D_01_02 (2)"}</definedName>
    <definedName name="POIU" hidden="1">{"pl_t&amp;d",#N/A,FALSE,"p&amp;l_t&amp;D_01_02 (2)"}</definedName>
    <definedName name="POJ" localSheetId="6" hidden="1">{"pl_t&amp;d",#N/A,FALSE,"p&amp;l_t&amp;D_01_02 (2)"}</definedName>
    <definedName name="POJ" localSheetId="7" hidden="1">{"pl_t&amp;d",#N/A,FALSE,"p&amp;l_t&amp;D_01_02 (2)"}</definedName>
    <definedName name="POJ" localSheetId="8" hidden="1">{"pl_t&amp;d",#N/A,FALSE,"p&amp;l_t&amp;D_01_02 (2)"}</definedName>
    <definedName name="POJ" localSheetId="9" hidden="1">{"pl_t&amp;d",#N/A,FALSE,"p&amp;l_t&amp;D_01_02 (2)"}</definedName>
    <definedName name="POJ" localSheetId="10" hidden="1">{"pl_t&amp;d",#N/A,FALSE,"p&amp;l_t&amp;D_01_02 (2)"}</definedName>
    <definedName name="POJ" hidden="1">{"pl_t&amp;d",#N/A,FALSE,"p&amp;l_t&amp;D_01_02 (2)"}</definedName>
    <definedName name="pol" localSheetId="6" hidden="1">{"pl_t&amp;d",#N/A,FALSE,"p&amp;l_t&amp;D_01_02 (2)"}</definedName>
    <definedName name="pol" localSheetId="7" hidden="1">{"pl_t&amp;d",#N/A,FALSE,"p&amp;l_t&amp;D_01_02 (2)"}</definedName>
    <definedName name="pol" localSheetId="8" hidden="1">{"pl_t&amp;d",#N/A,FALSE,"p&amp;l_t&amp;D_01_02 (2)"}</definedName>
    <definedName name="pol" localSheetId="9" hidden="1">{"pl_t&amp;d",#N/A,FALSE,"p&amp;l_t&amp;D_01_02 (2)"}</definedName>
    <definedName name="pol" localSheetId="10" hidden="1">{"pl_t&amp;d",#N/A,FALSE,"p&amp;l_t&amp;D_01_02 (2)"}</definedName>
    <definedName name="pol" hidden="1">{"pl_t&amp;d",#N/A,FALSE,"p&amp;l_t&amp;D_01_02 (2)"}</definedName>
    <definedName name="Pop_Ratio" localSheetId="6">#REF!</definedName>
    <definedName name="Pop_Ratio" localSheetId="7">#REF!</definedName>
    <definedName name="Pop_Ratio" localSheetId="8">#REF!</definedName>
    <definedName name="Pop_Ratio" localSheetId="9">#REF!</definedName>
    <definedName name="Pop_Ratio" localSheetId="10">#REF!</definedName>
    <definedName name="Pop_Ratio">#REF!</definedName>
    <definedName name="Pop_Ratio_4">NA()</definedName>
    <definedName name="Pop_Ratio_5">NA()</definedName>
    <definedName name="pp" localSheetId="6" hidden="1">{"pl_t&amp;d",#N/A,FALSE,"p&amp;l_t&amp;D_01_02 (2)"}</definedName>
    <definedName name="pp" localSheetId="7" hidden="1">{"pl_t&amp;d",#N/A,FALSE,"p&amp;l_t&amp;D_01_02 (2)"}</definedName>
    <definedName name="pp" localSheetId="8" hidden="1">{"pl_t&amp;d",#N/A,FALSE,"p&amp;l_t&amp;D_01_02 (2)"}</definedName>
    <definedName name="pp" localSheetId="9" hidden="1">{"pl_t&amp;d",#N/A,FALSE,"p&amp;l_t&amp;D_01_02 (2)"}</definedName>
    <definedName name="pp" localSheetId="10" hidden="1">{"pl_t&amp;d",#N/A,FALSE,"p&amp;l_t&amp;D_01_02 (2)"}</definedName>
    <definedName name="pp" hidden="1">{"pl_t&amp;d",#N/A,FALSE,"p&amp;l_t&amp;D_01_02 (2)"}</definedName>
    <definedName name="PPP" localSheetId="4" hidden="1">#REF!</definedName>
    <definedName name="PPP" localSheetId="5" hidden="1">#REF!</definedName>
    <definedName name="PPP" localSheetId="6" hidden="1">#REF!</definedName>
    <definedName name="PPP" localSheetId="7" hidden="1">#REF!</definedName>
    <definedName name="PPP" localSheetId="8" hidden="1">#REF!</definedName>
    <definedName name="PPP" localSheetId="9" hidden="1">#REF!</definedName>
    <definedName name="PPP" localSheetId="10" hidden="1">#REF!</definedName>
    <definedName name="PPP" hidden="1">#REF!</definedName>
    <definedName name="pppe" localSheetId="6" hidden="1">{"pl_t&amp;d",#N/A,FALSE,"p&amp;l_t&amp;D_01_02 (2)"}</definedName>
    <definedName name="pppe" localSheetId="7" hidden="1">{"pl_t&amp;d",#N/A,FALSE,"p&amp;l_t&amp;D_01_02 (2)"}</definedName>
    <definedName name="pppe" localSheetId="8" hidden="1">{"pl_t&amp;d",#N/A,FALSE,"p&amp;l_t&amp;D_01_02 (2)"}</definedName>
    <definedName name="pppe" localSheetId="9" hidden="1">{"pl_t&amp;d",#N/A,FALSE,"p&amp;l_t&amp;D_01_02 (2)"}</definedName>
    <definedName name="pppe" localSheetId="10" hidden="1">{"pl_t&amp;d",#N/A,FALSE,"p&amp;l_t&amp;D_01_02 (2)"}</definedName>
    <definedName name="pppe" hidden="1">{"pl_t&amp;d",#N/A,FALSE,"p&amp;l_t&amp;D_01_02 (2)"}</definedName>
    <definedName name="PPPP" localSheetId="6" hidden="1">{"pl_td_01_02",#N/A,FALSE,"p&amp;l_t&amp;D_01_02 (2)"}</definedName>
    <definedName name="PPPP" localSheetId="7" hidden="1">{"pl_td_01_02",#N/A,FALSE,"p&amp;l_t&amp;D_01_02 (2)"}</definedName>
    <definedName name="PPPP" localSheetId="8" hidden="1">{"pl_td_01_02",#N/A,FALSE,"p&amp;l_t&amp;D_01_02 (2)"}</definedName>
    <definedName name="PPPP" localSheetId="9" hidden="1">{"pl_td_01_02",#N/A,FALSE,"p&amp;l_t&amp;D_01_02 (2)"}</definedName>
    <definedName name="PPPP" localSheetId="10" hidden="1">{"pl_td_01_02",#N/A,FALSE,"p&amp;l_t&amp;D_01_02 (2)"}</definedName>
    <definedName name="PPPP" hidden="1">{"pl_td_01_02",#N/A,FALSE,"p&amp;l_t&amp;D_01_02 (2)"}</definedName>
    <definedName name="ppppp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pppp" localSheetId="6" hidden="1">{"pl_t&amp;d",#N/A,FALSE,"p&amp;l_t&amp;D_01_02 (2)"}</definedName>
    <definedName name="ppppppppp" localSheetId="7" hidden="1">{"pl_t&amp;d",#N/A,FALSE,"p&amp;l_t&amp;D_01_02 (2)"}</definedName>
    <definedName name="ppppppppp" localSheetId="8" hidden="1">{"pl_t&amp;d",#N/A,FALSE,"p&amp;l_t&amp;D_01_02 (2)"}</definedName>
    <definedName name="ppppppppp" localSheetId="9" hidden="1">{"pl_t&amp;d",#N/A,FALSE,"p&amp;l_t&amp;D_01_02 (2)"}</definedName>
    <definedName name="ppppppppp" localSheetId="10" hidden="1">{"pl_t&amp;d",#N/A,FALSE,"p&amp;l_t&amp;D_01_02 (2)"}</definedName>
    <definedName name="ppppppppp" hidden="1">{"pl_t&amp;d",#N/A,FALSE,"p&amp;l_t&amp;D_01_02 (2)"}</definedName>
    <definedName name="ppppppppppppppppppppppppppppppppppppppp" localSheetId="6" hidden="1">{"pl_t&amp;d",#N/A,FALSE,"p&amp;l_t&amp;D_01_02 (2)"}</definedName>
    <definedName name="ppppppppppppppppppppppppppppppppppppppp" localSheetId="7" hidden="1">{"pl_t&amp;d",#N/A,FALSE,"p&amp;l_t&amp;D_01_02 (2)"}</definedName>
    <definedName name="ppppppppppppppppppppppppppppppppppppppp" localSheetId="8" hidden="1">{"pl_t&amp;d",#N/A,FALSE,"p&amp;l_t&amp;D_01_02 (2)"}</definedName>
    <definedName name="ppppppppppppppppppppppppppppppppppppppp" localSheetId="9" hidden="1">{"pl_t&amp;d",#N/A,FALSE,"p&amp;l_t&amp;D_01_02 (2)"}</definedName>
    <definedName name="ppppppppppppppppppppppppppppppppppppppp" localSheetId="10" hidden="1">{"pl_t&amp;d",#N/A,FALSE,"p&amp;l_t&amp;D_01_02 (2)"}</definedName>
    <definedName name="ppppppppppppppppppppppppppppppppppppppp" hidden="1">{"pl_t&amp;d",#N/A,FALSE,"p&amp;l_t&amp;D_01_02 (2)"}</definedName>
    <definedName name="pr" localSheetId="6" hidden="1">{"pl_t&amp;d",#N/A,FALSE,"p&amp;l_t&amp;D_01_02 (2)"}</definedName>
    <definedName name="pr" localSheetId="7" hidden="1">{"pl_t&amp;d",#N/A,FALSE,"p&amp;l_t&amp;D_01_02 (2)"}</definedName>
    <definedName name="pr" localSheetId="8" hidden="1">{"pl_t&amp;d",#N/A,FALSE,"p&amp;l_t&amp;D_01_02 (2)"}</definedName>
    <definedName name="pr" localSheetId="9" hidden="1">{"pl_t&amp;d",#N/A,FALSE,"p&amp;l_t&amp;D_01_02 (2)"}</definedName>
    <definedName name="pr" localSheetId="10" hidden="1">{"pl_t&amp;d",#N/A,FALSE,"p&amp;l_t&amp;D_01_02 (2)"}</definedName>
    <definedName name="pr" hidden="1">{"pl_t&amp;d",#N/A,FALSE,"p&amp;l_t&amp;D_01_02 (2)"}</definedName>
    <definedName name="PRA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eparedBy" localSheetId="6">[33]cover1!$A$30</definedName>
    <definedName name="PreparedBy" localSheetId="7">[33]cover1!$A$30</definedName>
    <definedName name="PreparedBy" localSheetId="8">[33]cover1!$A$30</definedName>
    <definedName name="PreparedBy" localSheetId="9">[33]cover1!$A$30</definedName>
    <definedName name="PreparedBy" localSheetId="10">[33]cover1!$A$30</definedName>
    <definedName name="PreparedBy">[31]cover1!$A$30</definedName>
    <definedName name="preparedbyTransformer" localSheetId="6">[33]cover1!$A$31</definedName>
    <definedName name="preparedbyTransformer" localSheetId="7">[33]cover1!$A$31</definedName>
    <definedName name="preparedbyTransformer" localSheetId="8">[33]cover1!$A$31</definedName>
    <definedName name="preparedbyTransformer" localSheetId="9">[33]cover1!$A$31</definedName>
    <definedName name="preparedbyTransformer" localSheetId="10">[33]cover1!$A$31</definedName>
    <definedName name="preparedbyTransformer">[31]cover1!$A$31</definedName>
    <definedName name="pri" localSheetId="0" hidden="1">{"pl_t&amp;d",#N/A,FALSE,"p&amp;l_t&amp;D_01_02 (2)"}</definedName>
    <definedName name="pri" localSheetId="1" hidden="1">{"pl_t&amp;d",#N/A,FALSE,"p&amp;l_t&amp;D_01_02 (2)"}</definedName>
    <definedName name="pri" localSheetId="2" hidden="1">{"pl_t&amp;d",#N/A,FALSE,"p&amp;l_t&amp;D_01_02 (2)"}</definedName>
    <definedName name="pri" localSheetId="3" hidden="1">{"pl_t&amp;d",#N/A,FALSE,"p&amp;l_t&amp;D_01_02 (2)"}</definedName>
    <definedName name="pri" localSheetId="5" hidden="1">{"pl_t&amp;d",#N/A,FALSE,"p&amp;l_t&amp;D_01_02 (2)"}</definedName>
    <definedName name="pri" localSheetId="6" hidden="1">{"pl_t&amp;d",#N/A,FALSE,"p&amp;l_t&amp;D_01_02 (2)"}</definedName>
    <definedName name="pri" localSheetId="7" hidden="1">{"pl_t&amp;d",#N/A,FALSE,"p&amp;l_t&amp;D_01_02 (2)"}</definedName>
    <definedName name="pri" localSheetId="8" hidden="1">{"pl_t&amp;d",#N/A,FALSE,"p&amp;l_t&amp;D_01_02 (2)"}</definedName>
    <definedName name="pri" localSheetId="9" hidden="1">{"pl_t&amp;d",#N/A,FALSE,"p&amp;l_t&amp;D_01_02 (2)"}</definedName>
    <definedName name="pri" localSheetId="10" hidden="1">{"pl_t&amp;d",#N/A,FALSE,"p&amp;l_t&amp;D_01_02 (2)"}</definedName>
    <definedName name="pri" hidden="1">{"pl_t&amp;d",#N/A,FALSE,"p&amp;l_t&amp;D_01_02 (2)"}</definedName>
    <definedName name="pring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t" localSheetId="6" hidden="1">{"pl_t&amp;d",#N/A,FALSE,"p&amp;l_t&amp;D_01_02 (2)"}</definedName>
    <definedName name="print" localSheetId="7" hidden="1">{"pl_t&amp;d",#N/A,FALSE,"p&amp;l_t&amp;D_01_02 (2)"}</definedName>
    <definedName name="print" localSheetId="8" hidden="1">{"pl_t&amp;d",#N/A,FALSE,"p&amp;l_t&amp;D_01_02 (2)"}</definedName>
    <definedName name="print" localSheetId="9" hidden="1">{"pl_t&amp;d",#N/A,FALSE,"p&amp;l_t&amp;D_01_02 (2)"}</definedName>
    <definedName name="print" localSheetId="10" hidden="1">{"pl_t&amp;d",#N/A,FALSE,"p&amp;l_t&amp;D_01_02 (2)"}</definedName>
    <definedName name="print" hidden="1">{"pl_t&amp;d",#N/A,FALSE,"p&amp;l_t&amp;D_01_02 (2)"}</definedName>
    <definedName name="Print_" localSheetId="6">#REF!</definedName>
    <definedName name="Print_" localSheetId="7">#REF!</definedName>
    <definedName name="Print_" localSheetId="8">#REF!</definedName>
    <definedName name="Print_" localSheetId="9">#REF!</definedName>
    <definedName name="Print_" localSheetId="10">#REF!</definedName>
    <definedName name="Print_">#REF!</definedName>
    <definedName name="_xlnm.Print_Area" localSheetId="1">'FY13-14 Actual Sales'!$B$3:$R$146</definedName>
    <definedName name="_xlnm.Print_Area" localSheetId="2">'FY14-15 Actual Sales'!$B$2:$R$146</definedName>
    <definedName name="_xlnm.Print_Area" localSheetId="3">'FY15-16 Actual Sales'!$B$2:$R$154</definedName>
    <definedName name="_xlnm.Print_Area" localSheetId="4">'FY16-17 Actual Sales'!$C$3:$S$167</definedName>
    <definedName name="_xlnm.Print_Area" localSheetId="5">'FY17-18 Actual Sales'!$C$3:$S$158</definedName>
    <definedName name="_xlnm.Print_Area" localSheetId="6">'FY18-19 Actual Sales '!$B$3:$R$154</definedName>
    <definedName name="_xlnm.Print_Area" localSheetId="7">'FY19-20 Actual Sales'!$C$3:$S$154</definedName>
    <definedName name="_xlnm.Print_Area" localSheetId="8">'FY20-21 Actual Sales'!$C$3:$S$158</definedName>
    <definedName name="_xlnm.Print_Area" localSheetId="9">'FY21-22 Actual Sales '!$C$3:$S$158</definedName>
    <definedName name="_xlnm.Print_Area" localSheetId="10">'FY22-23 Sales (Prov) '!$C$2:$S$158</definedName>
    <definedName name="_xlnm.Print_Area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>#REF!</definedName>
    <definedName name="_xlnm.Print_Titles" localSheetId="1">'FY13-14 Actual Sales'!$5:$6</definedName>
    <definedName name="_xlnm.Print_Titles" localSheetId="2">'FY14-15 Actual Sales'!$5:$6</definedName>
    <definedName name="_xlnm.Print_Titles" localSheetId="3">'FY15-16 Actual Sales'!$5:$6</definedName>
    <definedName name="_xlnm.Print_Titles" localSheetId="4">'FY16-17 Actual Sales'!$5:$6</definedName>
    <definedName name="_xlnm.Print_Titles" localSheetId="5">'FY17-18 Actual Sales'!$5:$6</definedName>
    <definedName name="_xlnm.Print_Titles" localSheetId="6">'FY18-19 Actual Sales '!$5:$6</definedName>
    <definedName name="_xlnm.Print_Titles" localSheetId="7">'FY19-20 Actual Sales'!$5:$6</definedName>
    <definedName name="_xlnm.Print_Titles" localSheetId="8">'FY20-21 Actual Sales'!$5:$6</definedName>
    <definedName name="_xlnm.Print_Titles" localSheetId="9">'FY21-22 Actual Sales '!$5:$6</definedName>
    <definedName name="_xlnm.Print_Titles" localSheetId="10">'FY22-23 Sales (Prov) '!$5:$6</definedName>
    <definedName name="_xlnm.Print_Titles">#REF!</definedName>
    <definedName name="proforma" localSheetId="0" hidden="1">{"pl_t&amp;d",#N/A,FALSE,"p&amp;l_t&amp;D_01_02 (2)"}</definedName>
    <definedName name="proforma" localSheetId="1" hidden="1">{"pl_t&amp;d",#N/A,FALSE,"p&amp;l_t&amp;D_01_02 (2)"}</definedName>
    <definedName name="proforma" localSheetId="2" hidden="1">{"pl_t&amp;d",#N/A,FALSE,"p&amp;l_t&amp;D_01_02 (2)"}</definedName>
    <definedName name="proforma" localSheetId="3" hidden="1">{"pl_t&amp;d",#N/A,FALSE,"p&amp;l_t&amp;D_01_02 (2)"}</definedName>
    <definedName name="proforma" localSheetId="5" hidden="1">{"pl_t&amp;d",#N/A,FALSE,"p&amp;l_t&amp;D_01_02 (2)"}</definedName>
    <definedName name="proforma" localSheetId="6" hidden="1">{"pl_t&amp;d",#N/A,FALSE,"p&amp;l_t&amp;D_01_02 (2)"}</definedName>
    <definedName name="proforma" localSheetId="7" hidden="1">{"pl_t&amp;d",#N/A,FALSE,"p&amp;l_t&amp;D_01_02 (2)"}</definedName>
    <definedName name="proforma" localSheetId="8" hidden="1">{"pl_t&amp;d",#N/A,FALSE,"p&amp;l_t&amp;D_01_02 (2)"}</definedName>
    <definedName name="proforma" localSheetId="9" hidden="1">{"pl_t&amp;d",#N/A,FALSE,"p&amp;l_t&amp;D_01_02 (2)"}</definedName>
    <definedName name="proforma" localSheetId="10" hidden="1">{"pl_t&amp;d",#N/A,FALSE,"p&amp;l_t&amp;D_01_02 (2)"}</definedName>
    <definedName name="proforma" hidden="1">{"pl_t&amp;d",#N/A,FALSE,"p&amp;l_t&amp;D_01_02 (2)"}</definedName>
    <definedName name="prpp" localSheetId="6" hidden="1">{"pl_t&amp;d",#N/A,FALSE,"p&amp;l_t&amp;D_01_02 (2)"}</definedName>
    <definedName name="prpp" localSheetId="7" hidden="1">{"pl_t&amp;d",#N/A,FALSE,"p&amp;l_t&amp;D_01_02 (2)"}</definedName>
    <definedName name="prpp" localSheetId="8" hidden="1">{"pl_t&amp;d",#N/A,FALSE,"p&amp;l_t&amp;D_01_02 (2)"}</definedName>
    <definedName name="prpp" localSheetId="9" hidden="1">{"pl_t&amp;d",#N/A,FALSE,"p&amp;l_t&amp;D_01_02 (2)"}</definedName>
    <definedName name="prpp" localSheetId="10" hidden="1">{"pl_t&amp;d",#N/A,FALSE,"p&amp;l_t&amp;D_01_02 (2)"}</definedName>
    <definedName name="prpp" hidden="1">{"pl_t&amp;d",#N/A,FALSE,"p&amp;l_t&amp;D_01_02 (2)"}</definedName>
    <definedName name="PTPI" localSheetId="6">#REF!</definedName>
    <definedName name="PTPI" localSheetId="7">#REF!</definedName>
    <definedName name="PTPI" localSheetId="8">#REF!</definedName>
    <definedName name="PTPI" localSheetId="9">#REF!</definedName>
    <definedName name="PTPI" localSheetId="10">#REF!</definedName>
    <definedName name="PTPI">#REF!</definedName>
    <definedName name="ptr" localSheetId="6" hidden="1">{"pl_t&amp;d",#N/A,FALSE,"p&amp;l_t&amp;D_01_02 (2)"}</definedName>
    <definedName name="ptr" localSheetId="7" hidden="1">{"pl_t&amp;d",#N/A,FALSE,"p&amp;l_t&amp;D_01_02 (2)"}</definedName>
    <definedName name="ptr" localSheetId="8" hidden="1">{"pl_t&amp;d",#N/A,FALSE,"p&amp;l_t&amp;D_01_02 (2)"}</definedName>
    <definedName name="ptr" localSheetId="9" hidden="1">{"pl_t&amp;d",#N/A,FALSE,"p&amp;l_t&amp;D_01_02 (2)"}</definedName>
    <definedName name="ptr" localSheetId="10" hidden="1">{"pl_t&amp;d",#N/A,FALSE,"p&amp;l_t&amp;D_01_02 (2)"}</definedName>
    <definedName name="ptr" hidden="1">{"pl_t&amp;d",#N/A,FALSE,"p&amp;l_t&amp;D_01_02 (2)"}</definedName>
    <definedName name="Puja" localSheetId="6" hidden="1">{"pl_t&amp;d",#N/A,FALSE,"p&amp;l_t&amp;D_01_02 (2)"}</definedName>
    <definedName name="Puja" localSheetId="7" hidden="1">{"pl_t&amp;d",#N/A,FALSE,"p&amp;l_t&amp;D_01_02 (2)"}</definedName>
    <definedName name="Puja" localSheetId="8" hidden="1">{"pl_t&amp;d",#N/A,FALSE,"p&amp;l_t&amp;D_01_02 (2)"}</definedName>
    <definedName name="Puja" localSheetId="9" hidden="1">{"pl_t&amp;d",#N/A,FALSE,"p&amp;l_t&amp;D_01_02 (2)"}</definedName>
    <definedName name="Puja" localSheetId="10" hidden="1">{"pl_t&amp;d",#N/A,FALSE,"p&amp;l_t&amp;D_01_02 (2)"}</definedName>
    <definedName name="Puja" hidden="1">{"pl_t&amp;d",#N/A,FALSE,"p&amp;l_t&amp;D_01_02 (2)"}</definedName>
    <definedName name="Pumps_and_Meterisation" localSheetId="6">#REF!</definedName>
    <definedName name="Pumps_and_Meterisation" localSheetId="7">#REF!</definedName>
    <definedName name="Pumps_and_Meterisation" localSheetId="8">#REF!</definedName>
    <definedName name="Pumps_and_Meterisation" localSheetId="9">#REF!</definedName>
    <definedName name="Pumps_and_Meterisation" localSheetId="10">#REF!</definedName>
    <definedName name="Pumps_and_Meterisation">#REF!</definedName>
    <definedName name="Pumps_and_Meterisation_4">NA()</definedName>
    <definedName name="Pumps_and_Meterisation_5">NA()</definedName>
    <definedName name="pws" localSheetId="6" hidden="1">{"pl_t&amp;d",#N/A,FALSE,"p&amp;l_t&amp;D_01_02 (2)"}</definedName>
    <definedName name="pws" localSheetId="7" hidden="1">{"pl_t&amp;d",#N/A,FALSE,"p&amp;l_t&amp;D_01_02 (2)"}</definedName>
    <definedName name="pws" localSheetId="8" hidden="1">{"pl_t&amp;d",#N/A,FALSE,"p&amp;l_t&amp;D_01_02 (2)"}</definedName>
    <definedName name="pws" localSheetId="9" hidden="1">{"pl_t&amp;d",#N/A,FALSE,"p&amp;l_t&amp;D_01_02 (2)"}</definedName>
    <definedName name="pws" localSheetId="10" hidden="1">{"pl_t&amp;d",#N/A,FALSE,"p&amp;l_t&amp;D_01_02 (2)"}</definedName>
    <definedName name="pws" hidden="1">{"pl_t&amp;d",#N/A,FALSE,"p&amp;l_t&amp;D_01_02 (2)"}</definedName>
    <definedName name="q" localSheetId="0" hidden="1">{"pl_t&amp;d",#N/A,FALSE,"p&amp;l_t&amp;D_01_02 (2)"}</definedName>
    <definedName name="q" localSheetId="1" hidden="1">{"pl_t&amp;d",#N/A,FALSE,"p&amp;l_t&amp;D_01_02 (2)"}</definedName>
    <definedName name="q" localSheetId="2" hidden="1">{"pl_t&amp;d",#N/A,FALSE,"p&amp;l_t&amp;D_01_02 (2)"}</definedName>
    <definedName name="q" localSheetId="3" hidden="1">{"pl_t&amp;d",#N/A,FALSE,"p&amp;l_t&amp;D_01_02 (2)"}</definedName>
    <definedName name="q" localSheetId="5" hidden="1">{"pl_t&amp;d",#N/A,FALSE,"p&amp;l_t&amp;D_01_02 (2)"}</definedName>
    <definedName name="q" localSheetId="6" hidden="1">{"pl_t&amp;d",#N/A,FALSE,"p&amp;l_t&amp;D_01_02 (2)"}</definedName>
    <definedName name="q" localSheetId="7" hidden="1">{"pl_t&amp;d",#N/A,FALSE,"p&amp;l_t&amp;D_01_02 (2)"}</definedName>
    <definedName name="q" localSheetId="8" hidden="1">{"pl_t&amp;d",#N/A,FALSE,"p&amp;l_t&amp;D_01_02 (2)"}</definedName>
    <definedName name="q" localSheetId="9" hidden="1">{"pl_t&amp;d",#N/A,FALSE,"p&amp;l_t&amp;D_01_02 (2)"}</definedName>
    <definedName name="q" localSheetId="10" hidden="1">{"pl_t&amp;d",#N/A,FALSE,"p&amp;l_t&amp;D_01_02 (2)"}</definedName>
    <definedName name="q" hidden="1">{"pl_t&amp;d",#N/A,FALSE,"p&amp;l_t&amp;D_01_02 (2)"}</definedName>
    <definedName name="q_1" localSheetId="6" hidden="1">{"pl_t&amp;d",#N/A,FALSE,"p&amp;l_t&amp;D_01_02 (2)"}</definedName>
    <definedName name="q_1" localSheetId="7" hidden="1">{"pl_t&amp;d",#N/A,FALSE,"p&amp;l_t&amp;D_01_02 (2)"}</definedName>
    <definedName name="q_1" localSheetId="8" hidden="1">{"pl_t&amp;d",#N/A,FALSE,"p&amp;l_t&amp;D_01_02 (2)"}</definedName>
    <definedName name="q_1" localSheetId="9" hidden="1">{"pl_t&amp;d",#N/A,FALSE,"p&amp;l_t&amp;D_01_02 (2)"}</definedName>
    <definedName name="q_1" localSheetId="10" hidden="1">{"pl_t&amp;d",#N/A,FALSE,"p&amp;l_t&amp;D_01_02 (2)"}</definedName>
    <definedName name="q_1" hidden="1">{"pl_t&amp;d",#N/A,FALSE,"p&amp;l_t&amp;D_01_02 (2)"}</definedName>
    <definedName name="q_4">NA()</definedName>
    <definedName name="q_5">NA()</definedName>
    <definedName name="qas" localSheetId="6" hidden="1">{"pl_t&amp;d",#N/A,FALSE,"p&amp;l_t&amp;D_01_02 (2)"}</definedName>
    <definedName name="qas" localSheetId="7" hidden="1">{"pl_t&amp;d",#N/A,FALSE,"p&amp;l_t&amp;D_01_02 (2)"}</definedName>
    <definedName name="qas" localSheetId="8" hidden="1">{"pl_t&amp;d",#N/A,FALSE,"p&amp;l_t&amp;D_01_02 (2)"}</definedName>
    <definedName name="qas" localSheetId="9" hidden="1">{"pl_t&amp;d",#N/A,FALSE,"p&amp;l_t&amp;D_01_02 (2)"}</definedName>
    <definedName name="qas" localSheetId="10" hidden="1">{"pl_t&amp;d",#N/A,FALSE,"p&amp;l_t&amp;D_01_02 (2)"}</definedName>
    <definedName name="qas" hidden="1">{"pl_t&amp;d",#N/A,FALSE,"p&amp;l_t&amp;D_01_02 (2)"}</definedName>
    <definedName name="QQQ" localSheetId="4" hidden="1">#REF!</definedName>
    <definedName name="QQQ" localSheetId="5" hidden="1">#REF!</definedName>
    <definedName name="QQQ" localSheetId="6" hidden="1">#REF!</definedName>
    <definedName name="QQQ" localSheetId="7" hidden="1">#REF!</definedName>
    <definedName name="QQQ" localSheetId="8" hidden="1">#REF!</definedName>
    <definedName name="QQQ" localSheetId="9" hidden="1">#REF!</definedName>
    <definedName name="QQQ" localSheetId="10" hidden="1">#REF!</definedName>
    <definedName name="QQQ" hidden="1">#REF!</definedName>
    <definedName name="qqqrr" localSheetId="6" hidden="1">{"pl_td_01_02",#N/A,FALSE,"p&amp;l_t&amp;D_01_02 (2)"}</definedName>
    <definedName name="qqqrr" localSheetId="7" hidden="1">{"pl_td_01_02",#N/A,FALSE,"p&amp;l_t&amp;D_01_02 (2)"}</definedName>
    <definedName name="qqqrr" localSheetId="8" hidden="1">{"pl_td_01_02",#N/A,FALSE,"p&amp;l_t&amp;D_01_02 (2)"}</definedName>
    <definedName name="qqqrr" localSheetId="9" hidden="1">{"pl_td_01_02",#N/A,FALSE,"p&amp;l_t&amp;D_01_02 (2)"}</definedName>
    <definedName name="qqqrr" localSheetId="10" hidden="1">{"pl_td_01_02",#N/A,FALSE,"p&amp;l_t&amp;D_01_02 (2)"}</definedName>
    <definedName name="qqqrr" hidden="1">{"pl_td_01_02",#N/A,FALSE,"p&amp;l_t&amp;D_01_02 (2)"}</definedName>
    <definedName name="qqw" localSheetId="6" hidden="1">{"pl_td_01_02",#N/A,FALSE,"p&amp;l_t&amp;D_01_02 (2)"}</definedName>
    <definedName name="qqw" localSheetId="7" hidden="1">{"pl_td_01_02",#N/A,FALSE,"p&amp;l_t&amp;D_01_02 (2)"}</definedName>
    <definedName name="qqw" localSheetId="8" hidden="1">{"pl_td_01_02",#N/A,FALSE,"p&amp;l_t&amp;D_01_02 (2)"}</definedName>
    <definedName name="qqw" localSheetId="9" hidden="1">{"pl_td_01_02",#N/A,FALSE,"p&amp;l_t&amp;D_01_02 (2)"}</definedName>
    <definedName name="qqw" localSheetId="10" hidden="1">{"pl_td_01_02",#N/A,FALSE,"p&amp;l_t&amp;D_01_02 (2)"}</definedName>
    <definedName name="qqw" hidden="1">{"pl_td_01_02",#N/A,FALSE,"p&amp;l_t&amp;D_01_02 (2)"}</definedName>
    <definedName name="QRST" localSheetId="6" hidden="1">{"pl_t&amp;d",#N/A,FALSE,"p&amp;l_t&amp;D_01_02 (2)"}</definedName>
    <definedName name="QRST" localSheetId="7" hidden="1">{"pl_t&amp;d",#N/A,FALSE,"p&amp;l_t&amp;D_01_02 (2)"}</definedName>
    <definedName name="QRST" localSheetId="8" hidden="1">{"pl_t&amp;d",#N/A,FALSE,"p&amp;l_t&amp;D_01_02 (2)"}</definedName>
    <definedName name="QRST" localSheetId="9" hidden="1">{"pl_t&amp;d",#N/A,FALSE,"p&amp;l_t&amp;D_01_02 (2)"}</definedName>
    <definedName name="QRST" localSheetId="10" hidden="1">{"pl_t&amp;d",#N/A,FALSE,"p&amp;l_t&amp;D_01_02 (2)"}</definedName>
    <definedName name="QRST" hidden="1">{"pl_t&amp;d",#N/A,FALSE,"p&amp;l_t&amp;D_01_02 (2)"}</definedName>
    <definedName name="QRT" localSheetId="6" hidden="1">{"pl_t&amp;d",#N/A,FALSE,"p&amp;l_t&amp;D_01_02 (2)"}</definedName>
    <definedName name="QRT" localSheetId="7" hidden="1">{"pl_t&amp;d",#N/A,FALSE,"p&amp;l_t&amp;D_01_02 (2)"}</definedName>
    <definedName name="QRT" localSheetId="8" hidden="1">{"pl_t&amp;d",#N/A,FALSE,"p&amp;l_t&amp;D_01_02 (2)"}</definedName>
    <definedName name="QRT" localSheetId="9" hidden="1">{"pl_t&amp;d",#N/A,FALSE,"p&amp;l_t&amp;D_01_02 (2)"}</definedName>
    <definedName name="QRT" localSheetId="10" hidden="1">{"pl_t&amp;d",#N/A,FALSE,"p&amp;l_t&amp;D_01_02 (2)"}</definedName>
    <definedName name="QRT" hidden="1">{"pl_t&amp;d",#N/A,FALSE,"p&amp;l_t&amp;D_01_02 (2)"}</definedName>
    <definedName name="qs" localSheetId="0" hidden="1">{"pl_t&amp;d",#N/A,FALSE,"p&amp;l_t&amp;D_01_02 (2)"}</definedName>
    <definedName name="qs" localSheetId="1" hidden="1">{"pl_t&amp;d",#N/A,FALSE,"p&amp;l_t&amp;D_01_02 (2)"}</definedName>
    <definedName name="qs" localSheetId="2" hidden="1">{"pl_t&amp;d",#N/A,FALSE,"p&amp;l_t&amp;D_01_02 (2)"}</definedName>
    <definedName name="qs" localSheetId="3" hidden="1">{"pl_t&amp;d",#N/A,FALSE,"p&amp;l_t&amp;D_01_02 (2)"}</definedName>
    <definedName name="qs" localSheetId="5" hidden="1">{"pl_t&amp;d",#N/A,FALSE,"p&amp;l_t&amp;D_01_02 (2)"}</definedName>
    <definedName name="qs" localSheetId="6" hidden="1">{"pl_t&amp;d",#N/A,FALSE,"p&amp;l_t&amp;D_01_02 (2)"}</definedName>
    <definedName name="qs" localSheetId="7" hidden="1">{"pl_t&amp;d",#N/A,FALSE,"p&amp;l_t&amp;D_01_02 (2)"}</definedName>
    <definedName name="qs" localSheetId="8" hidden="1">{"pl_t&amp;d",#N/A,FALSE,"p&amp;l_t&amp;D_01_02 (2)"}</definedName>
    <definedName name="qs" localSheetId="9" hidden="1">{"pl_t&amp;d",#N/A,FALSE,"p&amp;l_t&amp;D_01_02 (2)"}</definedName>
    <definedName name="qs" localSheetId="10" hidden="1">{"pl_t&amp;d",#N/A,FALSE,"p&amp;l_t&amp;D_01_02 (2)"}</definedName>
    <definedName name="qs" hidden="1">{"pl_t&amp;d",#N/A,FALSE,"p&amp;l_t&amp;D_01_02 (2)"}</definedName>
    <definedName name="qsda" localSheetId="6" hidden="1">{"pl_t&amp;d",#N/A,FALSE,"p&amp;l_t&amp;D_01_02 (2)"}</definedName>
    <definedName name="qsda" localSheetId="7" hidden="1">{"pl_t&amp;d",#N/A,FALSE,"p&amp;l_t&amp;D_01_02 (2)"}</definedName>
    <definedName name="qsda" localSheetId="8" hidden="1">{"pl_t&amp;d",#N/A,FALSE,"p&amp;l_t&amp;D_01_02 (2)"}</definedName>
    <definedName name="qsda" localSheetId="9" hidden="1">{"pl_t&amp;d",#N/A,FALSE,"p&amp;l_t&amp;D_01_02 (2)"}</definedName>
    <definedName name="qsda" localSheetId="10" hidden="1">{"pl_t&amp;d",#N/A,FALSE,"p&amp;l_t&amp;D_01_02 (2)"}</definedName>
    <definedName name="qsda" hidden="1">{"pl_t&amp;d",#N/A,FALSE,"p&amp;l_t&amp;D_01_02 (2)"}</definedName>
    <definedName name="qstm" localSheetId="0" hidden="1">{"pl_t&amp;d",#N/A,FALSE,"p&amp;l_t&amp;D_01_02 (2)"}</definedName>
    <definedName name="qstm" localSheetId="1" hidden="1">{"pl_t&amp;d",#N/A,FALSE,"p&amp;l_t&amp;D_01_02 (2)"}</definedName>
    <definedName name="qstm" localSheetId="2" hidden="1">{"pl_t&amp;d",#N/A,FALSE,"p&amp;l_t&amp;D_01_02 (2)"}</definedName>
    <definedName name="qstm" localSheetId="3" hidden="1">{"pl_t&amp;d",#N/A,FALSE,"p&amp;l_t&amp;D_01_02 (2)"}</definedName>
    <definedName name="qstm" localSheetId="5" hidden="1">{"pl_t&amp;d",#N/A,FALSE,"p&amp;l_t&amp;D_01_02 (2)"}</definedName>
    <definedName name="qstm" localSheetId="6" hidden="1">{"pl_t&amp;d",#N/A,FALSE,"p&amp;l_t&amp;D_01_02 (2)"}</definedName>
    <definedName name="qstm" localSheetId="7" hidden="1">{"pl_t&amp;d",#N/A,FALSE,"p&amp;l_t&amp;D_01_02 (2)"}</definedName>
    <definedName name="qstm" localSheetId="8" hidden="1">{"pl_t&amp;d",#N/A,FALSE,"p&amp;l_t&amp;D_01_02 (2)"}</definedName>
    <definedName name="qstm" localSheetId="9" hidden="1">{"pl_t&amp;d",#N/A,FALSE,"p&amp;l_t&amp;D_01_02 (2)"}</definedName>
    <definedName name="qstm" localSheetId="10" hidden="1">{"pl_t&amp;d",#N/A,FALSE,"p&amp;l_t&amp;D_01_02 (2)"}</definedName>
    <definedName name="qstm" hidden="1">{"pl_t&amp;d",#N/A,FALSE,"p&amp;l_t&amp;D_01_02 (2)"}</definedName>
    <definedName name="qw" localSheetId="0" hidden="1">{"pl_t&amp;d",#N/A,FALSE,"p&amp;l_t&amp;D_01_02 (2)"}</definedName>
    <definedName name="qw" localSheetId="1" hidden="1">{"pl_t&amp;d",#N/A,FALSE,"p&amp;l_t&amp;D_01_02 (2)"}</definedName>
    <definedName name="qw" localSheetId="2" hidden="1">{"pl_t&amp;d",#N/A,FALSE,"p&amp;l_t&amp;D_01_02 (2)"}</definedName>
    <definedName name="qw" localSheetId="3" hidden="1">{"pl_t&amp;d",#N/A,FALSE,"p&amp;l_t&amp;D_01_02 (2)"}</definedName>
    <definedName name="qw" localSheetId="5" hidden="1">{"pl_t&amp;d",#N/A,FALSE,"p&amp;l_t&amp;D_01_02 (2)"}</definedName>
    <definedName name="qw" localSheetId="6" hidden="1">{"pl_t&amp;d",#N/A,FALSE,"p&amp;l_t&amp;D_01_02 (2)"}</definedName>
    <definedName name="qw" localSheetId="7" hidden="1">{"pl_t&amp;d",#N/A,FALSE,"p&amp;l_t&amp;D_01_02 (2)"}</definedName>
    <definedName name="qw" localSheetId="8" hidden="1">{"pl_t&amp;d",#N/A,FALSE,"p&amp;l_t&amp;D_01_02 (2)"}</definedName>
    <definedName name="qw" localSheetId="9" hidden="1">{"pl_t&amp;d",#N/A,FALSE,"p&amp;l_t&amp;D_01_02 (2)"}</definedName>
    <definedName name="qw" localSheetId="10" hidden="1">{"pl_t&amp;d",#N/A,FALSE,"p&amp;l_t&amp;D_01_02 (2)"}</definedName>
    <definedName name="qw" hidden="1">{"pl_t&amp;d",#N/A,FALSE,"p&amp;l_t&amp;D_01_02 (2)"}</definedName>
    <definedName name="qwa" localSheetId="6" hidden="1">{"pl_t&amp;d",#N/A,FALSE,"p&amp;l_t&amp;D_01_02 (2)"}</definedName>
    <definedName name="qwa" localSheetId="7" hidden="1">{"pl_t&amp;d",#N/A,FALSE,"p&amp;l_t&amp;D_01_02 (2)"}</definedName>
    <definedName name="qwa" localSheetId="8" hidden="1">{"pl_t&amp;d",#N/A,FALSE,"p&amp;l_t&amp;D_01_02 (2)"}</definedName>
    <definedName name="qwa" localSheetId="9" hidden="1">{"pl_t&amp;d",#N/A,FALSE,"p&amp;l_t&amp;D_01_02 (2)"}</definedName>
    <definedName name="qwa" localSheetId="10" hidden="1">{"pl_t&amp;d",#N/A,FALSE,"p&amp;l_t&amp;D_01_02 (2)"}</definedName>
    <definedName name="qwa" hidden="1">{"pl_t&amp;d",#N/A,FALSE,"p&amp;l_t&amp;D_01_02 (2)"}</definedName>
    <definedName name="QWE" localSheetId="6" hidden="1">{"pl_t&amp;d",#N/A,FALSE,"p&amp;l_t&amp;D_01_02 (2)"}</definedName>
    <definedName name="QWE" localSheetId="7" hidden="1">{"pl_t&amp;d",#N/A,FALSE,"p&amp;l_t&amp;D_01_02 (2)"}</definedName>
    <definedName name="QWE" localSheetId="8" hidden="1">{"pl_t&amp;d",#N/A,FALSE,"p&amp;l_t&amp;D_01_02 (2)"}</definedName>
    <definedName name="QWE" localSheetId="9" hidden="1">{"pl_t&amp;d",#N/A,FALSE,"p&amp;l_t&amp;D_01_02 (2)"}</definedName>
    <definedName name="QWE" localSheetId="10" hidden="1">{"pl_t&amp;d",#N/A,FALSE,"p&amp;l_t&amp;D_01_02 (2)"}</definedName>
    <definedName name="QWE" hidden="1">{"pl_t&amp;d",#N/A,FALSE,"p&amp;l_t&amp;D_01_02 (2)"}</definedName>
    <definedName name="QWER" localSheetId="6" hidden="1">{"pl_t&amp;d",#N/A,FALSE,"p&amp;l_t&amp;D_01_02 (2)"}</definedName>
    <definedName name="QWER" localSheetId="7" hidden="1">{"pl_t&amp;d",#N/A,FALSE,"p&amp;l_t&amp;D_01_02 (2)"}</definedName>
    <definedName name="QWER" localSheetId="8" hidden="1">{"pl_t&amp;d",#N/A,FALSE,"p&amp;l_t&amp;D_01_02 (2)"}</definedName>
    <definedName name="QWER" localSheetId="9" hidden="1">{"pl_t&amp;d",#N/A,FALSE,"p&amp;l_t&amp;D_01_02 (2)"}</definedName>
    <definedName name="QWER" localSheetId="10" hidden="1">{"pl_t&amp;d",#N/A,FALSE,"p&amp;l_t&amp;D_01_02 (2)"}</definedName>
    <definedName name="QWER" hidden="1">{"pl_t&amp;d",#N/A,FALSE,"p&amp;l_t&amp;D_01_02 (2)"}</definedName>
    <definedName name="QWQW" localSheetId="6" hidden="1">{"pl_t&amp;d",#N/A,FALSE,"p&amp;l_t&amp;D_01_02 (2)"}</definedName>
    <definedName name="QWQW" localSheetId="7" hidden="1">{"pl_t&amp;d",#N/A,FALSE,"p&amp;l_t&amp;D_01_02 (2)"}</definedName>
    <definedName name="QWQW" localSheetId="8" hidden="1">{"pl_t&amp;d",#N/A,FALSE,"p&amp;l_t&amp;D_01_02 (2)"}</definedName>
    <definedName name="QWQW" localSheetId="9" hidden="1">{"pl_t&amp;d",#N/A,FALSE,"p&amp;l_t&amp;D_01_02 (2)"}</definedName>
    <definedName name="QWQW" localSheetId="10" hidden="1">{"pl_t&amp;d",#N/A,FALSE,"p&amp;l_t&amp;D_01_02 (2)"}</definedName>
    <definedName name="QWQW" hidden="1">{"pl_t&amp;d",#N/A,FALSE,"p&amp;l_t&amp;D_01_02 (2)"}</definedName>
    <definedName name="qws" localSheetId="6" hidden="1">{"pl_t&amp;d",#N/A,FALSE,"p&amp;l_t&amp;D_01_02 (2)"}</definedName>
    <definedName name="qws" localSheetId="7" hidden="1">{"pl_t&amp;d",#N/A,FALSE,"p&amp;l_t&amp;D_01_02 (2)"}</definedName>
    <definedName name="qws" localSheetId="8" hidden="1">{"pl_t&amp;d",#N/A,FALSE,"p&amp;l_t&amp;D_01_02 (2)"}</definedName>
    <definedName name="qws" localSheetId="9" hidden="1">{"pl_t&amp;d",#N/A,FALSE,"p&amp;l_t&amp;D_01_02 (2)"}</definedName>
    <definedName name="qws" localSheetId="10" hidden="1">{"pl_t&amp;d",#N/A,FALSE,"p&amp;l_t&amp;D_01_02 (2)"}</definedName>
    <definedName name="qws" hidden="1">{"pl_t&amp;d",#N/A,FALSE,"p&amp;l_t&amp;D_01_02 (2)"}</definedName>
    <definedName name="R_">#N/A</definedName>
    <definedName name="R_15_00_01" localSheetId="6">#REF!</definedName>
    <definedName name="R_15_00_01" localSheetId="7">#REF!</definedName>
    <definedName name="R_15_00_01" localSheetId="8">#REF!</definedName>
    <definedName name="R_15_00_01" localSheetId="9">#REF!</definedName>
    <definedName name="R_15_00_01" localSheetId="10">#REF!</definedName>
    <definedName name="R_15_00_01">#REF!</definedName>
    <definedName name="R_15_00_01_4">NA()</definedName>
    <definedName name="R_15_00_01_5">NA()</definedName>
    <definedName name="ra" localSheetId="6" hidden="1">{"pl_t&amp;d",#N/A,FALSE,"p&amp;l_t&amp;D_01_02 (2)"}</definedName>
    <definedName name="ra" localSheetId="7" hidden="1">{"pl_t&amp;d",#N/A,FALSE,"p&amp;l_t&amp;D_01_02 (2)"}</definedName>
    <definedName name="ra" localSheetId="8" hidden="1">{"pl_t&amp;d",#N/A,FALSE,"p&amp;l_t&amp;D_01_02 (2)"}</definedName>
    <definedName name="ra" localSheetId="9" hidden="1">{"pl_t&amp;d",#N/A,FALSE,"p&amp;l_t&amp;D_01_02 (2)"}</definedName>
    <definedName name="ra" localSheetId="10" hidden="1">{"pl_t&amp;d",#N/A,FALSE,"p&amp;l_t&amp;D_01_02 (2)"}</definedName>
    <definedName name="ra" hidden="1">{"pl_t&amp;d",#N/A,FALSE,"p&amp;l_t&amp;D_01_02 (2)"}</definedName>
    <definedName name="raa" localSheetId="0" hidden="1">{"pl_td_01_02",#N/A,FALSE,"p&amp;l_t&amp;D_01_02 (2)"}</definedName>
    <definedName name="raa" localSheetId="1" hidden="1">{"pl_td_01_02",#N/A,FALSE,"p&amp;l_t&amp;D_01_02 (2)"}</definedName>
    <definedName name="raa" localSheetId="2" hidden="1">{"pl_td_01_02",#N/A,FALSE,"p&amp;l_t&amp;D_01_02 (2)"}</definedName>
    <definedName name="raa" localSheetId="3" hidden="1">{"pl_td_01_02",#N/A,FALSE,"p&amp;l_t&amp;D_01_02 (2)"}</definedName>
    <definedName name="raa" localSheetId="5" hidden="1">{"pl_td_01_02",#N/A,FALSE,"p&amp;l_t&amp;D_01_02 (2)"}</definedName>
    <definedName name="raa" localSheetId="6" hidden="1">{"pl_td_01_02",#N/A,FALSE,"p&amp;l_t&amp;D_01_02 (2)"}</definedName>
    <definedName name="raa" localSheetId="7" hidden="1">{"pl_td_01_02",#N/A,FALSE,"p&amp;l_t&amp;D_01_02 (2)"}</definedName>
    <definedName name="raa" localSheetId="8" hidden="1">{"pl_td_01_02",#N/A,FALSE,"p&amp;l_t&amp;D_01_02 (2)"}</definedName>
    <definedName name="raa" localSheetId="9" hidden="1">{"pl_td_01_02",#N/A,FALSE,"p&amp;l_t&amp;D_01_02 (2)"}</definedName>
    <definedName name="raa" localSheetId="10" hidden="1">{"pl_td_01_02",#N/A,FALSE,"p&amp;l_t&amp;D_01_02 (2)"}</definedName>
    <definedName name="raa" hidden="1">{"pl_td_01_02",#N/A,FALSE,"p&amp;l_t&amp;D_01_02 (2)"}</definedName>
    <definedName name="raaa" localSheetId="6" hidden="1">{"pl_td_01_02",#N/A,FALSE,"p&amp;l_t&amp;D_01_02 (2)"}</definedName>
    <definedName name="raaa" localSheetId="7" hidden="1">{"pl_td_01_02",#N/A,FALSE,"p&amp;l_t&amp;D_01_02 (2)"}</definedName>
    <definedName name="raaa" localSheetId="8" hidden="1">{"pl_td_01_02",#N/A,FALSE,"p&amp;l_t&amp;D_01_02 (2)"}</definedName>
    <definedName name="raaa" localSheetId="9" hidden="1">{"pl_td_01_02",#N/A,FALSE,"p&amp;l_t&amp;D_01_02 (2)"}</definedName>
    <definedName name="raaa" localSheetId="10" hidden="1">{"pl_td_01_02",#N/A,FALSE,"p&amp;l_t&amp;D_01_02 (2)"}</definedName>
    <definedName name="raaa" hidden="1">{"pl_td_01_02",#N/A,FALSE,"p&amp;l_t&amp;D_01_02 (2)"}</definedName>
    <definedName name="rafi" localSheetId="0" hidden="1">{"pl_t&amp;d",#N/A,FALSE,"p&amp;l_t&amp;D_01_02 (2)"}</definedName>
    <definedName name="rafi" localSheetId="1" hidden="1">{"pl_t&amp;d",#N/A,FALSE,"p&amp;l_t&amp;D_01_02 (2)"}</definedName>
    <definedName name="rafi" localSheetId="2" hidden="1">{"pl_t&amp;d",#N/A,FALSE,"p&amp;l_t&amp;D_01_02 (2)"}</definedName>
    <definedName name="rafi" localSheetId="3" hidden="1">{"pl_t&amp;d",#N/A,FALSE,"p&amp;l_t&amp;D_01_02 (2)"}</definedName>
    <definedName name="rafi" localSheetId="5" hidden="1">{"pl_t&amp;d",#N/A,FALSE,"p&amp;l_t&amp;D_01_02 (2)"}</definedName>
    <definedName name="rafi" localSheetId="6" hidden="1">{"pl_t&amp;d",#N/A,FALSE,"p&amp;l_t&amp;D_01_02 (2)"}</definedName>
    <definedName name="rafi" localSheetId="7" hidden="1">{"pl_t&amp;d",#N/A,FALSE,"p&amp;l_t&amp;D_01_02 (2)"}</definedName>
    <definedName name="rafi" localSheetId="8" hidden="1">{"pl_t&amp;d",#N/A,FALSE,"p&amp;l_t&amp;D_01_02 (2)"}</definedName>
    <definedName name="rafi" localSheetId="9" hidden="1">{"pl_t&amp;d",#N/A,FALSE,"p&amp;l_t&amp;D_01_02 (2)"}</definedName>
    <definedName name="rafi" localSheetId="10" hidden="1">{"pl_t&amp;d",#N/A,FALSE,"p&amp;l_t&amp;D_01_02 (2)"}</definedName>
    <definedName name="rafi" hidden="1">{"pl_t&amp;d",#N/A,FALSE,"p&amp;l_t&amp;D_01_02 (2)"}</definedName>
    <definedName name="raj" localSheetId="0" hidden="1">{"pl_t&amp;d",#N/A,FALSE,"p&amp;l_t&amp;D_01_02 (2)"}</definedName>
    <definedName name="raj" localSheetId="1" hidden="1">{"pl_t&amp;d",#N/A,FALSE,"p&amp;l_t&amp;D_01_02 (2)"}</definedName>
    <definedName name="raj" localSheetId="2" hidden="1">{"pl_t&amp;d",#N/A,FALSE,"p&amp;l_t&amp;D_01_02 (2)"}</definedName>
    <definedName name="raj" localSheetId="3" hidden="1">{"pl_t&amp;d",#N/A,FALSE,"p&amp;l_t&amp;D_01_02 (2)"}</definedName>
    <definedName name="raj" localSheetId="5" hidden="1">{"pl_t&amp;d",#N/A,FALSE,"p&amp;l_t&amp;D_01_02 (2)"}</definedName>
    <definedName name="raj" localSheetId="6" hidden="1">{"pl_t&amp;d",#N/A,FALSE,"p&amp;l_t&amp;D_01_02 (2)"}</definedName>
    <definedName name="raj" localSheetId="7" hidden="1">{"pl_t&amp;d",#N/A,FALSE,"p&amp;l_t&amp;D_01_02 (2)"}</definedName>
    <definedName name="raj" localSheetId="8" hidden="1">{"pl_t&amp;d",#N/A,FALSE,"p&amp;l_t&amp;D_01_02 (2)"}</definedName>
    <definedName name="raj" localSheetId="9" hidden="1">{"pl_t&amp;d",#N/A,FALSE,"p&amp;l_t&amp;D_01_02 (2)"}</definedName>
    <definedName name="raj" localSheetId="10" hidden="1">{"pl_t&amp;d",#N/A,FALSE,"p&amp;l_t&amp;D_01_02 (2)"}</definedName>
    <definedName name="raj" hidden="1">{"pl_t&amp;d",#N/A,FALSE,"p&amp;l_t&amp;D_01_02 (2)"}</definedName>
    <definedName name="Raja" localSheetId="0" hidden="1">{"pl_t&amp;d",#N/A,FALSE,"p&amp;l_t&amp;D_01_02 (2)"}</definedName>
    <definedName name="Raja" localSheetId="1" hidden="1">{"pl_t&amp;d",#N/A,FALSE,"p&amp;l_t&amp;D_01_02 (2)"}</definedName>
    <definedName name="Raja" localSheetId="2" hidden="1">{"pl_t&amp;d",#N/A,FALSE,"p&amp;l_t&amp;D_01_02 (2)"}</definedName>
    <definedName name="Raja" localSheetId="3" hidden="1">{"pl_t&amp;d",#N/A,FALSE,"p&amp;l_t&amp;D_01_02 (2)"}</definedName>
    <definedName name="Raja" localSheetId="5" hidden="1">{"pl_t&amp;d",#N/A,FALSE,"p&amp;l_t&amp;D_01_02 (2)"}</definedName>
    <definedName name="Raja" localSheetId="6" hidden="1">{"pl_t&amp;d",#N/A,FALSE,"p&amp;l_t&amp;D_01_02 (2)"}</definedName>
    <definedName name="Raja" localSheetId="7" hidden="1">{"pl_t&amp;d",#N/A,FALSE,"p&amp;l_t&amp;D_01_02 (2)"}</definedName>
    <definedName name="Raja" localSheetId="8" hidden="1">{"pl_t&amp;d",#N/A,FALSE,"p&amp;l_t&amp;D_01_02 (2)"}</definedName>
    <definedName name="Raja" localSheetId="9" hidden="1">{"pl_t&amp;d",#N/A,FALSE,"p&amp;l_t&amp;D_01_02 (2)"}</definedName>
    <definedName name="Raja" localSheetId="10" hidden="1">{"pl_t&amp;d",#N/A,FALSE,"p&amp;l_t&amp;D_01_02 (2)"}</definedName>
    <definedName name="Raja" hidden="1">{"pl_t&amp;d",#N/A,FALSE,"p&amp;l_t&amp;D_01_02 (2)"}</definedName>
    <definedName name="raju" localSheetId="0" hidden="1">{"pl_t&amp;d",#N/A,FALSE,"p&amp;l_t&amp;D_01_02 (2)"}</definedName>
    <definedName name="raju" localSheetId="1" hidden="1">{"pl_t&amp;d",#N/A,FALSE,"p&amp;l_t&amp;D_01_02 (2)"}</definedName>
    <definedName name="raju" localSheetId="2" hidden="1">{"pl_t&amp;d",#N/A,FALSE,"p&amp;l_t&amp;D_01_02 (2)"}</definedName>
    <definedName name="raju" localSheetId="3" hidden="1">{"pl_t&amp;d",#N/A,FALSE,"p&amp;l_t&amp;D_01_02 (2)"}</definedName>
    <definedName name="raju" localSheetId="4" hidden="1">{"pl_t&amp;d",#N/A,FALSE,"p&amp;l_t&amp;D_01_02 (2)"}</definedName>
    <definedName name="raju" localSheetId="5" hidden="1">{"pl_t&amp;d",#N/A,FALSE,"p&amp;l_t&amp;D_01_02 (2)"}</definedName>
    <definedName name="raju" localSheetId="6" hidden="1">{"pl_t&amp;d",#N/A,FALSE,"p&amp;l_t&amp;D_01_02 (2)"}</definedName>
    <definedName name="raju" localSheetId="7" hidden="1">{"pl_t&amp;d",#N/A,FALSE,"p&amp;l_t&amp;D_01_02 (2)"}</definedName>
    <definedName name="raju" localSheetId="8" hidden="1">{"pl_t&amp;d",#N/A,FALSE,"p&amp;l_t&amp;D_01_02 (2)"}</definedName>
    <definedName name="raju" localSheetId="9" hidden="1">{"pl_t&amp;d",#N/A,FALSE,"p&amp;l_t&amp;D_01_02 (2)"}</definedName>
    <definedName name="raju" localSheetId="10" hidden="1">{"pl_t&amp;d",#N/A,FALSE,"p&amp;l_t&amp;D_01_02 (2)"}</definedName>
    <definedName name="raju" hidden="1">{"pl_t&amp;d",#N/A,FALSE,"p&amp;l_t&amp;D_01_02 (2)"}</definedName>
    <definedName name="rak" localSheetId="6" hidden="1">{"pl_t&amp;d",#N/A,FALSE,"p&amp;l_t&amp;D_01_02 (2)"}</definedName>
    <definedName name="rak" localSheetId="7" hidden="1">{"pl_t&amp;d",#N/A,FALSE,"p&amp;l_t&amp;D_01_02 (2)"}</definedName>
    <definedName name="rak" localSheetId="8" hidden="1">{"pl_t&amp;d",#N/A,FALSE,"p&amp;l_t&amp;D_01_02 (2)"}</definedName>
    <definedName name="rak" localSheetId="9" hidden="1">{"pl_t&amp;d",#N/A,FALSE,"p&amp;l_t&amp;D_01_02 (2)"}</definedName>
    <definedName name="rak" localSheetId="10" hidden="1">{"pl_t&amp;d",#N/A,FALSE,"p&amp;l_t&amp;D_01_02 (2)"}</definedName>
    <definedName name="rak" hidden="1">{"pl_t&amp;d",#N/A,FALSE,"p&amp;l_t&amp;D_01_02 (2)"}</definedName>
    <definedName name="ram" localSheetId="6" hidden="1">{"pl_t&amp;d",#N/A,FALSE,"p&amp;l_t&amp;D_01_02 (2)"}</definedName>
    <definedName name="ram" localSheetId="7" hidden="1">{"pl_t&amp;d",#N/A,FALSE,"p&amp;l_t&amp;D_01_02 (2)"}</definedName>
    <definedName name="ram" localSheetId="8" hidden="1">{"pl_t&amp;d",#N/A,FALSE,"p&amp;l_t&amp;D_01_02 (2)"}</definedName>
    <definedName name="ram" localSheetId="9" hidden="1">{"pl_t&amp;d",#N/A,FALSE,"p&amp;l_t&amp;D_01_02 (2)"}</definedName>
    <definedName name="ram" localSheetId="10" hidden="1">{"pl_t&amp;d",#N/A,FALSE,"p&amp;l_t&amp;D_01_02 (2)"}</definedName>
    <definedName name="ram" hidden="1">{"pl_t&amp;d",#N/A,FALSE,"p&amp;l_t&amp;D_01_02 (2)"}</definedName>
    <definedName name="RAMA" localSheetId="6" hidden="1">{"pl_t&amp;d",#N/A,FALSE,"p&amp;l_t&amp;D_01_02 (2)"}</definedName>
    <definedName name="RAMA" localSheetId="7" hidden="1">{"pl_t&amp;d",#N/A,FALSE,"p&amp;l_t&amp;D_01_02 (2)"}</definedName>
    <definedName name="RAMA" localSheetId="8" hidden="1">{"pl_t&amp;d",#N/A,FALSE,"p&amp;l_t&amp;D_01_02 (2)"}</definedName>
    <definedName name="RAMA" localSheetId="9" hidden="1">{"pl_t&amp;d",#N/A,FALSE,"p&amp;l_t&amp;D_01_02 (2)"}</definedName>
    <definedName name="RAMA" localSheetId="10" hidden="1">{"pl_t&amp;d",#N/A,FALSE,"p&amp;l_t&amp;D_01_02 (2)"}</definedName>
    <definedName name="RAMA" hidden="1">{"pl_t&amp;d",#N/A,FALSE,"p&amp;l_t&amp;D_01_02 (2)"}</definedName>
    <definedName name="ramba" localSheetId="6" hidden="1">{"pl_t&amp;d",#N/A,FALSE,"p&amp;l_t&amp;D_01_02 (2)"}</definedName>
    <definedName name="ramba" localSheetId="7" hidden="1">{"pl_t&amp;d",#N/A,FALSE,"p&amp;l_t&amp;D_01_02 (2)"}</definedName>
    <definedName name="ramba" localSheetId="8" hidden="1">{"pl_t&amp;d",#N/A,FALSE,"p&amp;l_t&amp;D_01_02 (2)"}</definedName>
    <definedName name="ramba" localSheetId="9" hidden="1">{"pl_t&amp;d",#N/A,FALSE,"p&amp;l_t&amp;D_01_02 (2)"}</definedName>
    <definedName name="ramba" localSheetId="10" hidden="1">{"pl_t&amp;d",#N/A,FALSE,"p&amp;l_t&amp;D_01_02 (2)"}</definedName>
    <definedName name="ramba" hidden="1">{"pl_t&amp;d",#N/A,FALSE,"p&amp;l_t&amp;D_01_02 (2)"}</definedName>
    <definedName name="ramesh" localSheetId="6" hidden="1">{"pl_td_01_02",#N/A,FALSE,"p&amp;l_t&amp;D_01_02 (2)"}</definedName>
    <definedName name="ramesh" localSheetId="7" hidden="1">{"pl_td_01_02",#N/A,FALSE,"p&amp;l_t&amp;D_01_02 (2)"}</definedName>
    <definedName name="ramesh" localSheetId="8" hidden="1">{"pl_td_01_02",#N/A,FALSE,"p&amp;l_t&amp;D_01_02 (2)"}</definedName>
    <definedName name="ramesh" localSheetId="9" hidden="1">{"pl_td_01_02",#N/A,FALSE,"p&amp;l_t&amp;D_01_02 (2)"}</definedName>
    <definedName name="ramesh" localSheetId="10" hidden="1">{"pl_td_01_02",#N/A,FALSE,"p&amp;l_t&amp;D_01_02 (2)"}</definedName>
    <definedName name="ramesh" hidden="1">{"pl_td_01_02",#N/A,FALSE,"p&amp;l_t&amp;D_01_02 (2)"}</definedName>
    <definedName name="Range1" localSheetId="4">#REF!</definedName>
    <definedName name="Range1" localSheetId="5">#REF!</definedName>
    <definedName name="Range1" localSheetId="6">#REF!</definedName>
    <definedName name="Range1" localSheetId="7">#REF!</definedName>
    <definedName name="Range1" localSheetId="8">#REF!</definedName>
    <definedName name="Range1" localSheetId="9">#REF!</definedName>
    <definedName name="Range1" localSheetId="10">#REF!</definedName>
    <definedName name="Range1">#REF!</definedName>
    <definedName name="Range2" localSheetId="4">#REF!</definedName>
    <definedName name="Range2" localSheetId="5">#REF!</definedName>
    <definedName name="Range2" localSheetId="6">#REF!</definedName>
    <definedName name="Range2" localSheetId="7">#REF!</definedName>
    <definedName name="Range2" localSheetId="8">#REF!</definedName>
    <definedName name="Range2" localSheetId="9">#REF!</definedName>
    <definedName name="Range2" localSheetId="10">#REF!</definedName>
    <definedName name="Range2">#REF!</definedName>
    <definedName name="RANI" localSheetId="6" hidden="1">{"pl_t&amp;d",#N/A,FALSE,"p&amp;l_t&amp;D_01_02 (2)"}</definedName>
    <definedName name="RANI" localSheetId="7" hidden="1">{"pl_t&amp;d",#N/A,FALSE,"p&amp;l_t&amp;D_01_02 (2)"}</definedName>
    <definedName name="RANI" localSheetId="8" hidden="1">{"pl_t&amp;d",#N/A,FALSE,"p&amp;l_t&amp;D_01_02 (2)"}</definedName>
    <definedName name="RANI" localSheetId="9" hidden="1">{"pl_t&amp;d",#N/A,FALSE,"p&amp;l_t&amp;D_01_02 (2)"}</definedName>
    <definedName name="RANI" localSheetId="10" hidden="1">{"pl_t&amp;d",#N/A,FALSE,"p&amp;l_t&amp;D_01_02 (2)"}</definedName>
    <definedName name="RANI" hidden="1">{"pl_t&amp;d",#N/A,FALSE,"p&amp;l_t&amp;D_01_02 (2)"}</definedName>
    <definedName name="Rao" localSheetId="6" hidden="1">{"pl_t&amp;d",#N/A,FALSE,"p&amp;l_t&amp;D_01_02 (2)"}</definedName>
    <definedName name="Rao" localSheetId="7" hidden="1">{"pl_t&amp;d",#N/A,FALSE,"p&amp;l_t&amp;D_01_02 (2)"}</definedName>
    <definedName name="Rao" localSheetId="8" hidden="1">{"pl_t&amp;d",#N/A,FALSE,"p&amp;l_t&amp;D_01_02 (2)"}</definedName>
    <definedName name="Rao" localSheetId="9" hidden="1">{"pl_t&amp;d",#N/A,FALSE,"p&amp;l_t&amp;D_01_02 (2)"}</definedName>
    <definedName name="Rao" localSheetId="10" hidden="1">{"pl_t&amp;d",#N/A,FALSE,"p&amp;l_t&amp;D_01_02 (2)"}</definedName>
    <definedName name="Rao" hidden="1">{"pl_t&amp;d",#N/A,FALSE,"p&amp;l_t&amp;D_01_02 (2)"}</definedName>
    <definedName name="ravi" localSheetId="6" hidden="1">{"pl_t&amp;d",#N/A,FALSE,"p&amp;l_t&amp;D_01_02 (2)"}</definedName>
    <definedName name="ravi" localSheetId="7" hidden="1">{"pl_t&amp;d",#N/A,FALSE,"p&amp;l_t&amp;D_01_02 (2)"}</definedName>
    <definedName name="ravi" localSheetId="8" hidden="1">{"pl_t&amp;d",#N/A,FALSE,"p&amp;l_t&amp;D_01_02 (2)"}</definedName>
    <definedName name="ravi" localSheetId="9" hidden="1">{"pl_t&amp;d",#N/A,FALSE,"p&amp;l_t&amp;D_01_02 (2)"}</definedName>
    <definedName name="ravi" localSheetId="10" hidden="1">{"pl_t&amp;d",#N/A,FALSE,"p&amp;l_t&amp;D_01_02 (2)"}</definedName>
    <definedName name="ravi" hidden="1">{"pl_t&amp;d",#N/A,FALSE,"p&amp;l_t&amp;D_01_02 (2)"}</definedName>
    <definedName name="Ravi1" localSheetId="6" hidden="1">{"pl_t&amp;d",#N/A,FALSE,"p&amp;l_t&amp;D_01_02 (2)"}</definedName>
    <definedName name="Ravi1" localSheetId="7" hidden="1">{"pl_t&amp;d",#N/A,FALSE,"p&amp;l_t&amp;D_01_02 (2)"}</definedName>
    <definedName name="Ravi1" localSheetId="8" hidden="1">{"pl_t&amp;d",#N/A,FALSE,"p&amp;l_t&amp;D_01_02 (2)"}</definedName>
    <definedName name="Ravi1" localSheetId="9" hidden="1">{"pl_t&amp;d",#N/A,FALSE,"p&amp;l_t&amp;D_01_02 (2)"}</definedName>
    <definedName name="Ravi1" localSheetId="10" hidden="1">{"pl_t&amp;d",#N/A,FALSE,"p&amp;l_t&amp;D_01_02 (2)"}</definedName>
    <definedName name="Ravi1" hidden="1">{"pl_t&amp;d",#N/A,FALSE,"p&amp;l_t&amp;D_01_02 (2)"}</definedName>
    <definedName name="Ravi2" localSheetId="6" hidden="1">{"pl_t&amp;d",#N/A,FALSE,"p&amp;l_t&amp;D_01_02 (2)"}</definedName>
    <definedName name="Ravi2" localSheetId="7" hidden="1">{"pl_t&amp;d",#N/A,FALSE,"p&amp;l_t&amp;D_01_02 (2)"}</definedName>
    <definedName name="Ravi2" localSheetId="8" hidden="1">{"pl_t&amp;d",#N/A,FALSE,"p&amp;l_t&amp;D_01_02 (2)"}</definedName>
    <definedName name="Ravi2" localSheetId="9" hidden="1">{"pl_t&amp;d",#N/A,FALSE,"p&amp;l_t&amp;D_01_02 (2)"}</definedName>
    <definedName name="Ravi2" localSheetId="10" hidden="1">{"pl_t&amp;d",#N/A,FALSE,"p&amp;l_t&amp;D_01_02 (2)"}</definedName>
    <definedName name="Ravi2" hidden="1">{"pl_t&amp;d",#N/A,FALSE,"p&amp;l_t&amp;D_01_02 (2)"}</definedName>
    <definedName name="Ravi3" localSheetId="6" hidden="1">{"pl_t&amp;d",#N/A,FALSE,"p&amp;l_t&amp;D_01_02 (2)"}</definedName>
    <definedName name="Ravi3" localSheetId="7" hidden="1">{"pl_t&amp;d",#N/A,FALSE,"p&amp;l_t&amp;D_01_02 (2)"}</definedName>
    <definedName name="Ravi3" localSheetId="8" hidden="1">{"pl_t&amp;d",#N/A,FALSE,"p&amp;l_t&amp;D_01_02 (2)"}</definedName>
    <definedName name="Ravi3" localSheetId="9" hidden="1">{"pl_t&amp;d",#N/A,FALSE,"p&amp;l_t&amp;D_01_02 (2)"}</definedName>
    <definedName name="Ravi3" localSheetId="10" hidden="1">{"pl_t&amp;d",#N/A,FALSE,"p&amp;l_t&amp;D_01_02 (2)"}</definedName>
    <definedName name="Ravi3" hidden="1">{"pl_t&amp;d",#N/A,FALSE,"p&amp;l_t&amp;D_01_02 (2)"}</definedName>
    <definedName name="Ravi4" localSheetId="6" hidden="1">{"pl_t&amp;d",#N/A,FALSE,"p&amp;l_t&amp;D_01_02 (2)"}</definedName>
    <definedName name="Ravi4" localSheetId="7" hidden="1">{"pl_t&amp;d",#N/A,FALSE,"p&amp;l_t&amp;D_01_02 (2)"}</definedName>
    <definedName name="Ravi4" localSheetId="8" hidden="1">{"pl_t&amp;d",#N/A,FALSE,"p&amp;l_t&amp;D_01_02 (2)"}</definedName>
    <definedName name="Ravi4" localSheetId="9" hidden="1">{"pl_t&amp;d",#N/A,FALSE,"p&amp;l_t&amp;D_01_02 (2)"}</definedName>
    <definedName name="Ravi4" localSheetId="10" hidden="1">{"pl_t&amp;d",#N/A,FALSE,"p&amp;l_t&amp;D_01_02 (2)"}</definedName>
    <definedName name="Ravi4" hidden="1">{"pl_t&amp;d",#N/A,FALSE,"p&amp;l_t&amp;D_01_02 (2)"}</definedName>
    <definedName name="Ravi6" localSheetId="6" hidden="1">{"pl_t&amp;d",#N/A,FALSE,"p&amp;l_t&amp;D_01_02 (2)"}</definedName>
    <definedName name="Ravi6" localSheetId="7" hidden="1">{"pl_t&amp;d",#N/A,FALSE,"p&amp;l_t&amp;D_01_02 (2)"}</definedName>
    <definedName name="Ravi6" localSheetId="8" hidden="1">{"pl_t&amp;d",#N/A,FALSE,"p&amp;l_t&amp;D_01_02 (2)"}</definedName>
    <definedName name="Ravi6" localSheetId="9" hidden="1">{"pl_t&amp;d",#N/A,FALSE,"p&amp;l_t&amp;D_01_02 (2)"}</definedName>
    <definedName name="Ravi6" localSheetId="10" hidden="1">{"pl_t&amp;d",#N/A,FALSE,"p&amp;l_t&amp;D_01_02 (2)"}</definedName>
    <definedName name="Ravi6" hidden="1">{"pl_t&amp;d",#N/A,FALSE,"p&amp;l_t&amp;D_01_02 (2)"}</definedName>
    <definedName name="Ravi7" localSheetId="6" hidden="1">{"pl_td_01_02",#N/A,FALSE,"p&amp;l_t&amp;D_01_02 (2)"}</definedName>
    <definedName name="Ravi7" localSheetId="7" hidden="1">{"pl_td_01_02",#N/A,FALSE,"p&amp;l_t&amp;D_01_02 (2)"}</definedName>
    <definedName name="Ravi7" localSheetId="8" hidden="1">{"pl_td_01_02",#N/A,FALSE,"p&amp;l_t&amp;D_01_02 (2)"}</definedName>
    <definedName name="Ravi7" localSheetId="9" hidden="1">{"pl_td_01_02",#N/A,FALSE,"p&amp;l_t&amp;D_01_02 (2)"}</definedName>
    <definedName name="Ravi7" localSheetId="10" hidden="1">{"pl_td_01_02",#N/A,FALSE,"p&amp;l_t&amp;D_01_02 (2)"}</definedName>
    <definedName name="Ravi7" hidden="1">{"pl_td_01_02",#N/A,FALSE,"p&amp;l_t&amp;D_01_02 (2)"}</definedName>
    <definedName name="Ravi8" localSheetId="6" hidden="1">{"pl_t&amp;d",#N/A,FALSE,"p&amp;l_t&amp;D_01_02 (2)"}</definedName>
    <definedName name="Ravi8" localSheetId="7" hidden="1">{"pl_t&amp;d",#N/A,FALSE,"p&amp;l_t&amp;D_01_02 (2)"}</definedName>
    <definedName name="Ravi8" localSheetId="8" hidden="1">{"pl_t&amp;d",#N/A,FALSE,"p&amp;l_t&amp;D_01_02 (2)"}</definedName>
    <definedName name="Ravi8" localSheetId="9" hidden="1">{"pl_t&amp;d",#N/A,FALSE,"p&amp;l_t&amp;D_01_02 (2)"}</definedName>
    <definedName name="Ravi8" localSheetId="10" hidden="1">{"pl_t&amp;d",#N/A,FALSE,"p&amp;l_t&amp;D_01_02 (2)"}</definedName>
    <definedName name="Ravi8" hidden="1">{"pl_t&amp;d",#N/A,FALSE,"p&amp;l_t&amp;D_01_02 (2)"}</definedName>
    <definedName name="re" localSheetId="6" hidden="1">{"pl_t&amp;d",#N/A,FALSE,"p&amp;l_t&amp;D_01_02 (2)"}</definedName>
    <definedName name="re" localSheetId="7" hidden="1">{"pl_t&amp;d",#N/A,FALSE,"p&amp;l_t&amp;D_01_02 (2)"}</definedName>
    <definedName name="re" localSheetId="8" hidden="1">{"pl_t&amp;d",#N/A,FALSE,"p&amp;l_t&amp;D_01_02 (2)"}</definedName>
    <definedName name="re" localSheetId="9" hidden="1">{"pl_t&amp;d",#N/A,FALSE,"p&amp;l_t&amp;D_01_02 (2)"}</definedName>
    <definedName name="re" localSheetId="10" hidden="1">{"pl_t&amp;d",#N/A,FALSE,"p&amp;l_t&amp;D_01_02 (2)"}</definedName>
    <definedName name="re" hidden="1">{"pl_t&amp;d",#N/A,FALSE,"p&amp;l_t&amp;D_01_02 (2)"}</definedName>
    <definedName name="reddy" localSheetId="6" hidden="1">{"pl_td_01_02",#N/A,FALSE,"p&amp;l_t&amp;D_01_02 (2)"}</definedName>
    <definedName name="reddy" localSheetId="7" hidden="1">{"pl_td_01_02",#N/A,FALSE,"p&amp;l_t&amp;D_01_02 (2)"}</definedName>
    <definedName name="reddy" localSheetId="8" hidden="1">{"pl_td_01_02",#N/A,FALSE,"p&amp;l_t&amp;D_01_02 (2)"}</definedName>
    <definedName name="reddy" localSheetId="9" hidden="1">{"pl_td_01_02",#N/A,FALSE,"p&amp;l_t&amp;D_01_02 (2)"}</definedName>
    <definedName name="reddy" localSheetId="10" hidden="1">{"pl_td_01_02",#N/A,FALSE,"p&amp;l_t&amp;D_01_02 (2)"}</definedName>
    <definedName name="reddy" hidden="1">{"pl_td_01_02",#N/A,FALSE,"p&amp;l_t&amp;D_01_02 (2)"}</definedName>
    <definedName name="released" localSheetId="6" hidden="1">{"pl_t&amp;d",#N/A,FALSE,"p&amp;l_t&amp;D_01_02 (2)"}</definedName>
    <definedName name="released" localSheetId="7" hidden="1">{"pl_t&amp;d",#N/A,FALSE,"p&amp;l_t&amp;D_01_02 (2)"}</definedName>
    <definedName name="released" localSheetId="8" hidden="1">{"pl_t&amp;d",#N/A,FALSE,"p&amp;l_t&amp;D_01_02 (2)"}</definedName>
    <definedName name="released" localSheetId="9" hidden="1">{"pl_t&amp;d",#N/A,FALSE,"p&amp;l_t&amp;D_01_02 (2)"}</definedName>
    <definedName name="released" localSheetId="10" hidden="1">{"pl_t&amp;d",#N/A,FALSE,"p&amp;l_t&amp;D_01_02 (2)"}</definedName>
    <definedName name="released" hidden="1">{"pl_t&amp;d",#N/A,FALSE,"p&amp;l_t&amp;D_01_02 (2)"}</definedName>
    <definedName name="rere" localSheetId="6" hidden="1">{"pl_t&amp;d",#N/A,FALSE,"p&amp;l_t&amp;D_01_02 (2)"}</definedName>
    <definedName name="rere" localSheetId="7" hidden="1">{"pl_t&amp;d",#N/A,FALSE,"p&amp;l_t&amp;D_01_02 (2)"}</definedName>
    <definedName name="rere" localSheetId="8" hidden="1">{"pl_t&amp;d",#N/A,FALSE,"p&amp;l_t&amp;D_01_02 (2)"}</definedName>
    <definedName name="rere" localSheetId="9" hidden="1">{"pl_t&amp;d",#N/A,FALSE,"p&amp;l_t&amp;D_01_02 (2)"}</definedName>
    <definedName name="rere" localSheetId="10" hidden="1">{"pl_t&amp;d",#N/A,FALSE,"p&amp;l_t&amp;D_01_02 (2)"}</definedName>
    <definedName name="rere" hidden="1">{"pl_t&amp;d",#N/A,FALSE,"p&amp;l_t&amp;D_01_02 (2)"}</definedName>
    <definedName name="rev" localSheetId="6" hidden="1">{"pl_t&amp;d",#N/A,FALSE,"p&amp;l_t&amp;D_01_02 (2)"}</definedName>
    <definedName name="rev" localSheetId="7" hidden="1">{"pl_t&amp;d",#N/A,FALSE,"p&amp;l_t&amp;D_01_02 (2)"}</definedName>
    <definedName name="rev" localSheetId="8" hidden="1">{"pl_t&amp;d",#N/A,FALSE,"p&amp;l_t&amp;D_01_02 (2)"}</definedName>
    <definedName name="rev" localSheetId="9" hidden="1">{"pl_t&amp;d",#N/A,FALSE,"p&amp;l_t&amp;D_01_02 (2)"}</definedName>
    <definedName name="rev" localSheetId="10" hidden="1">{"pl_t&amp;d",#N/A,FALSE,"p&amp;l_t&amp;D_01_02 (2)"}</definedName>
    <definedName name="rev" hidden="1">{"pl_t&amp;d",#N/A,FALSE,"p&amp;l_t&amp;D_01_02 (2)"}</definedName>
    <definedName name="revised" localSheetId="6" hidden="1">{"pl_t&amp;d",#N/A,FALSE,"p&amp;l_t&amp;D_01_02 (2)"}</definedName>
    <definedName name="revised" localSheetId="7" hidden="1">{"pl_t&amp;d",#N/A,FALSE,"p&amp;l_t&amp;D_01_02 (2)"}</definedName>
    <definedName name="revised" localSheetId="8" hidden="1">{"pl_t&amp;d",#N/A,FALSE,"p&amp;l_t&amp;D_01_02 (2)"}</definedName>
    <definedName name="revised" localSheetId="9" hidden="1">{"pl_t&amp;d",#N/A,FALSE,"p&amp;l_t&amp;D_01_02 (2)"}</definedName>
    <definedName name="revised" localSheetId="10" hidden="1">{"pl_t&amp;d",#N/A,FALSE,"p&amp;l_t&amp;D_01_02 (2)"}</definedName>
    <definedName name="revised" hidden="1">{"pl_t&amp;d",#N/A,FALSE,"p&amp;l_t&amp;D_01_02 (2)"}</definedName>
    <definedName name="REWS" localSheetId="6" hidden="1">{"pl_t&amp;d",#N/A,FALSE,"p&amp;l_t&amp;D_01_02 (2)"}</definedName>
    <definedName name="REWS" localSheetId="7" hidden="1">{"pl_t&amp;d",#N/A,FALSE,"p&amp;l_t&amp;D_01_02 (2)"}</definedName>
    <definedName name="REWS" localSheetId="8" hidden="1">{"pl_t&amp;d",#N/A,FALSE,"p&amp;l_t&amp;D_01_02 (2)"}</definedName>
    <definedName name="REWS" localSheetId="9" hidden="1">{"pl_t&amp;d",#N/A,FALSE,"p&amp;l_t&amp;D_01_02 (2)"}</definedName>
    <definedName name="REWS" localSheetId="10" hidden="1">{"pl_t&amp;d",#N/A,FALSE,"p&amp;l_t&amp;D_01_02 (2)"}</definedName>
    <definedName name="REWS" hidden="1">{"pl_t&amp;d",#N/A,FALSE,"p&amp;l_t&amp;D_01_02 (2)"}</definedName>
    <definedName name="rf" localSheetId="6" hidden="1">{"pl_t&amp;d",#N/A,FALSE,"p&amp;l_t&amp;D_01_02 (2)"}</definedName>
    <definedName name="rf" localSheetId="7" hidden="1">{"pl_t&amp;d",#N/A,FALSE,"p&amp;l_t&amp;D_01_02 (2)"}</definedName>
    <definedName name="rf" localSheetId="8" hidden="1">{"pl_t&amp;d",#N/A,FALSE,"p&amp;l_t&amp;D_01_02 (2)"}</definedName>
    <definedName name="rf" localSheetId="9" hidden="1">{"pl_t&amp;d",#N/A,FALSE,"p&amp;l_t&amp;D_01_02 (2)"}</definedName>
    <definedName name="rf" localSheetId="10" hidden="1">{"pl_t&amp;d",#N/A,FALSE,"p&amp;l_t&amp;D_01_02 (2)"}</definedName>
    <definedName name="rf" hidden="1">{"pl_t&amp;d",#N/A,FALSE,"p&amp;l_t&amp;D_01_02 (2)"}</definedName>
    <definedName name="rggvy" localSheetId="0" hidden="1">{"pl_td_01_02",#N/A,FALSE,"p&amp;l_t&amp;D_01_02 (2)"}</definedName>
    <definedName name="rggvy" localSheetId="1" hidden="1">{"pl_td_01_02",#N/A,FALSE,"p&amp;l_t&amp;D_01_02 (2)"}</definedName>
    <definedName name="rggvy" localSheetId="2" hidden="1">{"pl_td_01_02",#N/A,FALSE,"p&amp;l_t&amp;D_01_02 (2)"}</definedName>
    <definedName name="rggvy" localSheetId="3" hidden="1">{"pl_td_01_02",#N/A,FALSE,"p&amp;l_t&amp;D_01_02 (2)"}</definedName>
    <definedName name="rggvy" localSheetId="4" hidden="1">{"pl_td_01_02",#N/A,FALSE,"p&amp;l_t&amp;D_01_02 (2)"}</definedName>
    <definedName name="rggvy" localSheetId="5" hidden="1">{"pl_td_01_02",#N/A,FALSE,"p&amp;l_t&amp;D_01_02 (2)"}</definedName>
    <definedName name="rggvy" localSheetId="6" hidden="1">{"pl_td_01_02",#N/A,FALSE,"p&amp;l_t&amp;D_01_02 (2)"}</definedName>
    <definedName name="rggvy" localSheetId="7" hidden="1">{"pl_td_01_02",#N/A,FALSE,"p&amp;l_t&amp;D_01_02 (2)"}</definedName>
    <definedName name="rggvy" localSheetId="8" hidden="1">{"pl_td_01_02",#N/A,FALSE,"p&amp;l_t&amp;D_01_02 (2)"}</definedName>
    <definedName name="rggvy" localSheetId="9" hidden="1">{"pl_td_01_02",#N/A,FALSE,"p&amp;l_t&amp;D_01_02 (2)"}</definedName>
    <definedName name="rggvy" localSheetId="10" hidden="1">{"pl_td_01_02",#N/A,FALSE,"p&amp;l_t&amp;D_01_02 (2)"}</definedName>
    <definedName name="rggvy" hidden="1">{"pl_td_01_02",#N/A,FALSE,"p&amp;l_t&amp;D_01_02 (2)"}</definedName>
    <definedName name="RGGY" localSheetId="4">#REF!</definedName>
    <definedName name="RGGY" localSheetId="5">#REF!</definedName>
    <definedName name="RGGY" localSheetId="6">#REF!</definedName>
    <definedName name="RGGY" localSheetId="7">#REF!</definedName>
    <definedName name="RGGY" localSheetId="8">#REF!</definedName>
    <definedName name="RGGY" localSheetId="9">#REF!</definedName>
    <definedName name="RGGY" localSheetId="10">#REF!</definedName>
    <definedName name="RGGY">#REF!</definedName>
    <definedName name="rgp" localSheetId="6" hidden="1">{"pl_t&amp;d",#N/A,FALSE,"p&amp;l_t&amp;D_01_02 (2)"}</definedName>
    <definedName name="rgp" localSheetId="7" hidden="1">{"pl_t&amp;d",#N/A,FALSE,"p&amp;l_t&amp;D_01_02 (2)"}</definedName>
    <definedName name="rgp" localSheetId="8" hidden="1">{"pl_t&amp;d",#N/A,FALSE,"p&amp;l_t&amp;D_01_02 (2)"}</definedName>
    <definedName name="rgp" localSheetId="9" hidden="1">{"pl_t&amp;d",#N/A,FALSE,"p&amp;l_t&amp;D_01_02 (2)"}</definedName>
    <definedName name="rgp" localSheetId="10" hidden="1">{"pl_t&amp;d",#N/A,FALSE,"p&amp;l_t&amp;D_01_02 (2)"}</definedName>
    <definedName name="rgp" hidden="1">{"pl_t&amp;d",#N/A,FALSE,"p&amp;l_t&amp;D_01_02 (2)"}</definedName>
    <definedName name="RH" localSheetId="6">'[2]STN WISE EMR'!#REF!</definedName>
    <definedName name="RH" localSheetId="7">'[2]STN WISE EMR'!#REF!</definedName>
    <definedName name="RH" localSheetId="8">'[2]STN WISE EMR'!#REF!</definedName>
    <definedName name="RH" localSheetId="9">'[2]STN WISE EMR'!#REF!</definedName>
    <definedName name="RH" localSheetId="10">'[2]STN WISE EMR'!#REF!</definedName>
    <definedName name="RH">'[2]STN WISE EMR'!#REF!</definedName>
    <definedName name="RH_4">NA()</definedName>
    <definedName name="RH_5">NA()</definedName>
    <definedName name="rhy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IVER" localSheetId="6" hidden="1">{"pl_t&amp;d",#N/A,FALSE,"p&amp;l_t&amp;D_01_02 (2)"}</definedName>
    <definedName name="RIVER" localSheetId="7" hidden="1">{"pl_t&amp;d",#N/A,FALSE,"p&amp;l_t&amp;D_01_02 (2)"}</definedName>
    <definedName name="RIVER" localSheetId="8" hidden="1">{"pl_t&amp;d",#N/A,FALSE,"p&amp;l_t&amp;D_01_02 (2)"}</definedName>
    <definedName name="RIVER" localSheetId="9" hidden="1">{"pl_t&amp;d",#N/A,FALSE,"p&amp;l_t&amp;D_01_02 (2)"}</definedName>
    <definedName name="RIVER" localSheetId="10" hidden="1">{"pl_t&amp;d",#N/A,FALSE,"p&amp;l_t&amp;D_01_02 (2)"}</definedName>
    <definedName name="RIVER" hidden="1">{"pl_t&amp;d",#N/A,FALSE,"p&amp;l_t&amp;D_01_02 (2)"}</definedName>
    <definedName name="rk" localSheetId="6" hidden="1">{"pl_t&amp;d",#N/A,FALSE,"p&amp;l_t&amp;D_01_02 (2)"}</definedName>
    <definedName name="rk" localSheetId="7" hidden="1">{"pl_t&amp;d",#N/A,FALSE,"p&amp;l_t&amp;D_01_02 (2)"}</definedName>
    <definedName name="rk" localSheetId="8" hidden="1">{"pl_t&amp;d",#N/A,FALSE,"p&amp;l_t&amp;D_01_02 (2)"}</definedName>
    <definedName name="rk" localSheetId="9" hidden="1">{"pl_t&amp;d",#N/A,FALSE,"p&amp;l_t&amp;D_01_02 (2)"}</definedName>
    <definedName name="rk" localSheetId="10" hidden="1">{"pl_t&amp;d",#N/A,FALSE,"p&amp;l_t&amp;D_01_02 (2)"}</definedName>
    <definedName name="rk" hidden="1">{"pl_t&amp;d",#N/A,FALSE,"p&amp;l_t&amp;D_01_02 (2)"}</definedName>
    <definedName name="rks" localSheetId="6" hidden="1">{"pl_t&amp;d",#N/A,FALSE,"p&amp;l_t&amp;D_01_02 (2)"}</definedName>
    <definedName name="rks" localSheetId="7" hidden="1">{"pl_t&amp;d",#N/A,FALSE,"p&amp;l_t&amp;D_01_02 (2)"}</definedName>
    <definedName name="rks" localSheetId="8" hidden="1">{"pl_t&amp;d",#N/A,FALSE,"p&amp;l_t&amp;D_01_02 (2)"}</definedName>
    <definedName name="rks" localSheetId="9" hidden="1">{"pl_t&amp;d",#N/A,FALSE,"p&amp;l_t&amp;D_01_02 (2)"}</definedName>
    <definedName name="rks" localSheetId="10" hidden="1">{"pl_t&amp;d",#N/A,FALSE,"p&amp;l_t&amp;D_01_02 (2)"}</definedName>
    <definedName name="rks" hidden="1">{"pl_t&amp;d",#N/A,FALSE,"p&amp;l_t&amp;D_01_02 (2)"}</definedName>
    <definedName name="rksi" localSheetId="6" hidden="1">{"pl_t&amp;d",#N/A,FALSE,"p&amp;l_t&amp;D_01_02 (2)"}</definedName>
    <definedName name="rksi" localSheetId="7" hidden="1">{"pl_t&amp;d",#N/A,FALSE,"p&amp;l_t&amp;D_01_02 (2)"}</definedName>
    <definedName name="rksi" localSheetId="8" hidden="1">{"pl_t&amp;d",#N/A,FALSE,"p&amp;l_t&amp;D_01_02 (2)"}</definedName>
    <definedName name="rksi" localSheetId="9" hidden="1">{"pl_t&amp;d",#N/A,FALSE,"p&amp;l_t&amp;D_01_02 (2)"}</definedName>
    <definedName name="rksi" localSheetId="10" hidden="1">{"pl_t&amp;d",#N/A,FALSE,"p&amp;l_t&amp;D_01_02 (2)"}</definedName>
    <definedName name="rksi" hidden="1">{"pl_t&amp;d",#N/A,FALSE,"p&amp;l_t&amp;D_01_02 (2)"}</definedName>
    <definedName name="rksl" localSheetId="6" hidden="1">{"pl_t&amp;d",#N/A,FALSE,"p&amp;l_t&amp;D_01_02 (2)"}</definedName>
    <definedName name="rksl" localSheetId="7" hidden="1">{"pl_t&amp;d",#N/A,FALSE,"p&amp;l_t&amp;D_01_02 (2)"}</definedName>
    <definedName name="rksl" localSheetId="8" hidden="1">{"pl_t&amp;d",#N/A,FALSE,"p&amp;l_t&amp;D_01_02 (2)"}</definedName>
    <definedName name="rksl" localSheetId="9" hidden="1">{"pl_t&amp;d",#N/A,FALSE,"p&amp;l_t&amp;D_01_02 (2)"}</definedName>
    <definedName name="rksl" localSheetId="10" hidden="1">{"pl_t&amp;d",#N/A,FALSE,"p&amp;l_t&amp;D_01_02 (2)"}</definedName>
    <definedName name="rksl" hidden="1">{"pl_t&amp;d",#N/A,FALSE,"p&amp;l_t&amp;D_01_02 (2)"}</definedName>
    <definedName name="rksu" localSheetId="6" hidden="1">{"pl_t&amp;d",#N/A,FALSE,"p&amp;l_t&amp;D_01_02 (2)"}</definedName>
    <definedName name="rksu" localSheetId="7" hidden="1">{"pl_t&amp;d",#N/A,FALSE,"p&amp;l_t&amp;D_01_02 (2)"}</definedName>
    <definedName name="rksu" localSheetId="8" hidden="1">{"pl_t&amp;d",#N/A,FALSE,"p&amp;l_t&amp;D_01_02 (2)"}</definedName>
    <definedName name="rksu" localSheetId="9" hidden="1">{"pl_t&amp;d",#N/A,FALSE,"p&amp;l_t&amp;D_01_02 (2)"}</definedName>
    <definedName name="rksu" localSheetId="10" hidden="1">{"pl_t&amp;d",#N/A,FALSE,"p&amp;l_t&amp;D_01_02 (2)"}</definedName>
    <definedName name="rksu" hidden="1">{"pl_t&amp;d",#N/A,FALSE,"p&amp;l_t&amp;D_01_02 (2)"}</definedName>
    <definedName name="ROJA" localSheetId="6" hidden="1">{"pl_t&amp;d",#N/A,FALSE,"p&amp;l_t&amp;D_01_02 (2)"}</definedName>
    <definedName name="ROJA" localSheetId="7" hidden="1">{"pl_t&amp;d",#N/A,FALSE,"p&amp;l_t&amp;D_01_02 (2)"}</definedName>
    <definedName name="ROJA" localSheetId="8" hidden="1">{"pl_t&amp;d",#N/A,FALSE,"p&amp;l_t&amp;D_01_02 (2)"}</definedName>
    <definedName name="ROJA" localSheetId="9" hidden="1">{"pl_t&amp;d",#N/A,FALSE,"p&amp;l_t&amp;D_01_02 (2)"}</definedName>
    <definedName name="ROJA" localSheetId="10" hidden="1">{"pl_t&amp;d",#N/A,FALSE,"p&amp;l_t&amp;D_01_02 (2)"}</definedName>
    <definedName name="ROJA" hidden="1">{"pl_t&amp;d",#N/A,FALSE,"p&amp;l_t&amp;D_01_02 (2)"}</definedName>
    <definedName name="Rolling_stock_Nov_Knl_List" localSheetId="6">#REF!</definedName>
    <definedName name="Rolling_stock_Nov_Knl_List" localSheetId="7">#REF!</definedName>
    <definedName name="Rolling_stock_Nov_Knl_List" localSheetId="8">#REF!</definedName>
    <definedName name="Rolling_stock_Nov_Knl_List" localSheetId="9">#REF!</definedName>
    <definedName name="Rolling_stock_Nov_Knl_List" localSheetId="10">#REF!</definedName>
    <definedName name="Rolling_stock_Nov_Knl_List">#REF!</definedName>
    <definedName name="row" localSheetId="6" hidden="1">{"pl_t&amp;d",#N/A,FALSE,"p&amp;l_t&amp;D_01_02 (2)"}</definedName>
    <definedName name="row" localSheetId="7" hidden="1">{"pl_t&amp;d",#N/A,FALSE,"p&amp;l_t&amp;D_01_02 (2)"}</definedName>
    <definedName name="row" localSheetId="8" hidden="1">{"pl_t&amp;d",#N/A,FALSE,"p&amp;l_t&amp;D_01_02 (2)"}</definedName>
    <definedName name="row" localSheetId="9" hidden="1">{"pl_t&amp;d",#N/A,FALSE,"p&amp;l_t&amp;D_01_02 (2)"}</definedName>
    <definedName name="row" localSheetId="10" hidden="1">{"pl_t&amp;d",#N/A,FALSE,"p&amp;l_t&amp;D_01_02 (2)"}</definedName>
    <definedName name="row" hidden="1">{"pl_t&amp;d",#N/A,FALSE,"p&amp;l_t&amp;D_01_02 (2)"}</definedName>
    <definedName name="rr" localSheetId="6" hidden="1">{"pl_t&amp;d",#N/A,FALSE,"p&amp;l_t&amp;D_01_02 (2)"}</definedName>
    <definedName name="rr" localSheetId="7" hidden="1">{"pl_t&amp;d",#N/A,FALSE,"p&amp;l_t&amp;D_01_02 (2)"}</definedName>
    <definedName name="rr" localSheetId="8" hidden="1">{"pl_t&amp;d",#N/A,FALSE,"p&amp;l_t&amp;D_01_02 (2)"}</definedName>
    <definedName name="rr" localSheetId="9" hidden="1">{"pl_t&amp;d",#N/A,FALSE,"p&amp;l_t&amp;D_01_02 (2)"}</definedName>
    <definedName name="rr" localSheetId="10" hidden="1">{"pl_t&amp;d",#N/A,FALSE,"p&amp;l_t&amp;D_01_02 (2)"}</definedName>
    <definedName name="rr" hidden="1">{"pl_t&amp;d",#N/A,FALSE,"p&amp;l_t&amp;D_01_02 (2)"}</definedName>
    <definedName name="rract23" localSheetId="6" hidden="1">{"pl_t&amp;d",#N/A,FALSE,"p&amp;l_t&amp;D_01_02 (2)"}</definedName>
    <definedName name="rract23" localSheetId="7" hidden="1">{"pl_t&amp;d",#N/A,FALSE,"p&amp;l_t&amp;D_01_02 (2)"}</definedName>
    <definedName name="rract23" localSheetId="8" hidden="1">{"pl_t&amp;d",#N/A,FALSE,"p&amp;l_t&amp;D_01_02 (2)"}</definedName>
    <definedName name="rract23" localSheetId="9" hidden="1">{"pl_t&amp;d",#N/A,FALSE,"p&amp;l_t&amp;D_01_02 (2)"}</definedName>
    <definedName name="rract23" localSheetId="10" hidden="1">{"pl_t&amp;d",#N/A,FALSE,"p&amp;l_t&amp;D_01_02 (2)"}</definedName>
    <definedName name="rract23" hidden="1">{"pl_t&amp;d",#N/A,FALSE,"p&amp;l_t&amp;D_01_02 (2)"}</definedName>
    <definedName name="rrN" localSheetId="6" hidden="1">{"pl_t&amp;d",#N/A,FALSE,"p&amp;l_t&amp;D_01_02 (2)"}</definedName>
    <definedName name="rrN" localSheetId="7" hidden="1">{"pl_t&amp;d",#N/A,FALSE,"p&amp;l_t&amp;D_01_02 (2)"}</definedName>
    <definedName name="rrN" localSheetId="8" hidden="1">{"pl_t&amp;d",#N/A,FALSE,"p&amp;l_t&amp;D_01_02 (2)"}</definedName>
    <definedName name="rrN" localSheetId="9" hidden="1">{"pl_t&amp;d",#N/A,FALSE,"p&amp;l_t&amp;D_01_02 (2)"}</definedName>
    <definedName name="rrN" localSheetId="10" hidden="1">{"pl_t&amp;d",#N/A,FALSE,"p&amp;l_t&amp;D_01_02 (2)"}</definedName>
    <definedName name="rrN" hidden="1">{"pl_t&amp;d",#N/A,FALSE,"p&amp;l_t&amp;D_01_02 (2)"}</definedName>
    <definedName name="RRR" localSheetId="4">#REF!</definedName>
    <definedName name="RRR" localSheetId="5">#REF!</definedName>
    <definedName name="RRR" localSheetId="6">#REF!</definedName>
    <definedName name="RRR" localSheetId="7">#REF!</definedName>
    <definedName name="RRR" localSheetId="8">#REF!</definedName>
    <definedName name="RRR" localSheetId="9">#REF!</definedName>
    <definedName name="RRR" localSheetId="10">#REF!</definedName>
    <definedName name="RRR">#REF!</definedName>
    <definedName name="RRRR" localSheetId="6" hidden="1">{"pl_t&amp;d",#N/A,FALSE,"p&amp;l_t&amp;D_01_02 (2)"}</definedName>
    <definedName name="RRRR" localSheetId="7" hidden="1">{"pl_t&amp;d",#N/A,FALSE,"p&amp;l_t&amp;D_01_02 (2)"}</definedName>
    <definedName name="RRRR" localSheetId="8" hidden="1">{"pl_t&amp;d",#N/A,FALSE,"p&amp;l_t&amp;D_01_02 (2)"}</definedName>
    <definedName name="RRRR" localSheetId="9" hidden="1">{"pl_t&amp;d",#N/A,FALSE,"p&amp;l_t&amp;D_01_02 (2)"}</definedName>
    <definedName name="RRRR" localSheetId="10" hidden="1">{"pl_t&amp;d",#N/A,FALSE,"p&amp;l_t&amp;D_01_02 (2)"}</definedName>
    <definedName name="RRRR" hidden="1">{"pl_t&amp;d",#N/A,FALSE,"p&amp;l_t&amp;D_01_02 (2)"}</definedName>
    <definedName name="rrrrrrrr" localSheetId="6">'[45]Total Sec Wise for 12-2007'!$B$2:$B$2034</definedName>
    <definedName name="rrrrrrrr" localSheetId="7">'[45]Total Sec Wise for 12-2007'!$B$2:$B$2034</definedName>
    <definedName name="rrrrrrrr" localSheetId="8">'[45]Total Sec Wise for 12-2007'!$B$2:$B$2034</definedName>
    <definedName name="rrrrrrrr" localSheetId="9">'[45]Total Sec Wise for 12-2007'!$B$2:$B$2034</definedName>
    <definedName name="rrrrrrrr" localSheetId="10">'[45]Total Sec Wise for 12-2007'!$B$2:$B$2034</definedName>
    <definedName name="rrrrrrrr">'[43]Total Sec Wise for 12-2007'!$B$2:$B$2034</definedName>
    <definedName name="rrs" localSheetId="6">#REF!</definedName>
    <definedName name="rrs" localSheetId="7">#REF!</definedName>
    <definedName name="rrs" localSheetId="8">#REF!</definedName>
    <definedName name="rrs" localSheetId="9">#REF!</definedName>
    <definedName name="rrs" localSheetId="10">#REF!</definedName>
    <definedName name="rrs">#REF!</definedName>
    <definedName name="RS" localSheetId="6" hidden="1">{"pl_t&amp;d",#N/A,FALSE,"p&amp;l_t&amp;D_01_02 (2)"}</definedName>
    <definedName name="RS" localSheetId="7" hidden="1">{"pl_t&amp;d",#N/A,FALSE,"p&amp;l_t&amp;D_01_02 (2)"}</definedName>
    <definedName name="RS" localSheetId="8" hidden="1">{"pl_t&amp;d",#N/A,FALSE,"p&amp;l_t&amp;D_01_02 (2)"}</definedName>
    <definedName name="RS" localSheetId="9" hidden="1">{"pl_t&amp;d",#N/A,FALSE,"p&amp;l_t&amp;D_01_02 (2)"}</definedName>
    <definedName name="RS" localSheetId="10" hidden="1">{"pl_t&amp;d",#N/A,FALSE,"p&amp;l_t&amp;D_01_02 (2)"}</definedName>
    <definedName name="RS" hidden="1">{"pl_t&amp;d",#N/A,FALSE,"p&amp;l_t&amp;D_01_02 (2)"}</definedName>
    <definedName name="rsv" localSheetId="0" hidden="1">{"pl_td_01_02",#N/A,FALSE,"p&amp;l_t&amp;D_01_02 (2)"}</definedName>
    <definedName name="rsv" localSheetId="1" hidden="1">{"pl_td_01_02",#N/A,FALSE,"p&amp;l_t&amp;D_01_02 (2)"}</definedName>
    <definedName name="rsv" localSheetId="2" hidden="1">{"pl_td_01_02",#N/A,FALSE,"p&amp;l_t&amp;D_01_02 (2)"}</definedName>
    <definedName name="rsv" localSheetId="3" hidden="1">{"pl_td_01_02",#N/A,FALSE,"p&amp;l_t&amp;D_01_02 (2)"}</definedName>
    <definedName name="rsv" localSheetId="5" hidden="1">{"pl_td_01_02",#N/A,FALSE,"p&amp;l_t&amp;D_01_02 (2)"}</definedName>
    <definedName name="rsv" localSheetId="6" hidden="1">{"pl_td_01_02",#N/A,FALSE,"p&amp;l_t&amp;D_01_02 (2)"}</definedName>
    <definedName name="rsv" localSheetId="7" hidden="1">{"pl_td_01_02",#N/A,FALSE,"p&amp;l_t&amp;D_01_02 (2)"}</definedName>
    <definedName name="rsv" localSheetId="8" hidden="1">{"pl_td_01_02",#N/A,FALSE,"p&amp;l_t&amp;D_01_02 (2)"}</definedName>
    <definedName name="rsv" localSheetId="9" hidden="1">{"pl_td_01_02",#N/A,FALSE,"p&amp;l_t&amp;D_01_02 (2)"}</definedName>
    <definedName name="rsv" localSheetId="10" hidden="1">{"pl_td_01_02",#N/A,FALSE,"p&amp;l_t&amp;D_01_02 (2)"}</definedName>
    <definedName name="rsv" hidden="1">{"pl_td_01_02",#N/A,FALSE,"p&amp;l_t&amp;D_01_02 (2)"}</definedName>
    <definedName name="RT" localSheetId="6" hidden="1">{"pl_t&amp;d",#N/A,FALSE,"p&amp;l_t&amp;D_01_02 (2)"}</definedName>
    <definedName name="RT" localSheetId="7" hidden="1">{"pl_t&amp;d",#N/A,FALSE,"p&amp;l_t&amp;D_01_02 (2)"}</definedName>
    <definedName name="RT" localSheetId="8" hidden="1">{"pl_t&amp;d",#N/A,FALSE,"p&amp;l_t&amp;D_01_02 (2)"}</definedName>
    <definedName name="RT" localSheetId="9" hidden="1">{"pl_t&amp;d",#N/A,FALSE,"p&amp;l_t&amp;D_01_02 (2)"}</definedName>
    <definedName name="RT" localSheetId="10" hidden="1">{"pl_t&amp;d",#N/A,FALSE,"p&amp;l_t&amp;D_01_02 (2)"}</definedName>
    <definedName name="RT" hidden="1">{"pl_t&amp;d",#N/A,FALSE,"p&amp;l_t&amp;D_01_02 (2)"}</definedName>
    <definedName name="rtr" localSheetId="6" hidden="1">{"pl_t&amp;d",#N/A,FALSE,"p&amp;l_t&amp;D_01_02 (2)"}</definedName>
    <definedName name="rtr" localSheetId="7" hidden="1">{"pl_t&amp;d",#N/A,FALSE,"p&amp;l_t&amp;D_01_02 (2)"}</definedName>
    <definedName name="rtr" localSheetId="8" hidden="1">{"pl_t&amp;d",#N/A,FALSE,"p&amp;l_t&amp;D_01_02 (2)"}</definedName>
    <definedName name="rtr" localSheetId="9" hidden="1">{"pl_t&amp;d",#N/A,FALSE,"p&amp;l_t&amp;D_01_02 (2)"}</definedName>
    <definedName name="rtr" localSheetId="10" hidden="1">{"pl_t&amp;d",#N/A,FALSE,"p&amp;l_t&amp;D_01_02 (2)"}</definedName>
    <definedName name="rtr" hidden="1">{"pl_t&amp;d",#N/A,FALSE,"p&amp;l_t&amp;D_01_02 (2)"}</definedName>
    <definedName name="rtrt" localSheetId="6" hidden="1">{"pl_t&amp;d",#N/A,FALSE,"p&amp;l_t&amp;D_01_02 (2)"}</definedName>
    <definedName name="rtrt" localSheetId="7" hidden="1">{"pl_t&amp;d",#N/A,FALSE,"p&amp;l_t&amp;D_01_02 (2)"}</definedName>
    <definedName name="rtrt" localSheetId="8" hidden="1">{"pl_t&amp;d",#N/A,FALSE,"p&amp;l_t&amp;D_01_02 (2)"}</definedName>
    <definedName name="rtrt" localSheetId="9" hidden="1">{"pl_t&amp;d",#N/A,FALSE,"p&amp;l_t&amp;D_01_02 (2)"}</definedName>
    <definedName name="rtrt" localSheetId="10" hidden="1">{"pl_t&amp;d",#N/A,FALSE,"p&amp;l_t&amp;D_01_02 (2)"}</definedName>
    <definedName name="rtrt" hidden="1">{"pl_t&amp;d",#N/A,FALSE,"p&amp;l_t&amp;D_01_02 (2)"}</definedName>
    <definedName name="RTRTR" localSheetId="6" hidden="1">{"pl_t&amp;d",#N/A,FALSE,"p&amp;l_t&amp;D_01_02 (2)"}</definedName>
    <definedName name="RTRTR" localSheetId="7" hidden="1">{"pl_t&amp;d",#N/A,FALSE,"p&amp;l_t&amp;D_01_02 (2)"}</definedName>
    <definedName name="RTRTR" localSheetId="8" hidden="1">{"pl_t&amp;d",#N/A,FALSE,"p&amp;l_t&amp;D_01_02 (2)"}</definedName>
    <definedName name="RTRTR" localSheetId="9" hidden="1">{"pl_t&amp;d",#N/A,FALSE,"p&amp;l_t&amp;D_01_02 (2)"}</definedName>
    <definedName name="RTRTR" localSheetId="10" hidden="1">{"pl_t&amp;d",#N/A,FALSE,"p&amp;l_t&amp;D_01_02 (2)"}</definedName>
    <definedName name="RTRTR" hidden="1">{"pl_t&amp;d",#N/A,FALSE,"p&amp;l_t&amp;D_01_02 (2)"}</definedName>
    <definedName name="RTT" localSheetId="6" hidden="1">{"pl_t&amp;d",#N/A,FALSE,"p&amp;l_t&amp;D_01_02 (2)"}</definedName>
    <definedName name="RTT" localSheetId="7" hidden="1">{"pl_t&amp;d",#N/A,FALSE,"p&amp;l_t&amp;D_01_02 (2)"}</definedName>
    <definedName name="RTT" localSheetId="8" hidden="1">{"pl_t&amp;d",#N/A,FALSE,"p&amp;l_t&amp;D_01_02 (2)"}</definedName>
    <definedName name="RTT" localSheetId="9" hidden="1">{"pl_t&amp;d",#N/A,FALSE,"p&amp;l_t&amp;D_01_02 (2)"}</definedName>
    <definedName name="RTT" localSheetId="10" hidden="1">{"pl_t&amp;d",#N/A,FALSE,"p&amp;l_t&amp;D_01_02 (2)"}</definedName>
    <definedName name="RTT" hidden="1">{"pl_t&amp;d",#N/A,FALSE,"p&amp;l_t&amp;D_01_02 (2)"}</definedName>
    <definedName name="RUPEES" localSheetId="4">#REF!</definedName>
    <definedName name="RUPEES" localSheetId="5">#REF!</definedName>
    <definedName name="RUPEES" localSheetId="6">#REF!</definedName>
    <definedName name="RUPEES" localSheetId="7">#REF!</definedName>
    <definedName name="RUPEES" localSheetId="8">#REF!</definedName>
    <definedName name="RUPEES" localSheetId="9">#REF!</definedName>
    <definedName name="RUPEES" localSheetId="10">#REF!</definedName>
    <definedName name="RUPEES">#REF!</definedName>
    <definedName name="s" localSheetId="0" hidden="1">{"pl_t&amp;d",#N/A,FALSE,"p&amp;l_t&amp;D_01_02 (2)"}</definedName>
    <definedName name="s" localSheetId="1" hidden="1">{"pl_t&amp;d",#N/A,FALSE,"p&amp;l_t&amp;D_01_02 (2)"}</definedName>
    <definedName name="s" localSheetId="2" hidden="1">{"pl_t&amp;d",#N/A,FALSE,"p&amp;l_t&amp;D_01_02 (2)"}</definedName>
    <definedName name="s" localSheetId="3" hidden="1">{"pl_t&amp;d",#N/A,FALSE,"p&amp;l_t&amp;D_01_02 (2)"}</definedName>
    <definedName name="s" localSheetId="4" hidden="1">{"pl_t&amp;d",#N/A,FALSE,"p&amp;l_t&amp;D_01_02 (2)"}</definedName>
    <definedName name="s" localSheetId="5" hidden="1">{"pl_t&amp;d",#N/A,FALSE,"p&amp;l_t&amp;D_01_02 (2)"}</definedName>
    <definedName name="s" localSheetId="6" hidden="1">{"pl_t&amp;d",#N/A,FALSE,"p&amp;l_t&amp;D_01_02 (2)"}</definedName>
    <definedName name="s" localSheetId="7" hidden="1">{"pl_t&amp;d",#N/A,FALSE,"p&amp;l_t&amp;D_01_02 (2)"}</definedName>
    <definedName name="s" localSheetId="8" hidden="1">{"pl_t&amp;d",#N/A,FALSE,"p&amp;l_t&amp;D_01_02 (2)"}</definedName>
    <definedName name="s" localSheetId="9" hidden="1">{"pl_t&amp;d",#N/A,FALSE,"p&amp;l_t&amp;D_01_02 (2)"}</definedName>
    <definedName name="s" localSheetId="10" hidden="1">{"pl_t&amp;d",#N/A,FALSE,"p&amp;l_t&amp;D_01_02 (2)"}</definedName>
    <definedName name="s" hidden="1">{"pl_t&amp;d",#N/A,FALSE,"p&amp;l_t&amp;D_01_02 (2)"}</definedName>
    <definedName name="S." localSheetId="6" hidden="1">{"pl_t&amp;d",#N/A,FALSE,"p&amp;l_t&amp;D_01_02 (2)"}</definedName>
    <definedName name="S." localSheetId="7" hidden="1">{"pl_t&amp;d",#N/A,FALSE,"p&amp;l_t&amp;D_01_02 (2)"}</definedName>
    <definedName name="S." localSheetId="8" hidden="1">{"pl_t&amp;d",#N/A,FALSE,"p&amp;l_t&amp;D_01_02 (2)"}</definedName>
    <definedName name="S." localSheetId="9" hidden="1">{"pl_t&amp;d",#N/A,FALSE,"p&amp;l_t&amp;D_01_02 (2)"}</definedName>
    <definedName name="S." localSheetId="10" hidden="1">{"pl_t&amp;d",#N/A,FALSE,"p&amp;l_t&amp;D_01_02 (2)"}</definedName>
    <definedName name="S." hidden="1">{"pl_t&amp;d",#N/A,FALSE,"p&amp;l_t&amp;D_01_02 (2)"}</definedName>
    <definedName name="s_1" localSheetId="6" hidden="1">{"pl_t&amp;d",#N/A,FALSE,"p&amp;l_t&amp;D_01_02 (2)"}</definedName>
    <definedName name="s_1" localSheetId="7" hidden="1">{"pl_t&amp;d",#N/A,FALSE,"p&amp;l_t&amp;D_01_02 (2)"}</definedName>
    <definedName name="s_1" localSheetId="8" hidden="1">{"pl_t&amp;d",#N/A,FALSE,"p&amp;l_t&amp;D_01_02 (2)"}</definedName>
    <definedName name="s_1" localSheetId="9" hidden="1">{"pl_t&amp;d",#N/A,FALSE,"p&amp;l_t&amp;D_01_02 (2)"}</definedName>
    <definedName name="s_1" localSheetId="10" hidden="1">{"pl_t&amp;d",#N/A,FALSE,"p&amp;l_t&amp;D_01_02 (2)"}</definedName>
    <definedName name="s_1" hidden="1">{"pl_t&amp;d",#N/A,FALSE,"p&amp;l_t&amp;D_01_02 (2)"}</definedName>
    <definedName name="s_fb" localSheetId="9">#REF!</definedName>
    <definedName name="s_fb" localSheetId="10">#REF!</definedName>
    <definedName name="s_fb">#REF!</definedName>
    <definedName name="s_fbi" localSheetId="9">#REF!</definedName>
    <definedName name="s_fbi" localSheetId="10">#REF!</definedName>
    <definedName name="s_fbi">#REF!</definedName>
    <definedName name="SA" localSheetId="6" hidden="1">{"pl_t&amp;d",#N/A,FALSE,"p&amp;l_t&amp;D_01_02 (2)"}</definedName>
    <definedName name="SA" localSheetId="7" hidden="1">{"pl_t&amp;d",#N/A,FALSE,"p&amp;l_t&amp;D_01_02 (2)"}</definedName>
    <definedName name="SA" localSheetId="8" hidden="1">{"pl_t&amp;d",#N/A,FALSE,"p&amp;l_t&amp;D_01_02 (2)"}</definedName>
    <definedName name="SA" localSheetId="9" hidden="1">{"pl_t&amp;d",#N/A,FALSE,"p&amp;l_t&amp;D_01_02 (2)"}</definedName>
    <definedName name="SA" localSheetId="10" hidden="1">{"pl_t&amp;d",#N/A,FALSE,"p&amp;l_t&amp;D_01_02 (2)"}</definedName>
    <definedName name="SA" hidden="1">{"pl_t&amp;d",#N/A,FALSE,"p&amp;l_t&amp;D_01_02 (2)"}</definedName>
    <definedName name="saa" localSheetId="6" hidden="1">{"pl_t&amp;d",#N/A,FALSE,"p&amp;l_t&amp;D_01_02 (2)"}</definedName>
    <definedName name="saa" localSheetId="7" hidden="1">{"pl_t&amp;d",#N/A,FALSE,"p&amp;l_t&amp;D_01_02 (2)"}</definedName>
    <definedName name="saa" localSheetId="8" hidden="1">{"pl_t&amp;d",#N/A,FALSE,"p&amp;l_t&amp;D_01_02 (2)"}</definedName>
    <definedName name="saa" localSheetId="9" hidden="1">{"pl_t&amp;d",#N/A,FALSE,"p&amp;l_t&amp;D_01_02 (2)"}</definedName>
    <definedName name="saa" localSheetId="10" hidden="1">{"pl_t&amp;d",#N/A,FALSE,"p&amp;l_t&amp;D_01_02 (2)"}</definedName>
    <definedName name="saa" hidden="1">{"pl_t&amp;d",#N/A,FALSE,"p&amp;l_t&amp;D_01_02 (2)"}</definedName>
    <definedName name="sad" localSheetId="6" hidden="1">{"pl_t&amp;d",#N/A,FALSE,"p&amp;l_t&amp;D_01_02 (2)"}</definedName>
    <definedName name="sad" localSheetId="7" hidden="1">{"pl_t&amp;d",#N/A,FALSE,"p&amp;l_t&amp;D_01_02 (2)"}</definedName>
    <definedName name="sad" localSheetId="8" hidden="1">{"pl_t&amp;d",#N/A,FALSE,"p&amp;l_t&amp;D_01_02 (2)"}</definedName>
    <definedName name="sad" localSheetId="9" hidden="1">{"pl_t&amp;d",#N/A,FALSE,"p&amp;l_t&amp;D_01_02 (2)"}</definedName>
    <definedName name="sad" localSheetId="10" hidden="1">{"pl_t&amp;d",#N/A,FALSE,"p&amp;l_t&amp;D_01_02 (2)"}</definedName>
    <definedName name="sad" hidden="1">{"pl_t&amp;d",#N/A,FALSE,"p&amp;l_t&amp;D_01_02 (2)"}</definedName>
    <definedName name="sadsasa" localSheetId="6" hidden="1">{"pl_t&amp;d",#N/A,FALSE,"p&amp;l_t&amp;D_01_02 (2)"}</definedName>
    <definedName name="sadsasa" localSheetId="7" hidden="1">{"pl_t&amp;d",#N/A,FALSE,"p&amp;l_t&amp;D_01_02 (2)"}</definedName>
    <definedName name="sadsasa" localSheetId="8" hidden="1">{"pl_t&amp;d",#N/A,FALSE,"p&amp;l_t&amp;D_01_02 (2)"}</definedName>
    <definedName name="sadsasa" localSheetId="9" hidden="1">{"pl_t&amp;d",#N/A,FALSE,"p&amp;l_t&amp;D_01_02 (2)"}</definedName>
    <definedName name="sadsasa" localSheetId="10" hidden="1">{"pl_t&amp;d",#N/A,FALSE,"p&amp;l_t&amp;D_01_02 (2)"}</definedName>
    <definedName name="sadsasa" hidden="1">{"pl_t&amp;d",#N/A,FALSE,"p&amp;l_t&amp;D_01_02 (2)"}</definedName>
    <definedName name="sale" localSheetId="0" hidden="1">{"pl_t&amp;d",#N/A,FALSE,"p&amp;l_t&amp;D_01_02 (2)"}</definedName>
    <definedName name="sale" localSheetId="1" hidden="1">{"pl_t&amp;d",#N/A,FALSE,"p&amp;l_t&amp;D_01_02 (2)"}</definedName>
    <definedName name="sale" localSheetId="2" hidden="1">{"pl_t&amp;d",#N/A,FALSE,"p&amp;l_t&amp;D_01_02 (2)"}</definedName>
    <definedName name="sale" localSheetId="3" hidden="1">{"pl_t&amp;d",#N/A,FALSE,"p&amp;l_t&amp;D_01_02 (2)"}</definedName>
    <definedName name="sale" localSheetId="5" hidden="1">{"pl_t&amp;d",#N/A,FALSE,"p&amp;l_t&amp;D_01_02 (2)"}</definedName>
    <definedName name="sale" localSheetId="6" hidden="1">{"pl_t&amp;d",#N/A,FALSE,"p&amp;l_t&amp;D_01_02 (2)"}</definedName>
    <definedName name="sale" localSheetId="7" hidden="1">{"pl_t&amp;d",#N/A,FALSE,"p&amp;l_t&amp;D_01_02 (2)"}</definedName>
    <definedName name="sale" localSheetId="8" hidden="1">{"pl_t&amp;d",#N/A,FALSE,"p&amp;l_t&amp;D_01_02 (2)"}</definedName>
    <definedName name="sale" localSheetId="9" hidden="1">{"pl_t&amp;d",#N/A,FALSE,"p&amp;l_t&amp;D_01_02 (2)"}</definedName>
    <definedName name="sale" localSheetId="10" hidden="1">{"pl_t&amp;d",#N/A,FALSE,"p&amp;l_t&amp;D_01_02 (2)"}</definedName>
    <definedName name="sale" hidden="1">{"pl_t&amp;d",#N/A,FALSE,"p&amp;l_t&amp;D_01_02 (2)"}</definedName>
    <definedName name="sales" localSheetId="0" hidden="1">{"pl_t&amp;d",#N/A,FALSE,"p&amp;l_t&amp;D_01_02 (2)"}</definedName>
    <definedName name="sales" localSheetId="1" hidden="1">{"pl_t&amp;d",#N/A,FALSE,"p&amp;l_t&amp;D_01_02 (2)"}</definedName>
    <definedName name="sales" localSheetId="2" hidden="1">{"pl_t&amp;d",#N/A,FALSE,"p&amp;l_t&amp;D_01_02 (2)"}</definedName>
    <definedName name="sales" localSheetId="3" hidden="1">{"pl_t&amp;d",#N/A,FALSE,"p&amp;l_t&amp;D_01_02 (2)"}</definedName>
    <definedName name="sales" localSheetId="5" hidden="1">{"pl_t&amp;d",#N/A,FALSE,"p&amp;l_t&amp;D_01_02 (2)"}</definedName>
    <definedName name="sales" localSheetId="6" hidden="1">{"pl_t&amp;d",#N/A,FALSE,"p&amp;l_t&amp;D_01_02 (2)"}</definedName>
    <definedName name="sales" localSheetId="7" hidden="1">{"pl_t&amp;d",#N/A,FALSE,"p&amp;l_t&amp;D_01_02 (2)"}</definedName>
    <definedName name="sales" localSheetId="8" hidden="1">{"pl_t&amp;d",#N/A,FALSE,"p&amp;l_t&amp;D_01_02 (2)"}</definedName>
    <definedName name="sales" localSheetId="9" hidden="1">{"pl_t&amp;d",#N/A,FALSE,"p&amp;l_t&amp;D_01_02 (2)"}</definedName>
    <definedName name="sales" localSheetId="10" hidden="1">{"pl_t&amp;d",#N/A,FALSE,"p&amp;l_t&amp;D_01_02 (2)"}</definedName>
    <definedName name="sales" hidden="1">{"pl_t&amp;d",#N/A,FALSE,"p&amp;l_t&amp;D_01_02 (2)"}</definedName>
    <definedName name="sales1" localSheetId="6" hidden="1">{"pl_t&amp;d",#N/A,FALSE,"p&amp;l_t&amp;D_01_02 (2)"}</definedName>
    <definedName name="sales1" localSheetId="7" hidden="1">{"pl_t&amp;d",#N/A,FALSE,"p&amp;l_t&amp;D_01_02 (2)"}</definedName>
    <definedName name="sales1" localSheetId="8" hidden="1">{"pl_t&amp;d",#N/A,FALSE,"p&amp;l_t&amp;D_01_02 (2)"}</definedName>
    <definedName name="sales1" localSheetId="9" hidden="1">{"pl_t&amp;d",#N/A,FALSE,"p&amp;l_t&amp;D_01_02 (2)"}</definedName>
    <definedName name="sales1" localSheetId="10" hidden="1">{"pl_t&amp;d",#N/A,FALSE,"p&amp;l_t&amp;D_01_02 (2)"}</definedName>
    <definedName name="sales1" hidden="1">{"pl_t&amp;d",#N/A,FALSE,"p&amp;l_t&amp;D_01_02 (2)"}</definedName>
    <definedName name="sales2" localSheetId="0" hidden="1">{"pl_t&amp;d",#N/A,FALSE,"p&amp;l_t&amp;D_01_02 (2)"}</definedName>
    <definedName name="sales2" localSheetId="1" hidden="1">{"pl_t&amp;d",#N/A,FALSE,"p&amp;l_t&amp;D_01_02 (2)"}</definedName>
    <definedName name="sales2" localSheetId="2" hidden="1">{"pl_t&amp;d",#N/A,FALSE,"p&amp;l_t&amp;D_01_02 (2)"}</definedName>
    <definedName name="sales2" localSheetId="3" hidden="1">{"pl_t&amp;d",#N/A,FALSE,"p&amp;l_t&amp;D_01_02 (2)"}</definedName>
    <definedName name="sales2" localSheetId="4" hidden="1">{"pl_t&amp;d",#N/A,FALSE,"p&amp;l_t&amp;D_01_02 (2)"}</definedName>
    <definedName name="sales2" localSheetId="5" hidden="1">{"pl_t&amp;d",#N/A,FALSE,"p&amp;l_t&amp;D_01_02 (2)"}</definedName>
    <definedName name="sales2" localSheetId="6" hidden="1">{"pl_t&amp;d",#N/A,FALSE,"p&amp;l_t&amp;D_01_02 (2)"}</definedName>
    <definedName name="sales2" localSheetId="7" hidden="1">{"pl_t&amp;d",#N/A,FALSE,"p&amp;l_t&amp;D_01_02 (2)"}</definedName>
    <definedName name="sales2" localSheetId="8" hidden="1">{"pl_t&amp;d",#N/A,FALSE,"p&amp;l_t&amp;D_01_02 (2)"}</definedName>
    <definedName name="sales2" localSheetId="9" hidden="1">{"pl_t&amp;d",#N/A,FALSE,"p&amp;l_t&amp;D_01_02 (2)"}</definedName>
    <definedName name="sales2" localSheetId="10" hidden="1">{"pl_t&amp;d",#N/A,FALSE,"p&amp;l_t&amp;D_01_02 (2)"}</definedName>
    <definedName name="sales2" hidden="1">{"pl_t&amp;d",#N/A,FALSE,"p&amp;l_t&amp;D_01_02 (2)"}</definedName>
    <definedName name="SALES3" localSheetId="0" hidden="1">{"pl_t&amp;d",#N/A,FALSE,"p&amp;l_t&amp;D_01_02 (2)"}</definedName>
    <definedName name="SALES3" localSheetId="1" hidden="1">{"pl_t&amp;d",#N/A,FALSE,"p&amp;l_t&amp;D_01_02 (2)"}</definedName>
    <definedName name="SALES3" localSheetId="2" hidden="1">{"pl_t&amp;d",#N/A,FALSE,"p&amp;l_t&amp;D_01_02 (2)"}</definedName>
    <definedName name="SALES3" localSheetId="3" hidden="1">{"pl_t&amp;d",#N/A,FALSE,"p&amp;l_t&amp;D_01_02 (2)"}</definedName>
    <definedName name="SALES3" localSheetId="4" hidden="1">{"pl_t&amp;d",#N/A,FALSE,"p&amp;l_t&amp;D_01_02 (2)"}</definedName>
    <definedName name="SALES3" localSheetId="5" hidden="1">{"pl_t&amp;d",#N/A,FALSE,"p&amp;l_t&amp;D_01_02 (2)"}</definedName>
    <definedName name="SALES3" localSheetId="6" hidden="1">{"pl_t&amp;d",#N/A,FALSE,"p&amp;l_t&amp;D_01_02 (2)"}</definedName>
    <definedName name="SALES3" localSheetId="7" hidden="1">{"pl_t&amp;d",#N/A,FALSE,"p&amp;l_t&amp;D_01_02 (2)"}</definedName>
    <definedName name="SALES3" localSheetId="8" hidden="1">{"pl_t&amp;d",#N/A,FALSE,"p&amp;l_t&amp;D_01_02 (2)"}</definedName>
    <definedName name="SALES3" localSheetId="9" hidden="1">{"pl_t&amp;d",#N/A,FALSE,"p&amp;l_t&amp;D_01_02 (2)"}</definedName>
    <definedName name="SALES3" localSheetId="10" hidden="1">{"pl_t&amp;d",#N/A,FALSE,"p&amp;l_t&amp;D_01_02 (2)"}</definedName>
    <definedName name="SALES3" hidden="1">{"pl_t&amp;d",#N/A,FALSE,"p&amp;l_t&amp;D_01_02 (2)"}</definedName>
    <definedName name="sales4" localSheetId="6" hidden="1">{"pl_t&amp;d",#N/A,FALSE,"p&amp;l_t&amp;D_01_02 (2)"}</definedName>
    <definedName name="sales4" localSheetId="7" hidden="1">{"pl_t&amp;d",#N/A,FALSE,"p&amp;l_t&amp;D_01_02 (2)"}</definedName>
    <definedName name="sales4" localSheetId="8" hidden="1">{"pl_t&amp;d",#N/A,FALSE,"p&amp;l_t&amp;D_01_02 (2)"}</definedName>
    <definedName name="sales4" localSheetId="9" hidden="1">{"pl_t&amp;d",#N/A,FALSE,"p&amp;l_t&amp;D_01_02 (2)"}</definedName>
    <definedName name="sales4" localSheetId="10" hidden="1">{"pl_t&amp;d",#N/A,FALSE,"p&amp;l_t&amp;D_01_02 (2)"}</definedName>
    <definedName name="sales4" hidden="1">{"pl_t&amp;d",#N/A,FALSE,"p&amp;l_t&amp;D_01_02 (2)"}</definedName>
    <definedName name="Salesconfl" localSheetId="0" hidden="1">{"pl_t&amp;d",#N/A,FALSE,"p&amp;l_t&amp;D_01_02 (2)"}</definedName>
    <definedName name="Salesconfl" localSheetId="1" hidden="1">{"pl_t&amp;d",#N/A,FALSE,"p&amp;l_t&amp;D_01_02 (2)"}</definedName>
    <definedName name="Salesconfl" localSheetId="2" hidden="1">{"pl_t&amp;d",#N/A,FALSE,"p&amp;l_t&amp;D_01_02 (2)"}</definedName>
    <definedName name="Salesconfl" localSheetId="3" hidden="1">{"pl_t&amp;d",#N/A,FALSE,"p&amp;l_t&amp;D_01_02 (2)"}</definedName>
    <definedName name="Salesconfl" localSheetId="5" hidden="1">{"pl_t&amp;d",#N/A,FALSE,"p&amp;l_t&amp;D_01_02 (2)"}</definedName>
    <definedName name="Salesconfl" localSheetId="6" hidden="1">{"pl_t&amp;d",#N/A,FALSE,"p&amp;l_t&amp;D_01_02 (2)"}</definedName>
    <definedName name="Salesconfl" localSheetId="7" hidden="1">{"pl_t&amp;d",#N/A,FALSE,"p&amp;l_t&amp;D_01_02 (2)"}</definedName>
    <definedName name="Salesconfl" localSheetId="8" hidden="1">{"pl_t&amp;d",#N/A,FALSE,"p&amp;l_t&amp;D_01_02 (2)"}</definedName>
    <definedName name="Salesconfl" localSheetId="9" hidden="1">{"pl_t&amp;d",#N/A,FALSE,"p&amp;l_t&amp;D_01_02 (2)"}</definedName>
    <definedName name="Salesconfl" localSheetId="10" hidden="1">{"pl_t&amp;d",#N/A,FALSE,"p&amp;l_t&amp;D_01_02 (2)"}</definedName>
    <definedName name="Salesconfl" hidden="1">{"pl_t&amp;d",#N/A,FALSE,"p&amp;l_t&amp;D_01_02 (2)"}</definedName>
    <definedName name="Salesconflict" localSheetId="0" hidden="1">{"pl_t&amp;d",#N/A,FALSE,"p&amp;l_t&amp;D_01_02 (2)"}</definedName>
    <definedName name="Salesconflict" localSheetId="1" hidden="1">{"pl_t&amp;d",#N/A,FALSE,"p&amp;l_t&amp;D_01_02 (2)"}</definedName>
    <definedName name="Salesconflict" localSheetId="2" hidden="1">{"pl_t&amp;d",#N/A,FALSE,"p&amp;l_t&amp;D_01_02 (2)"}</definedName>
    <definedName name="Salesconflict" localSheetId="3" hidden="1">{"pl_t&amp;d",#N/A,FALSE,"p&amp;l_t&amp;D_01_02 (2)"}</definedName>
    <definedName name="Salesconflict" localSheetId="5" hidden="1">{"pl_t&amp;d",#N/A,FALSE,"p&amp;l_t&amp;D_01_02 (2)"}</definedName>
    <definedName name="Salesconflict" localSheetId="6" hidden="1">{"pl_t&amp;d",#N/A,FALSE,"p&amp;l_t&amp;D_01_02 (2)"}</definedName>
    <definedName name="Salesconflict" localSheetId="7" hidden="1">{"pl_t&amp;d",#N/A,FALSE,"p&amp;l_t&amp;D_01_02 (2)"}</definedName>
    <definedName name="Salesconflict" localSheetId="8" hidden="1">{"pl_t&amp;d",#N/A,FALSE,"p&amp;l_t&amp;D_01_02 (2)"}</definedName>
    <definedName name="Salesconflict" localSheetId="9" hidden="1">{"pl_t&amp;d",#N/A,FALSE,"p&amp;l_t&amp;D_01_02 (2)"}</definedName>
    <definedName name="Salesconflict" localSheetId="10" hidden="1">{"pl_t&amp;d",#N/A,FALSE,"p&amp;l_t&amp;D_01_02 (2)"}</definedName>
    <definedName name="Salesconflict" hidden="1">{"pl_t&amp;d",#N/A,FALSE,"p&amp;l_t&amp;D_01_02 (2)"}</definedName>
    <definedName name="salesj" localSheetId="6" hidden="1">{"pl_t&amp;d",#N/A,FALSE,"p&amp;l_t&amp;D_01_02 (2)"}</definedName>
    <definedName name="salesj" localSheetId="7" hidden="1">{"pl_t&amp;d",#N/A,FALSE,"p&amp;l_t&amp;D_01_02 (2)"}</definedName>
    <definedName name="salesj" localSheetId="8" hidden="1">{"pl_t&amp;d",#N/A,FALSE,"p&amp;l_t&amp;D_01_02 (2)"}</definedName>
    <definedName name="salesj" localSheetId="9" hidden="1">{"pl_t&amp;d",#N/A,FALSE,"p&amp;l_t&amp;D_01_02 (2)"}</definedName>
    <definedName name="salesj" localSheetId="10" hidden="1">{"pl_t&amp;d",#N/A,FALSE,"p&amp;l_t&amp;D_01_02 (2)"}</definedName>
    <definedName name="salesj" hidden="1">{"pl_t&amp;d",#N/A,FALSE,"p&amp;l_t&amp;D_01_02 (2)"}</definedName>
    <definedName name="salesk" localSheetId="6" hidden="1">{"pl_t&amp;d",#N/A,FALSE,"p&amp;l_t&amp;D_01_02 (2)"}</definedName>
    <definedName name="salesk" localSheetId="7" hidden="1">{"pl_t&amp;d",#N/A,FALSE,"p&amp;l_t&amp;D_01_02 (2)"}</definedName>
    <definedName name="salesk" localSheetId="8" hidden="1">{"pl_t&amp;d",#N/A,FALSE,"p&amp;l_t&amp;D_01_02 (2)"}</definedName>
    <definedName name="salesk" localSheetId="9" hidden="1">{"pl_t&amp;d",#N/A,FALSE,"p&amp;l_t&amp;D_01_02 (2)"}</definedName>
    <definedName name="salesk" localSheetId="10" hidden="1">{"pl_t&amp;d",#N/A,FALSE,"p&amp;l_t&amp;D_01_02 (2)"}</definedName>
    <definedName name="salesk" hidden="1">{"pl_t&amp;d",#N/A,FALSE,"p&amp;l_t&amp;D_01_02 (2)"}</definedName>
    <definedName name="SAMPLE" localSheetId="6" hidden="1">{"pl_t&amp;d",#N/A,FALSE,"p&amp;l_t&amp;D_01_02 (2)"}</definedName>
    <definedName name="SAMPLE" localSheetId="7" hidden="1">{"pl_t&amp;d",#N/A,FALSE,"p&amp;l_t&amp;D_01_02 (2)"}</definedName>
    <definedName name="SAMPLE" localSheetId="8" hidden="1">{"pl_t&amp;d",#N/A,FALSE,"p&amp;l_t&amp;D_01_02 (2)"}</definedName>
    <definedName name="SAMPLE" localSheetId="9" hidden="1">{"pl_t&amp;d",#N/A,FALSE,"p&amp;l_t&amp;D_01_02 (2)"}</definedName>
    <definedName name="SAMPLE" localSheetId="10" hidden="1">{"pl_t&amp;d",#N/A,FALSE,"p&amp;l_t&amp;D_01_02 (2)"}</definedName>
    <definedName name="SAMPLE" hidden="1">{"pl_t&amp;d",#N/A,FALSE,"p&amp;l_t&amp;D_01_02 (2)"}</definedName>
    <definedName name="san" localSheetId="6" hidden="1">{"pl_t&amp;d",#N/A,FALSE,"p&amp;l_t&amp;D_01_02 (2)"}</definedName>
    <definedName name="san" localSheetId="7" hidden="1">{"pl_t&amp;d",#N/A,FALSE,"p&amp;l_t&amp;D_01_02 (2)"}</definedName>
    <definedName name="san" localSheetId="8" hidden="1">{"pl_t&amp;d",#N/A,FALSE,"p&amp;l_t&amp;D_01_02 (2)"}</definedName>
    <definedName name="san" localSheetId="9" hidden="1">{"pl_t&amp;d",#N/A,FALSE,"p&amp;l_t&amp;D_01_02 (2)"}</definedName>
    <definedName name="san" localSheetId="10" hidden="1">{"pl_t&amp;d",#N/A,FALSE,"p&amp;l_t&amp;D_01_02 (2)"}</definedName>
    <definedName name="san" hidden="1">{"pl_t&amp;d",#N/A,FALSE,"p&amp;l_t&amp;D_01_02 (2)"}</definedName>
    <definedName name="SANKARDADA" localSheetId="6" hidden="1">{"pl_t&amp;d",#N/A,FALSE,"p&amp;l_t&amp;D_01_02 (2)"}</definedName>
    <definedName name="SANKARDADA" localSheetId="7" hidden="1">{"pl_t&amp;d",#N/A,FALSE,"p&amp;l_t&amp;D_01_02 (2)"}</definedName>
    <definedName name="SANKARDADA" localSheetId="8" hidden="1">{"pl_t&amp;d",#N/A,FALSE,"p&amp;l_t&amp;D_01_02 (2)"}</definedName>
    <definedName name="SANKARDADA" localSheetId="9" hidden="1">{"pl_t&amp;d",#N/A,FALSE,"p&amp;l_t&amp;D_01_02 (2)"}</definedName>
    <definedName name="SANKARDADA" localSheetId="10" hidden="1">{"pl_t&amp;d",#N/A,FALSE,"p&amp;l_t&amp;D_01_02 (2)"}</definedName>
    <definedName name="SANKARDADA" hidden="1">{"pl_t&amp;d",#N/A,FALSE,"p&amp;l_t&amp;D_01_02 (2)"}</definedName>
    <definedName name="Sap" localSheetId="6" hidden="1">{"pl_t&amp;d",#N/A,FALSE,"p&amp;l_t&amp;D_01_02 (2)"}</definedName>
    <definedName name="Sap" localSheetId="7" hidden="1">{"pl_t&amp;d",#N/A,FALSE,"p&amp;l_t&amp;D_01_02 (2)"}</definedName>
    <definedName name="Sap" localSheetId="8" hidden="1">{"pl_t&amp;d",#N/A,FALSE,"p&amp;l_t&amp;D_01_02 (2)"}</definedName>
    <definedName name="Sap" localSheetId="9" hidden="1">{"pl_t&amp;d",#N/A,FALSE,"p&amp;l_t&amp;D_01_02 (2)"}</definedName>
    <definedName name="Sap" localSheetId="10" hidden="1">{"pl_t&amp;d",#N/A,FALSE,"p&amp;l_t&amp;D_01_02 (2)"}</definedName>
    <definedName name="Sap" hidden="1">{"pl_t&amp;d",#N/A,FALSE,"p&amp;l_t&amp;D_01_02 (2)"}</definedName>
    <definedName name="sat" localSheetId="6" hidden="1">{"pl_t&amp;d",#N/A,FALSE,"p&amp;l_t&amp;D_01_02 (2)"}</definedName>
    <definedName name="sat" localSheetId="7" hidden="1">{"pl_t&amp;d",#N/A,FALSE,"p&amp;l_t&amp;D_01_02 (2)"}</definedName>
    <definedName name="sat" localSheetId="8" hidden="1">{"pl_t&amp;d",#N/A,FALSE,"p&amp;l_t&amp;D_01_02 (2)"}</definedName>
    <definedName name="sat" localSheetId="9" hidden="1">{"pl_t&amp;d",#N/A,FALSE,"p&amp;l_t&amp;D_01_02 (2)"}</definedName>
    <definedName name="sat" localSheetId="10" hidden="1">{"pl_t&amp;d",#N/A,FALSE,"p&amp;l_t&amp;D_01_02 (2)"}</definedName>
    <definedName name="sat" hidden="1">{"pl_t&amp;d",#N/A,FALSE,"p&amp;l_t&amp;D_01_02 (2)"}</definedName>
    <definedName name="sathees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br" localSheetId="6">#REF!</definedName>
    <definedName name="sbr" localSheetId="7">#REF!</definedName>
    <definedName name="sbr" localSheetId="8">#REF!</definedName>
    <definedName name="sbr" localSheetId="9">#REF!</definedName>
    <definedName name="sbr" localSheetId="10">#REF!</definedName>
    <definedName name="sbr">#REF!</definedName>
    <definedName name="sbrhv" localSheetId="6">#REF!</definedName>
    <definedName name="sbrhv" localSheetId="7">#REF!</definedName>
    <definedName name="sbrhv" localSheetId="8">#REF!</definedName>
    <definedName name="sbrhv" localSheetId="9">#REF!</definedName>
    <definedName name="sbrhv" localSheetId="10">#REF!</definedName>
    <definedName name="sbrhv">#REF!</definedName>
    <definedName name="scd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enario" localSheetId="6">#REF!</definedName>
    <definedName name="Scenario" localSheetId="7">#REF!</definedName>
    <definedName name="Scenario" localSheetId="8">#REF!</definedName>
    <definedName name="Scenario" localSheetId="9">#REF!</definedName>
    <definedName name="Scenario" localSheetId="10">#REF!</definedName>
    <definedName name="Scenario">#REF!</definedName>
    <definedName name="Scenario_Name" localSheetId="6">#REF!</definedName>
    <definedName name="Scenario_Name" localSheetId="7">#REF!</definedName>
    <definedName name="Scenario_Name" localSheetId="8">#REF!</definedName>
    <definedName name="Scenario_Name" localSheetId="9">#REF!</definedName>
    <definedName name="Scenario_Name" localSheetId="10">#REF!</definedName>
    <definedName name="Scenario_Name">#REF!</definedName>
    <definedName name="scf" localSheetId="6" hidden="1">{"pl_t&amp;d",#N/A,FALSE,"p&amp;l_t&amp;D_01_02 (2)"}</definedName>
    <definedName name="scf" localSheetId="7" hidden="1">{"pl_t&amp;d",#N/A,FALSE,"p&amp;l_t&amp;D_01_02 (2)"}</definedName>
    <definedName name="scf" localSheetId="8" hidden="1">{"pl_t&amp;d",#N/A,FALSE,"p&amp;l_t&amp;D_01_02 (2)"}</definedName>
    <definedName name="scf" localSheetId="9" hidden="1">{"pl_t&amp;d",#N/A,FALSE,"p&amp;l_t&amp;D_01_02 (2)"}</definedName>
    <definedName name="scf" localSheetId="10" hidden="1">{"pl_t&amp;d",#N/A,FALSE,"p&amp;l_t&amp;D_01_02 (2)"}</definedName>
    <definedName name="scf" hidden="1">{"pl_t&amp;d",#N/A,FALSE,"p&amp;l_t&amp;D_01_02 (2)"}</definedName>
    <definedName name="SCH6_4">NA()</definedName>
    <definedName name="SCH6_5">NA()</definedName>
    <definedName name="Scheme" localSheetId="6">#REF!,#REF!</definedName>
    <definedName name="Scheme" localSheetId="7">#REF!,#REF!</definedName>
    <definedName name="Scheme" localSheetId="8">#REF!,#REF!</definedName>
    <definedName name="Scheme" localSheetId="9">#REF!,#REF!</definedName>
    <definedName name="Scheme" localSheetId="10">#REF!,#REF!</definedName>
    <definedName name="Scheme">#REF!,#REF!</definedName>
    <definedName name="Scheme_4">NA()</definedName>
    <definedName name="Scheme_5">NA()</definedName>
    <definedName name="sd" localSheetId="0" hidden="1">{"pl_t&amp;d",#N/A,FALSE,"p&amp;l_t&amp;D_01_02 (2)"}</definedName>
    <definedName name="sd" localSheetId="1" hidden="1">{"pl_t&amp;d",#N/A,FALSE,"p&amp;l_t&amp;D_01_02 (2)"}</definedName>
    <definedName name="sd" localSheetId="2" hidden="1">{"pl_t&amp;d",#N/A,FALSE,"p&amp;l_t&amp;D_01_02 (2)"}</definedName>
    <definedName name="sd" localSheetId="3" hidden="1">{"pl_t&amp;d",#N/A,FALSE,"p&amp;l_t&amp;D_01_02 (2)"}</definedName>
    <definedName name="sd" localSheetId="5" hidden="1">{"pl_t&amp;d",#N/A,FALSE,"p&amp;l_t&amp;D_01_02 (2)"}</definedName>
    <definedName name="sd" localSheetId="6" hidden="1">{"pl_t&amp;d",#N/A,FALSE,"p&amp;l_t&amp;D_01_02 (2)"}</definedName>
    <definedName name="sd" localSheetId="7" hidden="1">{"pl_t&amp;d",#N/A,FALSE,"p&amp;l_t&amp;D_01_02 (2)"}</definedName>
    <definedName name="sd" localSheetId="8" hidden="1">{"pl_t&amp;d",#N/A,FALSE,"p&amp;l_t&amp;D_01_02 (2)"}</definedName>
    <definedName name="sd" localSheetId="9" hidden="1">{"pl_t&amp;d",#N/A,FALSE,"p&amp;l_t&amp;D_01_02 (2)"}</definedName>
    <definedName name="sd" localSheetId="10" hidden="1">{"pl_t&amp;d",#N/A,FALSE,"p&amp;l_t&amp;D_01_02 (2)"}</definedName>
    <definedName name="sd" hidden="1">{"pl_t&amp;d",#N/A,FALSE,"p&amp;l_t&amp;D_01_02 (2)"}</definedName>
    <definedName name="sdasdasdfasf" localSheetId="0" hidden="1">{"pl_t&amp;d",#N/A,FALSE,"p&amp;l_t&amp;D_01_02 (2)"}</definedName>
    <definedName name="sdasdasdfasf" localSheetId="1" hidden="1">{"pl_t&amp;d",#N/A,FALSE,"p&amp;l_t&amp;D_01_02 (2)"}</definedName>
    <definedName name="sdasdasdfasf" localSheetId="2" hidden="1">{"pl_t&amp;d",#N/A,FALSE,"p&amp;l_t&amp;D_01_02 (2)"}</definedName>
    <definedName name="sdasdasdfasf" localSheetId="3" hidden="1">{"pl_t&amp;d",#N/A,FALSE,"p&amp;l_t&amp;D_01_02 (2)"}</definedName>
    <definedName name="sdasdasdfasf" localSheetId="5" hidden="1">{"pl_t&amp;d",#N/A,FALSE,"p&amp;l_t&amp;D_01_02 (2)"}</definedName>
    <definedName name="sdasdasdfasf" localSheetId="6" hidden="1">{"pl_t&amp;d",#N/A,FALSE,"p&amp;l_t&amp;D_01_02 (2)"}</definedName>
    <definedName name="sdasdasdfasf" localSheetId="7" hidden="1">{"pl_t&amp;d",#N/A,FALSE,"p&amp;l_t&amp;D_01_02 (2)"}</definedName>
    <definedName name="sdasdasdfasf" localSheetId="8" hidden="1">{"pl_t&amp;d",#N/A,FALSE,"p&amp;l_t&amp;D_01_02 (2)"}</definedName>
    <definedName name="sdasdasdfasf" localSheetId="9" hidden="1">{"pl_t&amp;d",#N/A,FALSE,"p&amp;l_t&amp;D_01_02 (2)"}</definedName>
    <definedName name="sdasdasdfasf" localSheetId="10" hidden="1">{"pl_t&amp;d",#N/A,FALSE,"p&amp;l_t&amp;D_01_02 (2)"}</definedName>
    <definedName name="sdasdasdfasf" hidden="1">{"pl_t&amp;d",#N/A,FALSE,"p&amp;l_t&amp;D_01_02 (2)"}</definedName>
    <definedName name="SDD" localSheetId="6" hidden="1">{"pl_t&amp;d",#N/A,FALSE,"p&amp;l_t&amp;D_01_02 (2)"}</definedName>
    <definedName name="SDD" localSheetId="7" hidden="1">{"pl_t&amp;d",#N/A,FALSE,"p&amp;l_t&amp;D_01_02 (2)"}</definedName>
    <definedName name="SDD" localSheetId="8" hidden="1">{"pl_t&amp;d",#N/A,FALSE,"p&amp;l_t&amp;D_01_02 (2)"}</definedName>
    <definedName name="SDD" localSheetId="9" hidden="1">{"pl_t&amp;d",#N/A,FALSE,"p&amp;l_t&amp;D_01_02 (2)"}</definedName>
    <definedName name="SDD" localSheetId="10" hidden="1">{"pl_t&amp;d",#N/A,FALSE,"p&amp;l_t&amp;D_01_02 (2)"}</definedName>
    <definedName name="SDD" hidden="1">{"pl_t&amp;d",#N/A,FALSE,"p&amp;l_t&amp;D_01_02 (2)"}</definedName>
    <definedName name="sdds" localSheetId="0" hidden="1">{"pl_t&amp;d",#N/A,FALSE,"p&amp;l_t&amp;D_01_02 (2)"}</definedName>
    <definedName name="sdds" localSheetId="1" hidden="1">{"pl_t&amp;d",#N/A,FALSE,"p&amp;l_t&amp;D_01_02 (2)"}</definedName>
    <definedName name="sdds" localSheetId="2" hidden="1">{"pl_t&amp;d",#N/A,FALSE,"p&amp;l_t&amp;D_01_02 (2)"}</definedName>
    <definedName name="sdds" localSheetId="3" hidden="1">{"pl_t&amp;d",#N/A,FALSE,"p&amp;l_t&amp;D_01_02 (2)"}</definedName>
    <definedName name="sdds" localSheetId="5" hidden="1">{"pl_t&amp;d",#N/A,FALSE,"p&amp;l_t&amp;D_01_02 (2)"}</definedName>
    <definedName name="sdds" localSheetId="6" hidden="1">{"pl_t&amp;d",#N/A,FALSE,"p&amp;l_t&amp;D_01_02 (2)"}</definedName>
    <definedName name="sdds" localSheetId="7" hidden="1">{"pl_t&amp;d",#N/A,FALSE,"p&amp;l_t&amp;D_01_02 (2)"}</definedName>
    <definedName name="sdds" localSheetId="8" hidden="1">{"pl_t&amp;d",#N/A,FALSE,"p&amp;l_t&amp;D_01_02 (2)"}</definedName>
    <definedName name="sdds" localSheetId="9" hidden="1">{"pl_t&amp;d",#N/A,FALSE,"p&amp;l_t&amp;D_01_02 (2)"}</definedName>
    <definedName name="sdds" localSheetId="10" hidden="1">{"pl_t&amp;d",#N/A,FALSE,"p&amp;l_t&amp;D_01_02 (2)"}</definedName>
    <definedName name="sdds" hidden="1">{"pl_t&amp;d",#N/A,FALSE,"p&amp;l_t&amp;D_01_02 (2)"}</definedName>
    <definedName name="sdew" localSheetId="6" hidden="1">{"pl_t&amp;d",#N/A,FALSE,"p&amp;l_t&amp;D_01_02 (2)"}</definedName>
    <definedName name="sdew" localSheetId="7" hidden="1">{"pl_t&amp;d",#N/A,FALSE,"p&amp;l_t&amp;D_01_02 (2)"}</definedName>
    <definedName name="sdew" localSheetId="8" hidden="1">{"pl_t&amp;d",#N/A,FALSE,"p&amp;l_t&amp;D_01_02 (2)"}</definedName>
    <definedName name="sdew" localSheetId="9" hidden="1">{"pl_t&amp;d",#N/A,FALSE,"p&amp;l_t&amp;D_01_02 (2)"}</definedName>
    <definedName name="sdew" localSheetId="10" hidden="1">{"pl_t&amp;d",#N/A,FALSE,"p&amp;l_t&amp;D_01_02 (2)"}</definedName>
    <definedName name="sdew" hidden="1">{"pl_t&amp;d",#N/A,FALSE,"p&amp;l_t&amp;D_01_02 (2)"}</definedName>
    <definedName name="SDFA" localSheetId="6" hidden="1">{"pl_t&amp;d",#N/A,FALSE,"p&amp;l_t&amp;D_01_02 (2)"}</definedName>
    <definedName name="SDFA" localSheetId="7" hidden="1">{"pl_t&amp;d",#N/A,FALSE,"p&amp;l_t&amp;D_01_02 (2)"}</definedName>
    <definedName name="SDFA" localSheetId="8" hidden="1">{"pl_t&amp;d",#N/A,FALSE,"p&amp;l_t&amp;D_01_02 (2)"}</definedName>
    <definedName name="SDFA" localSheetId="9" hidden="1">{"pl_t&amp;d",#N/A,FALSE,"p&amp;l_t&amp;D_01_02 (2)"}</definedName>
    <definedName name="SDFA" localSheetId="10" hidden="1">{"pl_t&amp;d",#N/A,FALSE,"p&amp;l_t&amp;D_01_02 (2)"}</definedName>
    <definedName name="SDFA" hidden="1">{"pl_t&amp;d",#N/A,FALSE,"p&amp;l_t&amp;D_01_02 (2)"}</definedName>
    <definedName name="sdfdd" localSheetId="6" hidden="1">{"pl_t&amp;d",#N/A,FALSE,"p&amp;l_t&amp;D_01_02 (2)"}</definedName>
    <definedName name="sdfdd" localSheetId="7" hidden="1">{"pl_t&amp;d",#N/A,FALSE,"p&amp;l_t&amp;D_01_02 (2)"}</definedName>
    <definedName name="sdfdd" localSheetId="8" hidden="1">{"pl_t&amp;d",#N/A,FALSE,"p&amp;l_t&amp;D_01_02 (2)"}</definedName>
    <definedName name="sdfdd" localSheetId="9" hidden="1">{"pl_t&amp;d",#N/A,FALSE,"p&amp;l_t&amp;D_01_02 (2)"}</definedName>
    <definedName name="sdfdd" localSheetId="10" hidden="1">{"pl_t&amp;d",#N/A,FALSE,"p&amp;l_t&amp;D_01_02 (2)"}</definedName>
    <definedName name="sdfdd" hidden="1">{"pl_t&amp;d",#N/A,FALSE,"p&amp;l_t&amp;D_01_02 (2)"}</definedName>
    <definedName name="SDFDGF" localSheetId="6" hidden="1">{"pl_t&amp;d",#N/A,FALSE,"p&amp;l_t&amp;D_01_02 (2)"}</definedName>
    <definedName name="SDFDGF" localSheetId="7" hidden="1">{"pl_t&amp;d",#N/A,FALSE,"p&amp;l_t&amp;D_01_02 (2)"}</definedName>
    <definedName name="SDFDGF" localSheetId="8" hidden="1">{"pl_t&amp;d",#N/A,FALSE,"p&amp;l_t&amp;D_01_02 (2)"}</definedName>
    <definedName name="SDFDGF" localSheetId="9" hidden="1">{"pl_t&amp;d",#N/A,FALSE,"p&amp;l_t&amp;D_01_02 (2)"}</definedName>
    <definedName name="SDFDGF" localSheetId="10" hidden="1">{"pl_t&amp;d",#N/A,FALSE,"p&amp;l_t&amp;D_01_02 (2)"}</definedName>
    <definedName name="SDFDGF" hidden="1">{"pl_t&amp;d",#N/A,FALSE,"p&amp;l_t&amp;D_01_02 (2)"}</definedName>
    <definedName name="sdfdsf" localSheetId="6" hidden="1">{"pl_t&amp;d",#N/A,FALSE,"p&amp;l_t&amp;D_01_02 (2)"}</definedName>
    <definedName name="sdfdsf" localSheetId="7" hidden="1">{"pl_t&amp;d",#N/A,FALSE,"p&amp;l_t&amp;D_01_02 (2)"}</definedName>
    <definedName name="sdfdsf" localSheetId="8" hidden="1">{"pl_t&amp;d",#N/A,FALSE,"p&amp;l_t&amp;D_01_02 (2)"}</definedName>
    <definedName name="sdfdsf" localSheetId="9" hidden="1">{"pl_t&amp;d",#N/A,FALSE,"p&amp;l_t&amp;D_01_02 (2)"}</definedName>
    <definedName name="sdfdsf" localSheetId="10" hidden="1">{"pl_t&amp;d",#N/A,FALSE,"p&amp;l_t&amp;D_01_02 (2)"}</definedName>
    <definedName name="sdfdsf" hidden="1">{"pl_t&amp;d",#N/A,FALSE,"p&amp;l_t&amp;D_01_02 (2)"}</definedName>
    <definedName name="SDFGT" localSheetId="6" hidden="1">{"pl_t&amp;d",#N/A,FALSE,"p&amp;l_t&amp;D_01_02 (2)"}</definedName>
    <definedName name="SDFGT" localSheetId="7" hidden="1">{"pl_t&amp;d",#N/A,FALSE,"p&amp;l_t&amp;D_01_02 (2)"}</definedName>
    <definedName name="SDFGT" localSheetId="8" hidden="1">{"pl_t&amp;d",#N/A,FALSE,"p&amp;l_t&amp;D_01_02 (2)"}</definedName>
    <definedName name="SDFGT" localSheetId="9" hidden="1">{"pl_t&amp;d",#N/A,FALSE,"p&amp;l_t&amp;D_01_02 (2)"}</definedName>
    <definedName name="SDFGT" localSheetId="10" hidden="1">{"pl_t&amp;d",#N/A,FALSE,"p&amp;l_t&amp;D_01_02 (2)"}</definedName>
    <definedName name="SDFGT" hidden="1">{"pl_t&amp;d",#N/A,FALSE,"p&amp;l_t&amp;D_01_02 (2)"}</definedName>
    <definedName name="SDFRED" localSheetId="6" hidden="1">{"pl_t&amp;d",#N/A,FALSE,"p&amp;l_t&amp;D_01_02 (2)"}</definedName>
    <definedName name="SDFRED" localSheetId="7" hidden="1">{"pl_t&amp;d",#N/A,FALSE,"p&amp;l_t&amp;D_01_02 (2)"}</definedName>
    <definedName name="SDFRED" localSheetId="8" hidden="1">{"pl_t&amp;d",#N/A,FALSE,"p&amp;l_t&amp;D_01_02 (2)"}</definedName>
    <definedName name="SDFRED" localSheetId="9" hidden="1">{"pl_t&amp;d",#N/A,FALSE,"p&amp;l_t&amp;D_01_02 (2)"}</definedName>
    <definedName name="SDFRED" localSheetId="10" hidden="1">{"pl_t&amp;d",#N/A,FALSE,"p&amp;l_t&amp;D_01_02 (2)"}</definedName>
    <definedName name="SDFRED" hidden="1">{"pl_t&amp;d",#N/A,FALSE,"p&amp;l_t&amp;D_01_02 (2)"}</definedName>
    <definedName name="sdfw" localSheetId="6" hidden="1">{"pl_t&amp;d",#N/A,FALSE,"p&amp;l_t&amp;D_01_02 (2)"}</definedName>
    <definedName name="sdfw" localSheetId="7" hidden="1">{"pl_t&amp;d",#N/A,FALSE,"p&amp;l_t&amp;D_01_02 (2)"}</definedName>
    <definedName name="sdfw" localSheetId="8" hidden="1">{"pl_t&amp;d",#N/A,FALSE,"p&amp;l_t&amp;D_01_02 (2)"}</definedName>
    <definedName name="sdfw" localSheetId="9" hidden="1">{"pl_t&amp;d",#N/A,FALSE,"p&amp;l_t&amp;D_01_02 (2)"}</definedName>
    <definedName name="sdfw" localSheetId="10" hidden="1">{"pl_t&amp;d",#N/A,FALSE,"p&amp;l_t&amp;D_01_02 (2)"}</definedName>
    <definedName name="sdfw" hidden="1">{"pl_t&amp;d",#N/A,FALSE,"p&amp;l_t&amp;D_01_02 (2)"}</definedName>
    <definedName name="SDS" localSheetId="6" hidden="1">{"pl_t&amp;d",#N/A,FALSE,"p&amp;l_t&amp;D_01_02 (2)"}</definedName>
    <definedName name="SDS" localSheetId="7" hidden="1">{"pl_t&amp;d",#N/A,FALSE,"p&amp;l_t&amp;D_01_02 (2)"}</definedName>
    <definedName name="SDS" localSheetId="8" hidden="1">{"pl_t&amp;d",#N/A,FALSE,"p&amp;l_t&amp;D_01_02 (2)"}</definedName>
    <definedName name="SDS" localSheetId="9" hidden="1">{"pl_t&amp;d",#N/A,FALSE,"p&amp;l_t&amp;D_01_02 (2)"}</definedName>
    <definedName name="SDS" localSheetId="10" hidden="1">{"pl_t&amp;d",#N/A,FALSE,"p&amp;l_t&amp;D_01_02 (2)"}</definedName>
    <definedName name="SDS" hidden="1">{"pl_t&amp;d",#N/A,FALSE,"p&amp;l_t&amp;D_01_02 (2)"}</definedName>
    <definedName name="sdsada" localSheetId="6" hidden="1">{"pl_t&amp;d",#N/A,FALSE,"p&amp;l_t&amp;D_01_02 (2)"}</definedName>
    <definedName name="sdsada" localSheetId="7" hidden="1">{"pl_t&amp;d",#N/A,FALSE,"p&amp;l_t&amp;D_01_02 (2)"}</definedName>
    <definedName name="sdsada" localSheetId="8" hidden="1">{"pl_t&amp;d",#N/A,FALSE,"p&amp;l_t&amp;D_01_02 (2)"}</definedName>
    <definedName name="sdsada" localSheetId="9" hidden="1">{"pl_t&amp;d",#N/A,FALSE,"p&amp;l_t&amp;D_01_02 (2)"}</definedName>
    <definedName name="sdsada" localSheetId="10" hidden="1">{"pl_t&amp;d",#N/A,FALSE,"p&amp;l_t&amp;D_01_02 (2)"}</definedName>
    <definedName name="sdsada" hidden="1">{"pl_t&amp;d",#N/A,FALSE,"p&amp;l_t&amp;D_01_02 (2)"}</definedName>
    <definedName name="sdsd" localSheetId="6" hidden="1">{"pl_t&amp;d",#N/A,FALSE,"p&amp;l_t&amp;D_01_02 (2)"}</definedName>
    <definedName name="sdsd" localSheetId="7" hidden="1">{"pl_t&amp;d",#N/A,FALSE,"p&amp;l_t&amp;D_01_02 (2)"}</definedName>
    <definedName name="sdsd" localSheetId="8" hidden="1">{"pl_t&amp;d",#N/A,FALSE,"p&amp;l_t&amp;D_01_02 (2)"}</definedName>
    <definedName name="sdsd" localSheetId="9" hidden="1">{"pl_t&amp;d",#N/A,FALSE,"p&amp;l_t&amp;D_01_02 (2)"}</definedName>
    <definedName name="sdsd" localSheetId="10" hidden="1">{"pl_t&amp;d",#N/A,FALSE,"p&amp;l_t&amp;D_01_02 (2)"}</definedName>
    <definedName name="sdsd" hidden="1">{"pl_t&amp;d",#N/A,FALSE,"p&amp;l_t&amp;D_01_02 (2)"}</definedName>
    <definedName name="SEC" localSheetId="6" hidden="1">{"pl_t&amp;d",#N/A,FALSE,"p&amp;l_t&amp;D_01_02 (2)"}</definedName>
    <definedName name="SEC" localSheetId="7" hidden="1">{"pl_t&amp;d",#N/A,FALSE,"p&amp;l_t&amp;D_01_02 (2)"}</definedName>
    <definedName name="SEC" localSheetId="8" hidden="1">{"pl_t&amp;d",#N/A,FALSE,"p&amp;l_t&amp;D_01_02 (2)"}</definedName>
    <definedName name="SEC" localSheetId="9" hidden="1">{"pl_t&amp;d",#N/A,FALSE,"p&amp;l_t&amp;D_01_02 (2)"}</definedName>
    <definedName name="SEC" localSheetId="10" hidden="1">{"pl_t&amp;d",#N/A,FALSE,"p&amp;l_t&amp;D_01_02 (2)"}</definedName>
    <definedName name="SEC" hidden="1">{"pl_t&amp;d",#N/A,FALSE,"p&amp;l_t&amp;D_01_02 (2)"}</definedName>
    <definedName name="section.SheduleFB" localSheetId="9">#REF!</definedName>
    <definedName name="section.SheduleFB" localSheetId="10">#REF!</definedName>
    <definedName name="section.SheduleFB">#REF!</definedName>
    <definedName name="section.SheduleFBI" localSheetId="9">#REF!</definedName>
    <definedName name="section.SheduleFBI" localSheetId="10">#REF!</definedName>
    <definedName name="section.SheduleFBI">#REF!</definedName>
    <definedName name="SEctionCode">[35]Challan!$IV$847:$IV$860</definedName>
    <definedName name="sectwise" localSheetId="6" hidden="1">{"pl_td_01_02",#N/A,FALSE,"p&amp;l_t&amp;D_01_02 (2)"}</definedName>
    <definedName name="sectwise" localSheetId="7" hidden="1">{"pl_td_01_02",#N/A,FALSE,"p&amp;l_t&amp;D_01_02 (2)"}</definedName>
    <definedName name="sectwise" localSheetId="8" hidden="1">{"pl_td_01_02",#N/A,FALSE,"p&amp;l_t&amp;D_01_02 (2)"}</definedName>
    <definedName name="sectwise" localSheetId="9" hidden="1">{"pl_td_01_02",#N/A,FALSE,"p&amp;l_t&amp;D_01_02 (2)"}</definedName>
    <definedName name="sectwise" localSheetId="10" hidden="1">{"pl_td_01_02",#N/A,FALSE,"p&amp;l_t&amp;D_01_02 (2)"}</definedName>
    <definedName name="sectwise" hidden="1">{"pl_td_01_02",#N/A,FALSE,"p&amp;l_t&amp;D_01_02 (2)"}</definedName>
    <definedName name="sed" localSheetId="6" hidden="1">{"pl_t&amp;d",#N/A,FALSE,"p&amp;l_t&amp;D_01_02 (2)"}</definedName>
    <definedName name="sed" localSheetId="7" hidden="1">{"pl_t&amp;d",#N/A,FALSE,"p&amp;l_t&amp;D_01_02 (2)"}</definedName>
    <definedName name="sed" localSheetId="8" hidden="1">{"pl_t&amp;d",#N/A,FALSE,"p&amp;l_t&amp;D_01_02 (2)"}</definedName>
    <definedName name="sed" localSheetId="9" hidden="1">{"pl_t&amp;d",#N/A,FALSE,"p&amp;l_t&amp;D_01_02 (2)"}</definedName>
    <definedName name="sed" localSheetId="10" hidden="1">{"pl_t&amp;d",#N/A,FALSE,"p&amp;l_t&amp;D_01_02 (2)"}</definedName>
    <definedName name="sed" hidden="1">{"pl_t&amp;d",#N/A,FALSE,"p&amp;l_t&amp;D_01_02 (2)"}</definedName>
    <definedName name="sef" localSheetId="6" hidden="1">{"pl_t&amp;d",#N/A,FALSE,"p&amp;l_t&amp;D_01_02 (2)"}</definedName>
    <definedName name="sef" localSheetId="7" hidden="1">{"pl_t&amp;d",#N/A,FALSE,"p&amp;l_t&amp;D_01_02 (2)"}</definedName>
    <definedName name="sef" localSheetId="8" hidden="1">{"pl_t&amp;d",#N/A,FALSE,"p&amp;l_t&amp;D_01_02 (2)"}</definedName>
    <definedName name="sef" localSheetId="9" hidden="1">{"pl_t&amp;d",#N/A,FALSE,"p&amp;l_t&amp;D_01_02 (2)"}</definedName>
    <definedName name="sef" localSheetId="10" hidden="1">{"pl_t&amp;d",#N/A,FALSE,"p&amp;l_t&amp;D_01_02 (2)"}</definedName>
    <definedName name="sef" hidden="1">{"pl_t&amp;d",#N/A,FALSE,"p&amp;l_t&amp;D_01_02 (2)"}</definedName>
    <definedName name="Select_Horizontal" localSheetId="6">#REF!</definedName>
    <definedName name="Select_Horizontal" localSheetId="7">#REF!</definedName>
    <definedName name="Select_Horizontal" localSheetId="8">#REF!</definedName>
    <definedName name="Select_Horizontal" localSheetId="9">#REF!</definedName>
    <definedName name="Select_Horizontal" localSheetId="10">#REF!</definedName>
    <definedName name="Select_Horizontal">#REF!</definedName>
    <definedName name="Select_Vertical" localSheetId="6">#REF!</definedName>
    <definedName name="Select_Vertical" localSheetId="7">#REF!</definedName>
    <definedName name="Select_Vertical" localSheetId="8">#REF!</definedName>
    <definedName name="Select_Vertical" localSheetId="9">#REF!</definedName>
    <definedName name="Select_Vertical" localSheetId="10">#REF!</definedName>
    <definedName name="Select_Vertical">#REF!</definedName>
    <definedName name="SEM" localSheetId="6" hidden="1">{"pl_t&amp;d",#N/A,FALSE,"p&amp;l_t&amp;D_01_02 (2)"}</definedName>
    <definedName name="SEM" localSheetId="7" hidden="1">{"pl_t&amp;d",#N/A,FALSE,"p&amp;l_t&amp;D_01_02 (2)"}</definedName>
    <definedName name="SEM" localSheetId="8" hidden="1">{"pl_t&amp;d",#N/A,FALSE,"p&amp;l_t&amp;D_01_02 (2)"}</definedName>
    <definedName name="SEM" localSheetId="9" hidden="1">{"pl_t&amp;d",#N/A,FALSE,"p&amp;l_t&amp;D_01_02 (2)"}</definedName>
    <definedName name="SEM" localSheetId="10" hidden="1">{"pl_t&amp;d",#N/A,FALSE,"p&amp;l_t&amp;D_01_02 (2)"}</definedName>
    <definedName name="SEM" hidden="1">{"pl_t&amp;d",#N/A,FALSE,"p&amp;l_t&amp;D_01_02 (2)"}</definedName>
    <definedName name="SEP" localSheetId="6" hidden="1">{"pl_t&amp;d",#N/A,FALSE,"p&amp;l_t&amp;D_01_02 (2)"}</definedName>
    <definedName name="SEP" localSheetId="7" hidden="1">{"pl_t&amp;d",#N/A,FALSE,"p&amp;l_t&amp;D_01_02 (2)"}</definedName>
    <definedName name="SEP" localSheetId="8" hidden="1">{"pl_t&amp;d",#N/A,FALSE,"p&amp;l_t&amp;D_01_02 (2)"}</definedName>
    <definedName name="SEP" localSheetId="9" hidden="1">{"pl_t&amp;d",#N/A,FALSE,"p&amp;l_t&amp;D_01_02 (2)"}</definedName>
    <definedName name="SEP" localSheetId="10" hidden="1">{"pl_t&amp;d",#N/A,FALSE,"p&amp;l_t&amp;D_01_02 (2)"}</definedName>
    <definedName name="SEP" hidden="1">{"pl_t&amp;d",#N/A,FALSE,"p&amp;l_t&amp;D_01_02 (2)"}</definedName>
    <definedName name="SEPE" localSheetId="6">#REF!</definedName>
    <definedName name="SEPE" localSheetId="7">#REF!</definedName>
    <definedName name="SEPE" localSheetId="8">#REF!</definedName>
    <definedName name="SEPE" localSheetId="9">#REF!</definedName>
    <definedName name="SEPE" localSheetId="10">#REF!</definedName>
    <definedName name="SEPE">#REF!</definedName>
    <definedName name="sept" localSheetId="4">#REF!</definedName>
    <definedName name="sept" localSheetId="5">#REF!</definedName>
    <definedName name="sept" localSheetId="6">#REF!</definedName>
    <definedName name="sept" localSheetId="7">#REF!</definedName>
    <definedName name="sept" localSheetId="8">#REF!</definedName>
    <definedName name="sept" localSheetId="9">#REF!</definedName>
    <definedName name="sept" localSheetId="10">#REF!</definedName>
    <definedName name="sept">#REF!</definedName>
    <definedName name="ser" localSheetId="6" hidden="1">{"pl_t&amp;d",#N/A,FALSE,"p&amp;l_t&amp;D_01_02 (2)"}</definedName>
    <definedName name="ser" localSheetId="7" hidden="1">{"pl_t&amp;d",#N/A,FALSE,"p&amp;l_t&amp;D_01_02 (2)"}</definedName>
    <definedName name="ser" localSheetId="8" hidden="1">{"pl_t&amp;d",#N/A,FALSE,"p&amp;l_t&amp;D_01_02 (2)"}</definedName>
    <definedName name="ser" localSheetId="9" hidden="1">{"pl_t&amp;d",#N/A,FALSE,"p&amp;l_t&amp;D_01_02 (2)"}</definedName>
    <definedName name="ser" localSheetId="10" hidden="1">{"pl_t&amp;d",#N/A,FALSE,"p&amp;l_t&amp;D_01_02 (2)"}</definedName>
    <definedName name="ser" hidden="1">{"pl_t&amp;d",#N/A,FALSE,"p&amp;l_t&amp;D_01_02 (2)"}</definedName>
    <definedName name="SERE" localSheetId="6" hidden="1">{"pl_t&amp;d",#N/A,FALSE,"p&amp;l_t&amp;D_01_02 (2)"}</definedName>
    <definedName name="SERE" localSheetId="7" hidden="1">{"pl_t&amp;d",#N/A,FALSE,"p&amp;l_t&amp;D_01_02 (2)"}</definedName>
    <definedName name="SERE" localSheetId="8" hidden="1">{"pl_t&amp;d",#N/A,FALSE,"p&amp;l_t&amp;D_01_02 (2)"}</definedName>
    <definedName name="SERE" localSheetId="9" hidden="1">{"pl_t&amp;d",#N/A,FALSE,"p&amp;l_t&amp;D_01_02 (2)"}</definedName>
    <definedName name="SERE" localSheetId="10" hidden="1">{"pl_t&amp;d",#N/A,FALSE,"p&amp;l_t&amp;D_01_02 (2)"}</definedName>
    <definedName name="SERE" hidden="1">{"pl_t&amp;d",#N/A,FALSE,"p&amp;l_t&amp;D_01_02 (2)"}</definedName>
    <definedName name="Services" localSheetId="6" hidden="1">{"pl_t&amp;d",#N/A,FALSE,"p&amp;l_t&amp;D_01_02 (2)"}</definedName>
    <definedName name="Services" localSheetId="7" hidden="1">{"pl_t&amp;d",#N/A,FALSE,"p&amp;l_t&amp;D_01_02 (2)"}</definedName>
    <definedName name="Services" localSheetId="8" hidden="1">{"pl_t&amp;d",#N/A,FALSE,"p&amp;l_t&amp;D_01_02 (2)"}</definedName>
    <definedName name="Services" localSheetId="9" hidden="1">{"pl_t&amp;d",#N/A,FALSE,"p&amp;l_t&amp;D_01_02 (2)"}</definedName>
    <definedName name="Services" localSheetId="10" hidden="1">{"pl_t&amp;d",#N/A,FALSE,"p&amp;l_t&amp;D_01_02 (2)"}</definedName>
    <definedName name="Services" hidden="1">{"pl_t&amp;d",#N/A,FALSE,"p&amp;l_t&amp;D_01_02 (2)"}</definedName>
    <definedName name="sew" localSheetId="6" hidden="1">{"pl_t&amp;d",#N/A,FALSE,"p&amp;l_t&amp;D_01_02 (2)"}</definedName>
    <definedName name="sew" localSheetId="7" hidden="1">{"pl_t&amp;d",#N/A,FALSE,"p&amp;l_t&amp;D_01_02 (2)"}</definedName>
    <definedName name="sew" localSheetId="8" hidden="1">{"pl_t&amp;d",#N/A,FALSE,"p&amp;l_t&amp;D_01_02 (2)"}</definedName>
    <definedName name="sew" localSheetId="9" hidden="1">{"pl_t&amp;d",#N/A,FALSE,"p&amp;l_t&amp;D_01_02 (2)"}</definedName>
    <definedName name="sew" localSheetId="10" hidden="1">{"pl_t&amp;d",#N/A,FALSE,"p&amp;l_t&amp;D_01_02 (2)"}</definedName>
    <definedName name="sew" hidden="1">{"pl_t&amp;d",#N/A,FALSE,"p&amp;l_t&amp;D_01_02 (2)"}</definedName>
    <definedName name="sfs" localSheetId="6" hidden="1">{"pl_t&amp;d",#N/A,FALSE,"p&amp;l_t&amp;D_01_02 (2)"}</definedName>
    <definedName name="sfs" localSheetId="7" hidden="1">{"pl_t&amp;d",#N/A,FALSE,"p&amp;l_t&amp;D_01_02 (2)"}</definedName>
    <definedName name="sfs" localSheetId="8" hidden="1">{"pl_t&amp;d",#N/A,FALSE,"p&amp;l_t&amp;D_01_02 (2)"}</definedName>
    <definedName name="sfs" localSheetId="9" hidden="1">{"pl_t&amp;d",#N/A,FALSE,"p&amp;l_t&amp;D_01_02 (2)"}</definedName>
    <definedName name="sfs" localSheetId="10" hidden="1">{"pl_t&amp;d",#N/A,FALSE,"p&amp;l_t&amp;D_01_02 (2)"}</definedName>
    <definedName name="sfs" hidden="1">{"pl_t&amp;d",#N/A,FALSE,"p&amp;l_t&amp;D_01_02 (2)"}</definedName>
    <definedName name="sfsdf" localSheetId="6" hidden="1">{"pl_td_01_02",#N/A,FALSE,"p&amp;l_t&amp;D_01_02 (2)"}</definedName>
    <definedName name="sfsdf" localSheetId="7" hidden="1">{"pl_td_01_02",#N/A,FALSE,"p&amp;l_t&amp;D_01_02 (2)"}</definedName>
    <definedName name="sfsdf" localSheetId="8" hidden="1">{"pl_td_01_02",#N/A,FALSE,"p&amp;l_t&amp;D_01_02 (2)"}</definedName>
    <definedName name="sfsdf" localSheetId="9" hidden="1">{"pl_td_01_02",#N/A,FALSE,"p&amp;l_t&amp;D_01_02 (2)"}</definedName>
    <definedName name="sfsdf" localSheetId="10" hidden="1">{"pl_td_01_02",#N/A,FALSE,"p&amp;l_t&amp;D_01_02 (2)"}</definedName>
    <definedName name="sfsdf" hidden="1">{"pl_td_01_02",#N/A,FALSE,"p&amp;l_t&amp;D_01_02 (2)"}</definedName>
    <definedName name="sfsfsfeffe" localSheetId="6" hidden="1">{"pl_t&amp;d",#N/A,FALSE,"p&amp;l_t&amp;D_01_02 (2)"}</definedName>
    <definedName name="sfsfsfeffe" localSheetId="7" hidden="1">{"pl_t&amp;d",#N/A,FALSE,"p&amp;l_t&amp;D_01_02 (2)"}</definedName>
    <definedName name="sfsfsfeffe" localSheetId="8" hidden="1">{"pl_t&amp;d",#N/A,FALSE,"p&amp;l_t&amp;D_01_02 (2)"}</definedName>
    <definedName name="sfsfsfeffe" localSheetId="9" hidden="1">{"pl_t&amp;d",#N/A,FALSE,"p&amp;l_t&amp;D_01_02 (2)"}</definedName>
    <definedName name="sfsfsfeffe" localSheetId="10" hidden="1">{"pl_t&amp;d",#N/A,FALSE,"p&amp;l_t&amp;D_01_02 (2)"}</definedName>
    <definedName name="sfsfsfeffe" hidden="1">{"pl_t&amp;d",#N/A,FALSE,"p&amp;l_t&amp;D_01_02 (2)"}</definedName>
    <definedName name="shankar" localSheetId="6" hidden="1">{"pl_t&amp;d",#N/A,FALSE,"p&amp;l_t&amp;D_01_02 (2)"}</definedName>
    <definedName name="shankar" localSheetId="7" hidden="1">{"pl_t&amp;d",#N/A,FALSE,"p&amp;l_t&amp;D_01_02 (2)"}</definedName>
    <definedName name="shankar" localSheetId="8" hidden="1">{"pl_t&amp;d",#N/A,FALSE,"p&amp;l_t&amp;D_01_02 (2)"}</definedName>
    <definedName name="shankar" localSheetId="9" hidden="1">{"pl_t&amp;d",#N/A,FALSE,"p&amp;l_t&amp;D_01_02 (2)"}</definedName>
    <definedName name="shankar" localSheetId="10" hidden="1">{"pl_t&amp;d",#N/A,FALSE,"p&amp;l_t&amp;D_01_02 (2)"}</definedName>
    <definedName name="shankar" hidden="1">{"pl_t&amp;d",#N/A,FALSE,"p&amp;l_t&amp;D_01_02 (2)"}</definedName>
    <definedName name="shdfaskdfhgksf" localSheetId="0" hidden="1">{"pl_t&amp;d",#N/A,FALSE,"p&amp;l_t&amp;D_01_02 (2)"}</definedName>
    <definedName name="shdfaskdfhgksf" localSheetId="1" hidden="1">{"pl_t&amp;d",#N/A,FALSE,"p&amp;l_t&amp;D_01_02 (2)"}</definedName>
    <definedName name="shdfaskdfhgksf" localSheetId="2" hidden="1">{"pl_t&amp;d",#N/A,FALSE,"p&amp;l_t&amp;D_01_02 (2)"}</definedName>
    <definedName name="shdfaskdfhgksf" localSheetId="3" hidden="1">{"pl_t&amp;d",#N/A,FALSE,"p&amp;l_t&amp;D_01_02 (2)"}</definedName>
    <definedName name="shdfaskdfhgksf" localSheetId="5" hidden="1">{"pl_t&amp;d",#N/A,FALSE,"p&amp;l_t&amp;D_01_02 (2)"}</definedName>
    <definedName name="shdfaskdfhgksf" localSheetId="6" hidden="1">{"pl_t&amp;d",#N/A,FALSE,"p&amp;l_t&amp;D_01_02 (2)"}</definedName>
    <definedName name="shdfaskdfhgksf" localSheetId="7" hidden="1">{"pl_t&amp;d",#N/A,FALSE,"p&amp;l_t&amp;D_01_02 (2)"}</definedName>
    <definedName name="shdfaskdfhgksf" localSheetId="8" hidden="1">{"pl_t&amp;d",#N/A,FALSE,"p&amp;l_t&amp;D_01_02 (2)"}</definedName>
    <definedName name="shdfaskdfhgksf" localSheetId="9" hidden="1">{"pl_t&amp;d",#N/A,FALSE,"p&amp;l_t&amp;D_01_02 (2)"}</definedName>
    <definedName name="shdfaskdfhgksf" localSheetId="10" hidden="1">{"pl_t&amp;d",#N/A,FALSE,"p&amp;l_t&amp;D_01_02 (2)"}</definedName>
    <definedName name="shdfaskdfhgksf" hidden="1">{"pl_t&amp;d",#N/A,FALSE,"p&amp;l_t&amp;D_01_02 (2)"}</definedName>
    <definedName name="sheet" localSheetId="0" hidden="1">{"pl_t&amp;d",#N/A,FALSE,"p&amp;l_t&amp;D_01_02 (2)"}</definedName>
    <definedName name="sheet" localSheetId="1" hidden="1">{"pl_t&amp;d",#N/A,FALSE,"p&amp;l_t&amp;D_01_02 (2)"}</definedName>
    <definedName name="sheet" localSheetId="2" hidden="1">{"pl_t&amp;d",#N/A,FALSE,"p&amp;l_t&amp;D_01_02 (2)"}</definedName>
    <definedName name="sheet" localSheetId="3" hidden="1">{"pl_t&amp;d",#N/A,FALSE,"p&amp;l_t&amp;D_01_02 (2)"}</definedName>
    <definedName name="sheet" localSheetId="5" hidden="1">{"pl_t&amp;d",#N/A,FALSE,"p&amp;l_t&amp;D_01_02 (2)"}</definedName>
    <definedName name="sheet" localSheetId="6" hidden="1">{"pl_t&amp;d",#N/A,FALSE,"p&amp;l_t&amp;D_01_02 (2)"}</definedName>
    <definedName name="sheet" localSheetId="7" hidden="1">{"pl_t&amp;d",#N/A,FALSE,"p&amp;l_t&amp;D_01_02 (2)"}</definedName>
    <definedName name="sheet" localSheetId="8" hidden="1">{"pl_t&amp;d",#N/A,FALSE,"p&amp;l_t&amp;D_01_02 (2)"}</definedName>
    <definedName name="sheet" localSheetId="9" hidden="1">{"pl_t&amp;d",#N/A,FALSE,"p&amp;l_t&amp;D_01_02 (2)"}</definedName>
    <definedName name="sheet" localSheetId="10" hidden="1">{"pl_t&amp;d",#N/A,FALSE,"p&amp;l_t&amp;D_01_02 (2)"}</definedName>
    <definedName name="sheet" hidden="1">{"pl_t&amp;d",#N/A,FALSE,"p&amp;l_t&amp;D_01_02 (2)"}</definedName>
    <definedName name="sheet22.AccountType">'[46]PART C'!$J$46:$J$47</definedName>
    <definedName name="sheet3" localSheetId="0" hidden="1">{"pl_t&amp;d",#N/A,FALSE,"p&amp;l_t&amp;D_01_02 (2)"}</definedName>
    <definedName name="sheet3" localSheetId="1" hidden="1">{"pl_t&amp;d",#N/A,FALSE,"p&amp;l_t&amp;D_01_02 (2)"}</definedName>
    <definedName name="sheet3" localSheetId="2" hidden="1">{"pl_t&amp;d",#N/A,FALSE,"p&amp;l_t&amp;D_01_02 (2)"}</definedName>
    <definedName name="sheet3" localSheetId="3" hidden="1">{"pl_t&amp;d",#N/A,FALSE,"p&amp;l_t&amp;D_01_02 (2)"}</definedName>
    <definedName name="sheet3" localSheetId="4" hidden="1">{"pl_t&amp;d",#N/A,FALSE,"p&amp;l_t&amp;D_01_02 (2)"}</definedName>
    <definedName name="sheet3" localSheetId="5" hidden="1">{"pl_t&amp;d",#N/A,FALSE,"p&amp;l_t&amp;D_01_02 (2)"}</definedName>
    <definedName name="sheet3" localSheetId="6" hidden="1">{"pl_t&amp;d",#N/A,FALSE,"p&amp;l_t&amp;D_01_02 (2)"}</definedName>
    <definedName name="sheet3" localSheetId="7" hidden="1">{"pl_t&amp;d",#N/A,FALSE,"p&amp;l_t&amp;D_01_02 (2)"}</definedName>
    <definedName name="sheet3" localSheetId="8" hidden="1">{"pl_t&amp;d",#N/A,FALSE,"p&amp;l_t&amp;D_01_02 (2)"}</definedName>
    <definedName name="sheet3" localSheetId="9" hidden="1">{"pl_t&amp;d",#N/A,FALSE,"p&amp;l_t&amp;D_01_02 (2)"}</definedName>
    <definedName name="sheet3" localSheetId="10" hidden="1">{"pl_t&amp;d",#N/A,FALSE,"p&amp;l_t&amp;D_01_02 (2)"}</definedName>
    <definedName name="sheet3" hidden="1">{"pl_t&amp;d",#N/A,FALSE,"p&amp;l_t&amp;D_01_02 (2)"}</definedName>
    <definedName name="SHEETT" localSheetId="6" hidden="1">{"pl_t&amp;d",#N/A,FALSE,"p&amp;l_t&amp;D_01_02 (2)"}</definedName>
    <definedName name="SHEETT" localSheetId="7" hidden="1">{"pl_t&amp;d",#N/A,FALSE,"p&amp;l_t&amp;D_01_02 (2)"}</definedName>
    <definedName name="SHEETT" localSheetId="8" hidden="1">{"pl_t&amp;d",#N/A,FALSE,"p&amp;l_t&amp;D_01_02 (2)"}</definedName>
    <definedName name="SHEETT" localSheetId="9" hidden="1">{"pl_t&amp;d",#N/A,FALSE,"p&amp;l_t&amp;D_01_02 (2)"}</definedName>
    <definedName name="SHEETT" localSheetId="10" hidden="1">{"pl_t&amp;d",#N/A,FALSE,"p&amp;l_t&amp;D_01_02 (2)"}</definedName>
    <definedName name="SHEETT" hidden="1">{"pl_t&amp;d",#N/A,FALSE,"p&amp;l_t&amp;D_01_02 (2)"}</definedName>
    <definedName name="shft1" localSheetId="6">[40]SUMMERY!$P$1</definedName>
    <definedName name="shft1" localSheetId="7">[40]SUMMERY!$P$1</definedName>
    <definedName name="shft1" localSheetId="8">[40]SUMMERY!$P$1</definedName>
    <definedName name="shft1" localSheetId="9">[40]SUMMERY!$P$1</definedName>
    <definedName name="shft1" localSheetId="10">[40]SUMMERY!$P$1</definedName>
    <definedName name="shft1">[38]SUMMERY!$P$1</definedName>
    <definedName name="shftI">[8]SUMMERY!$P$1</definedName>
    <definedName name="shftI_4">NA()</definedName>
    <definedName name="shftI_5">NA()</definedName>
    <definedName name="si" localSheetId="6" hidden="1">{"pl_t&amp;d",#N/A,FALSE,"p&amp;l_t&amp;D_01_02 (2)"}</definedName>
    <definedName name="si" localSheetId="7" hidden="1">{"pl_t&amp;d",#N/A,FALSE,"p&amp;l_t&amp;D_01_02 (2)"}</definedName>
    <definedName name="si" localSheetId="8" hidden="1">{"pl_t&amp;d",#N/A,FALSE,"p&amp;l_t&amp;D_01_02 (2)"}</definedName>
    <definedName name="si" localSheetId="9" hidden="1">{"pl_t&amp;d",#N/A,FALSE,"p&amp;l_t&amp;D_01_02 (2)"}</definedName>
    <definedName name="si" localSheetId="10" hidden="1">{"pl_t&amp;d",#N/A,FALSE,"p&amp;l_t&amp;D_01_02 (2)"}</definedName>
    <definedName name="si" hidden="1">{"pl_t&amp;d",#N/A,FALSE,"p&amp;l_t&amp;D_01_02 (2)"}</definedName>
    <definedName name="SIRAJ" localSheetId="6" hidden="1">{"pl_t&amp;d",#N/A,FALSE,"p&amp;l_t&amp;D_01_02 (2)"}</definedName>
    <definedName name="SIRAJ" localSheetId="7" hidden="1">{"pl_t&amp;d",#N/A,FALSE,"p&amp;l_t&amp;D_01_02 (2)"}</definedName>
    <definedName name="SIRAJ" localSheetId="8" hidden="1">{"pl_t&amp;d",#N/A,FALSE,"p&amp;l_t&amp;D_01_02 (2)"}</definedName>
    <definedName name="SIRAJ" localSheetId="9" hidden="1">{"pl_t&amp;d",#N/A,FALSE,"p&amp;l_t&amp;D_01_02 (2)"}</definedName>
    <definedName name="SIRAJ" localSheetId="10" hidden="1">{"pl_t&amp;d",#N/A,FALSE,"p&amp;l_t&amp;D_01_02 (2)"}</definedName>
    <definedName name="SIRAJ" hidden="1">{"pl_t&amp;d",#N/A,FALSE,"p&amp;l_t&amp;D_01_02 (2)"}</definedName>
    <definedName name="SIVA" localSheetId="6" hidden="1">{"pl_t&amp;d",#N/A,FALSE,"p&amp;l_t&amp;D_01_02 (2)"}</definedName>
    <definedName name="SIVA" localSheetId="7" hidden="1">{"pl_t&amp;d",#N/A,FALSE,"p&amp;l_t&amp;D_01_02 (2)"}</definedName>
    <definedName name="SIVA" localSheetId="8" hidden="1">{"pl_t&amp;d",#N/A,FALSE,"p&amp;l_t&amp;D_01_02 (2)"}</definedName>
    <definedName name="SIVA" localSheetId="9" hidden="1">{"pl_t&amp;d",#N/A,FALSE,"p&amp;l_t&amp;D_01_02 (2)"}</definedName>
    <definedName name="SIVA" localSheetId="10" hidden="1">{"pl_t&amp;d",#N/A,FALSE,"p&amp;l_t&amp;D_01_02 (2)"}</definedName>
    <definedName name="SIVA" hidden="1">{"pl_t&amp;d",#N/A,FALSE,"p&amp;l_t&amp;D_01_02 (2)"}</definedName>
    <definedName name="SIVASANKAR" localSheetId="6" hidden="1">{"pl_t&amp;d",#N/A,FALSE,"p&amp;l_t&amp;D_01_02 (2)"}</definedName>
    <definedName name="SIVASANKAR" localSheetId="7" hidden="1">{"pl_t&amp;d",#N/A,FALSE,"p&amp;l_t&amp;D_01_02 (2)"}</definedName>
    <definedName name="SIVASANKAR" localSheetId="8" hidden="1">{"pl_t&amp;d",#N/A,FALSE,"p&amp;l_t&amp;D_01_02 (2)"}</definedName>
    <definedName name="SIVASANKAR" localSheetId="9" hidden="1">{"pl_t&amp;d",#N/A,FALSE,"p&amp;l_t&amp;D_01_02 (2)"}</definedName>
    <definedName name="SIVASANKAR" localSheetId="10" hidden="1">{"pl_t&amp;d",#N/A,FALSE,"p&amp;l_t&amp;D_01_02 (2)"}</definedName>
    <definedName name="SIVASANKAR" hidden="1">{"pl_t&amp;d",#N/A,FALSE,"p&amp;l_t&amp;D_01_02 (2)"}</definedName>
    <definedName name="sls" localSheetId="6" hidden="1">{"pl_t&amp;d",#N/A,FALSE,"p&amp;l_t&amp;D_01_02 (2)"}</definedName>
    <definedName name="sls" localSheetId="7" hidden="1">{"pl_t&amp;d",#N/A,FALSE,"p&amp;l_t&amp;D_01_02 (2)"}</definedName>
    <definedName name="sls" localSheetId="8" hidden="1">{"pl_t&amp;d",#N/A,FALSE,"p&amp;l_t&amp;D_01_02 (2)"}</definedName>
    <definedName name="sls" localSheetId="9" hidden="1">{"pl_t&amp;d",#N/A,FALSE,"p&amp;l_t&amp;D_01_02 (2)"}</definedName>
    <definedName name="sls" localSheetId="10" hidden="1">{"pl_t&amp;d",#N/A,FALSE,"p&amp;l_t&amp;D_01_02 (2)"}</definedName>
    <definedName name="sls" hidden="1">{"pl_t&amp;d",#N/A,FALSE,"p&amp;l_t&amp;D_01_02 (2)"}</definedName>
    <definedName name="smb" localSheetId="0" hidden="1">{"pl_t&amp;d",#N/A,FALSE,"p&amp;l_t&amp;D_01_02 (2)"}</definedName>
    <definedName name="smb" localSheetId="1" hidden="1">{"pl_t&amp;d",#N/A,FALSE,"p&amp;l_t&amp;D_01_02 (2)"}</definedName>
    <definedName name="smb" localSheetId="2" hidden="1">{"pl_t&amp;d",#N/A,FALSE,"p&amp;l_t&amp;D_01_02 (2)"}</definedName>
    <definedName name="smb" localSheetId="3" hidden="1">{"pl_t&amp;d",#N/A,FALSE,"p&amp;l_t&amp;D_01_02 (2)"}</definedName>
    <definedName name="smb" localSheetId="5" hidden="1">{"pl_t&amp;d",#N/A,FALSE,"p&amp;l_t&amp;D_01_02 (2)"}</definedName>
    <definedName name="smb" localSheetId="6" hidden="1">{"pl_t&amp;d",#N/A,FALSE,"p&amp;l_t&amp;D_01_02 (2)"}</definedName>
    <definedName name="smb" localSheetId="7" hidden="1">{"pl_t&amp;d",#N/A,FALSE,"p&amp;l_t&amp;D_01_02 (2)"}</definedName>
    <definedName name="smb" localSheetId="8" hidden="1">{"pl_t&amp;d",#N/A,FALSE,"p&amp;l_t&amp;D_01_02 (2)"}</definedName>
    <definedName name="smb" localSheetId="9" hidden="1">{"pl_t&amp;d",#N/A,FALSE,"p&amp;l_t&amp;D_01_02 (2)"}</definedName>
    <definedName name="smb" localSheetId="10" hidden="1">{"pl_t&amp;d",#N/A,FALSE,"p&amp;l_t&amp;D_01_02 (2)"}</definedName>
    <definedName name="smb" hidden="1">{"pl_t&amp;d",#N/A,FALSE,"p&amp;l_t&amp;D_01_02 (2)"}</definedName>
    <definedName name="smu" localSheetId="6" hidden="1">{"pl_t&amp;d",#N/A,FALSE,"p&amp;l_t&amp;D_01_02 (2)"}</definedName>
    <definedName name="smu" localSheetId="7" hidden="1">{"pl_t&amp;d",#N/A,FALSE,"p&amp;l_t&amp;D_01_02 (2)"}</definedName>
    <definedName name="smu" localSheetId="8" hidden="1">{"pl_t&amp;d",#N/A,FALSE,"p&amp;l_t&amp;D_01_02 (2)"}</definedName>
    <definedName name="smu" localSheetId="9" hidden="1">{"pl_t&amp;d",#N/A,FALSE,"p&amp;l_t&amp;D_01_02 (2)"}</definedName>
    <definedName name="smu" localSheetId="10" hidden="1">{"pl_t&amp;d",#N/A,FALSE,"p&amp;l_t&amp;D_01_02 (2)"}</definedName>
    <definedName name="smu" hidden="1">{"pl_t&amp;d",#N/A,FALSE,"p&amp;l_t&amp;D_01_02 (2)"}</definedName>
    <definedName name="sp1rev" localSheetId="6" hidden="1">{"pl_t&amp;d",#N/A,FALSE,"p&amp;l_t&amp;D_01_02 (2)"}</definedName>
    <definedName name="sp1rev" localSheetId="7" hidden="1">{"pl_t&amp;d",#N/A,FALSE,"p&amp;l_t&amp;D_01_02 (2)"}</definedName>
    <definedName name="sp1rev" localSheetId="8" hidden="1">{"pl_t&amp;d",#N/A,FALSE,"p&amp;l_t&amp;D_01_02 (2)"}</definedName>
    <definedName name="sp1rev" localSheetId="9" hidden="1">{"pl_t&amp;d",#N/A,FALSE,"p&amp;l_t&amp;D_01_02 (2)"}</definedName>
    <definedName name="sp1rev" localSheetId="10" hidden="1">{"pl_t&amp;d",#N/A,FALSE,"p&amp;l_t&amp;D_01_02 (2)"}</definedName>
    <definedName name="sp1rev" hidden="1">{"pl_t&amp;d",#N/A,FALSE,"p&amp;l_t&amp;D_01_02 (2)"}</definedName>
    <definedName name="spc" localSheetId="6" hidden="1">{"pl_t&amp;d",#N/A,FALSE,"p&amp;l_t&amp;D_01_02 (2)"}</definedName>
    <definedName name="spc" localSheetId="7" hidden="1">{"pl_t&amp;d",#N/A,FALSE,"p&amp;l_t&amp;D_01_02 (2)"}</definedName>
    <definedName name="spc" localSheetId="8" hidden="1">{"pl_t&amp;d",#N/A,FALSE,"p&amp;l_t&amp;D_01_02 (2)"}</definedName>
    <definedName name="spc" localSheetId="9" hidden="1">{"pl_t&amp;d",#N/A,FALSE,"p&amp;l_t&amp;D_01_02 (2)"}</definedName>
    <definedName name="spc" localSheetId="10" hidden="1">{"pl_t&amp;d",#N/A,FALSE,"p&amp;l_t&amp;D_01_02 (2)"}</definedName>
    <definedName name="spc" hidden="1">{"pl_t&amp;d",#N/A,FALSE,"p&amp;l_t&amp;D_01_02 (2)"}</definedName>
    <definedName name="Spc.Nov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e" localSheetId="6" hidden="1">{"pl_t&amp;d",#N/A,FALSE,"p&amp;l_t&amp;D_01_02 (2)"}</definedName>
    <definedName name="spe" localSheetId="7" hidden="1">{"pl_t&amp;d",#N/A,FALSE,"p&amp;l_t&amp;D_01_02 (2)"}</definedName>
    <definedName name="spe" localSheetId="8" hidden="1">{"pl_t&amp;d",#N/A,FALSE,"p&amp;l_t&amp;D_01_02 (2)"}</definedName>
    <definedName name="spe" localSheetId="9" hidden="1">{"pl_t&amp;d",#N/A,FALSE,"p&amp;l_t&amp;D_01_02 (2)"}</definedName>
    <definedName name="spe" localSheetId="10" hidden="1">{"pl_t&amp;d",#N/A,FALSE,"p&amp;l_t&amp;D_01_02 (2)"}</definedName>
    <definedName name="spe" hidden="1">{"pl_t&amp;d",#N/A,FALSE,"p&amp;l_t&amp;D_01_02 (2)"}</definedName>
    <definedName name="Specific_Consumption" localSheetId="6">#REF!</definedName>
    <definedName name="Specific_Consumption" localSheetId="7">#REF!</definedName>
    <definedName name="Specific_Consumption" localSheetId="8">#REF!</definedName>
    <definedName name="Specific_Consumption" localSheetId="9">#REF!</definedName>
    <definedName name="Specific_Consumption" localSheetId="10">#REF!</definedName>
    <definedName name="Specific_Consumption">#REF!</definedName>
    <definedName name="SPRER" localSheetId="6" hidden="1">{"pl_t&amp;d",#N/A,FALSE,"p&amp;l_t&amp;D_01_02 (2)"}</definedName>
    <definedName name="SPRER" localSheetId="7" hidden="1">{"pl_t&amp;d",#N/A,FALSE,"p&amp;l_t&amp;D_01_02 (2)"}</definedName>
    <definedName name="SPRER" localSheetId="8" hidden="1">{"pl_t&amp;d",#N/A,FALSE,"p&amp;l_t&amp;D_01_02 (2)"}</definedName>
    <definedName name="SPRER" localSheetId="9" hidden="1">{"pl_t&amp;d",#N/A,FALSE,"p&amp;l_t&amp;D_01_02 (2)"}</definedName>
    <definedName name="SPRER" localSheetId="10" hidden="1">{"pl_t&amp;d",#N/A,FALSE,"p&amp;l_t&amp;D_01_02 (2)"}</definedName>
    <definedName name="SPRER" hidden="1">{"pl_t&amp;d",#N/A,FALSE,"p&amp;l_t&amp;D_01_02 (2)"}</definedName>
    <definedName name="sprev" localSheetId="0" hidden="1">{"pl_t&amp;d",#N/A,FALSE,"p&amp;l_t&amp;D_01_02 (2)"}</definedName>
    <definedName name="sprev" localSheetId="1" hidden="1">{"pl_t&amp;d",#N/A,FALSE,"p&amp;l_t&amp;D_01_02 (2)"}</definedName>
    <definedName name="sprev" localSheetId="2" hidden="1">{"pl_t&amp;d",#N/A,FALSE,"p&amp;l_t&amp;D_01_02 (2)"}</definedName>
    <definedName name="sprev" localSheetId="3" hidden="1">{"pl_t&amp;d",#N/A,FALSE,"p&amp;l_t&amp;D_01_02 (2)"}</definedName>
    <definedName name="sprev" localSheetId="5" hidden="1">{"pl_t&amp;d",#N/A,FALSE,"p&amp;l_t&amp;D_01_02 (2)"}</definedName>
    <definedName name="sprev" localSheetId="6" hidden="1">{"pl_t&amp;d",#N/A,FALSE,"p&amp;l_t&amp;D_01_02 (2)"}</definedName>
    <definedName name="sprev" localSheetId="7" hidden="1">{"pl_t&amp;d",#N/A,FALSE,"p&amp;l_t&amp;D_01_02 (2)"}</definedName>
    <definedName name="sprev" localSheetId="8" hidden="1">{"pl_t&amp;d",#N/A,FALSE,"p&amp;l_t&amp;D_01_02 (2)"}</definedName>
    <definedName name="sprev" localSheetId="9" hidden="1">{"pl_t&amp;d",#N/A,FALSE,"p&amp;l_t&amp;D_01_02 (2)"}</definedName>
    <definedName name="sprev" localSheetId="10" hidden="1">{"pl_t&amp;d",#N/A,FALSE,"p&amp;l_t&amp;D_01_02 (2)"}</definedName>
    <definedName name="sprev" hidden="1">{"pl_t&amp;d",#N/A,FALSE,"p&amp;l_t&amp;D_01_02 (2)"}</definedName>
    <definedName name="sprev1" localSheetId="6" hidden="1">{"pl_t&amp;d",#N/A,FALSE,"p&amp;l_t&amp;D_01_02 (2)"}</definedName>
    <definedName name="sprev1" localSheetId="7" hidden="1">{"pl_t&amp;d",#N/A,FALSE,"p&amp;l_t&amp;D_01_02 (2)"}</definedName>
    <definedName name="sprev1" localSheetId="8" hidden="1">{"pl_t&amp;d",#N/A,FALSE,"p&amp;l_t&amp;D_01_02 (2)"}</definedName>
    <definedName name="sprev1" localSheetId="9" hidden="1">{"pl_t&amp;d",#N/A,FALSE,"p&amp;l_t&amp;D_01_02 (2)"}</definedName>
    <definedName name="sprev1" localSheetId="10" hidden="1">{"pl_t&amp;d",#N/A,FALSE,"p&amp;l_t&amp;D_01_02 (2)"}</definedName>
    <definedName name="sprev1" hidden="1">{"pl_t&amp;d",#N/A,FALSE,"p&amp;l_t&amp;D_01_02 (2)"}</definedName>
    <definedName name="SQ" localSheetId="6" hidden="1">{"pl_t&amp;d",#N/A,FALSE,"p&amp;l_t&amp;D_01_02 (2)"}</definedName>
    <definedName name="SQ" localSheetId="7" hidden="1">{"pl_t&amp;d",#N/A,FALSE,"p&amp;l_t&amp;D_01_02 (2)"}</definedName>
    <definedName name="SQ" localSheetId="8" hidden="1">{"pl_t&amp;d",#N/A,FALSE,"p&amp;l_t&amp;D_01_02 (2)"}</definedName>
    <definedName name="SQ" localSheetId="9" hidden="1">{"pl_t&amp;d",#N/A,FALSE,"p&amp;l_t&amp;D_01_02 (2)"}</definedName>
    <definedName name="SQ" localSheetId="10" hidden="1">{"pl_t&amp;d",#N/A,FALSE,"p&amp;l_t&amp;D_01_02 (2)"}</definedName>
    <definedName name="SQ" hidden="1">{"pl_t&amp;d",#N/A,FALSE,"p&amp;l_t&amp;D_01_02 (2)"}</definedName>
    <definedName name="sri" localSheetId="6" hidden="1">{"pl_t&amp;d",#N/A,FALSE,"p&amp;l_t&amp;D_01_02 (2)"}</definedName>
    <definedName name="sri" localSheetId="7" hidden="1">{"pl_t&amp;d",#N/A,FALSE,"p&amp;l_t&amp;D_01_02 (2)"}</definedName>
    <definedName name="sri" localSheetId="8" hidden="1">{"pl_t&amp;d",#N/A,FALSE,"p&amp;l_t&amp;D_01_02 (2)"}</definedName>
    <definedName name="sri" localSheetId="9" hidden="1">{"pl_t&amp;d",#N/A,FALSE,"p&amp;l_t&amp;D_01_02 (2)"}</definedName>
    <definedName name="sri" localSheetId="10" hidden="1">{"pl_t&amp;d",#N/A,FALSE,"p&amp;l_t&amp;D_01_02 (2)"}</definedName>
    <definedName name="sri" hidden="1">{"pl_t&amp;d",#N/A,FALSE,"p&amp;l_t&amp;D_01_02 (2)"}</definedName>
    <definedName name="srif" localSheetId="6" hidden="1">{"pl_t&amp;d",#N/A,FALSE,"p&amp;l_t&amp;D_01_02 (2)"}</definedName>
    <definedName name="srif" localSheetId="7" hidden="1">{"pl_t&amp;d",#N/A,FALSE,"p&amp;l_t&amp;D_01_02 (2)"}</definedName>
    <definedName name="srif" localSheetId="8" hidden="1">{"pl_t&amp;d",#N/A,FALSE,"p&amp;l_t&amp;D_01_02 (2)"}</definedName>
    <definedName name="srif" localSheetId="9" hidden="1">{"pl_t&amp;d",#N/A,FALSE,"p&amp;l_t&amp;D_01_02 (2)"}</definedName>
    <definedName name="srif" localSheetId="10" hidden="1">{"pl_t&amp;d",#N/A,FALSE,"p&amp;l_t&amp;D_01_02 (2)"}</definedName>
    <definedName name="srif" hidden="1">{"pl_t&amp;d",#N/A,FALSE,"p&amp;l_t&amp;D_01_02 (2)"}</definedName>
    <definedName name="sriii" localSheetId="6" hidden="1">{"pl_t&amp;d",#N/A,FALSE,"p&amp;l_t&amp;D_01_02 (2)"}</definedName>
    <definedName name="sriii" localSheetId="7" hidden="1">{"pl_t&amp;d",#N/A,FALSE,"p&amp;l_t&amp;D_01_02 (2)"}</definedName>
    <definedName name="sriii" localSheetId="8" hidden="1">{"pl_t&amp;d",#N/A,FALSE,"p&amp;l_t&amp;D_01_02 (2)"}</definedName>
    <definedName name="sriii" localSheetId="9" hidden="1">{"pl_t&amp;d",#N/A,FALSE,"p&amp;l_t&amp;D_01_02 (2)"}</definedName>
    <definedName name="sriii" localSheetId="10" hidden="1">{"pl_t&amp;d",#N/A,FALSE,"p&amp;l_t&amp;D_01_02 (2)"}</definedName>
    <definedName name="sriii" hidden="1">{"pl_t&amp;d",#N/A,FALSE,"p&amp;l_t&amp;D_01_02 (2)"}</definedName>
    <definedName name="ss" localSheetId="0" hidden="1">{"pl_t&amp;d",#N/A,FALSE,"p&amp;l_t&amp;D_01_02 (2)"}</definedName>
    <definedName name="ss" localSheetId="1" hidden="1">{"pl_t&amp;d",#N/A,FALSE,"p&amp;l_t&amp;D_01_02 (2)"}</definedName>
    <definedName name="ss" localSheetId="2" hidden="1">{"pl_t&amp;d",#N/A,FALSE,"p&amp;l_t&amp;D_01_02 (2)"}</definedName>
    <definedName name="ss" localSheetId="3" hidden="1">{"pl_t&amp;d",#N/A,FALSE,"p&amp;l_t&amp;D_01_02 (2)"}</definedName>
    <definedName name="ss" localSheetId="4" hidden="1">{"pl_t&amp;d",#N/A,FALSE,"p&amp;l_t&amp;D_01_02 (2)"}</definedName>
    <definedName name="ss" localSheetId="5" hidden="1">{"pl_t&amp;d",#N/A,FALSE,"p&amp;l_t&amp;D_01_02 (2)"}</definedName>
    <definedName name="ss" localSheetId="6" hidden="1">{"pl_t&amp;d",#N/A,FALSE,"p&amp;l_t&amp;D_01_02 (2)"}</definedName>
    <definedName name="ss" localSheetId="7" hidden="1">{"pl_t&amp;d",#N/A,FALSE,"p&amp;l_t&amp;D_01_02 (2)"}</definedName>
    <definedName name="ss" localSheetId="8" hidden="1">{"pl_t&amp;d",#N/A,FALSE,"p&amp;l_t&amp;D_01_02 (2)"}</definedName>
    <definedName name="ss" localSheetId="9" hidden="1">{"pl_t&amp;d",#N/A,FALSE,"p&amp;l_t&amp;D_01_02 (2)"}</definedName>
    <definedName name="ss" localSheetId="10" hidden="1">{"pl_t&amp;d",#N/A,FALSE,"p&amp;l_t&amp;D_01_02 (2)"}</definedName>
    <definedName name="ss" hidden="1">{"pl_t&amp;d",#N/A,FALSE,"p&amp;l_t&amp;D_01_02 (2)"}</definedName>
    <definedName name="ss_1" localSheetId="6" hidden="1">{"pl_t&amp;d",#N/A,FALSE,"p&amp;l_t&amp;D_01_02 (2)"}</definedName>
    <definedName name="ss_1" localSheetId="7" hidden="1">{"pl_t&amp;d",#N/A,FALSE,"p&amp;l_t&amp;D_01_02 (2)"}</definedName>
    <definedName name="ss_1" localSheetId="8" hidden="1">{"pl_t&amp;d",#N/A,FALSE,"p&amp;l_t&amp;D_01_02 (2)"}</definedName>
    <definedName name="ss_1" localSheetId="9" hidden="1">{"pl_t&amp;d",#N/A,FALSE,"p&amp;l_t&amp;D_01_02 (2)"}</definedName>
    <definedName name="ss_1" localSheetId="10" hidden="1">{"pl_t&amp;d",#N/A,FALSE,"p&amp;l_t&amp;D_01_02 (2)"}</definedName>
    <definedName name="ss_1" hidden="1">{"pl_t&amp;d",#N/A,FALSE,"p&amp;l_t&amp;D_01_02 (2)"}</definedName>
    <definedName name="ssasa" localSheetId="6" hidden="1">{"pl_t&amp;d",#N/A,FALSE,"p&amp;l_t&amp;D_01_02 (2)"}</definedName>
    <definedName name="ssasa" localSheetId="7" hidden="1">{"pl_t&amp;d",#N/A,FALSE,"p&amp;l_t&amp;D_01_02 (2)"}</definedName>
    <definedName name="ssasa" localSheetId="8" hidden="1">{"pl_t&amp;d",#N/A,FALSE,"p&amp;l_t&amp;D_01_02 (2)"}</definedName>
    <definedName name="ssasa" localSheetId="9" hidden="1">{"pl_t&amp;d",#N/A,FALSE,"p&amp;l_t&amp;D_01_02 (2)"}</definedName>
    <definedName name="ssasa" localSheetId="10" hidden="1">{"pl_t&amp;d",#N/A,FALSE,"p&amp;l_t&amp;D_01_02 (2)"}</definedName>
    <definedName name="ssasa" hidden="1">{"pl_t&amp;d",#N/A,FALSE,"p&amp;l_t&amp;D_01_02 (2)"}</definedName>
    <definedName name="sss" localSheetId="0" hidden="1">{"pl_t&amp;d",#N/A,FALSE,"p&amp;l_t&amp;D_01_02 (2)"}</definedName>
    <definedName name="sss" localSheetId="1" hidden="1">{"pl_t&amp;d",#N/A,FALSE,"p&amp;l_t&amp;D_01_02 (2)"}</definedName>
    <definedName name="sss" localSheetId="2" hidden="1">{"pl_t&amp;d",#N/A,FALSE,"p&amp;l_t&amp;D_01_02 (2)"}</definedName>
    <definedName name="sss" localSheetId="3" hidden="1">{"pl_t&amp;d",#N/A,FALSE,"p&amp;l_t&amp;D_01_02 (2)"}</definedName>
    <definedName name="sss" localSheetId="4" hidden="1">{"pl_t&amp;d",#N/A,FALSE,"p&amp;l_t&amp;D_01_02 (2)"}</definedName>
    <definedName name="sss" localSheetId="5" hidden="1">{"pl_t&amp;d",#N/A,FALSE,"p&amp;l_t&amp;D_01_02 (2)"}</definedName>
    <definedName name="sss" localSheetId="6" hidden="1">{"pl_t&amp;d",#N/A,FALSE,"p&amp;l_t&amp;D_01_02 (2)"}</definedName>
    <definedName name="sss" localSheetId="7" hidden="1">{"pl_t&amp;d",#N/A,FALSE,"p&amp;l_t&amp;D_01_02 (2)"}</definedName>
    <definedName name="sss" localSheetId="8" hidden="1">{"pl_t&amp;d",#N/A,FALSE,"p&amp;l_t&amp;D_01_02 (2)"}</definedName>
    <definedName name="sss" localSheetId="9" hidden="1">{"pl_t&amp;d",#N/A,FALSE,"p&amp;l_t&amp;D_01_02 (2)"}</definedName>
    <definedName name="sss" localSheetId="10" hidden="1">{"pl_t&amp;d",#N/A,FALSE,"p&amp;l_t&amp;D_01_02 (2)"}</definedName>
    <definedName name="sss" hidden="1">{"pl_t&amp;d",#N/A,FALSE,"p&amp;l_t&amp;D_01_02 (2)"}</definedName>
    <definedName name="sssi" localSheetId="6" hidden="1">{"pl_t&amp;d",#N/A,FALSE,"p&amp;l_t&amp;D_01_02 (2)"}</definedName>
    <definedName name="sssi" localSheetId="7" hidden="1">{"pl_t&amp;d",#N/A,FALSE,"p&amp;l_t&amp;D_01_02 (2)"}</definedName>
    <definedName name="sssi" localSheetId="8" hidden="1">{"pl_t&amp;d",#N/A,FALSE,"p&amp;l_t&amp;D_01_02 (2)"}</definedName>
    <definedName name="sssi" localSheetId="9" hidden="1">{"pl_t&amp;d",#N/A,FALSE,"p&amp;l_t&amp;D_01_02 (2)"}</definedName>
    <definedName name="sssi" localSheetId="10" hidden="1">{"pl_t&amp;d",#N/A,FALSE,"p&amp;l_t&amp;D_01_02 (2)"}</definedName>
    <definedName name="sssi" hidden="1">{"pl_t&amp;d",#N/A,FALSE,"p&amp;l_t&amp;D_01_02 (2)"}</definedName>
    <definedName name="sssii" localSheetId="6" hidden="1">{"pl_t&amp;d",#N/A,FALSE,"p&amp;l_t&amp;D_01_02 (2)"}</definedName>
    <definedName name="sssii" localSheetId="7" hidden="1">{"pl_t&amp;d",#N/A,FALSE,"p&amp;l_t&amp;D_01_02 (2)"}</definedName>
    <definedName name="sssii" localSheetId="8" hidden="1">{"pl_t&amp;d",#N/A,FALSE,"p&amp;l_t&amp;D_01_02 (2)"}</definedName>
    <definedName name="sssii" localSheetId="9" hidden="1">{"pl_t&amp;d",#N/A,FALSE,"p&amp;l_t&amp;D_01_02 (2)"}</definedName>
    <definedName name="sssii" localSheetId="10" hidden="1">{"pl_t&amp;d",#N/A,FALSE,"p&amp;l_t&amp;D_01_02 (2)"}</definedName>
    <definedName name="sssii" hidden="1">{"pl_t&amp;d",#N/A,FALSE,"p&amp;l_t&amp;D_01_02 (2)"}</definedName>
    <definedName name="ssslk" localSheetId="6" hidden="1">{"pl_t&amp;d",#N/A,FALSE,"p&amp;l_t&amp;D_01_02 (2)"}</definedName>
    <definedName name="ssslk" localSheetId="7" hidden="1">{"pl_t&amp;d",#N/A,FALSE,"p&amp;l_t&amp;D_01_02 (2)"}</definedName>
    <definedName name="ssslk" localSheetId="8" hidden="1">{"pl_t&amp;d",#N/A,FALSE,"p&amp;l_t&amp;D_01_02 (2)"}</definedName>
    <definedName name="ssslk" localSheetId="9" hidden="1">{"pl_t&amp;d",#N/A,FALSE,"p&amp;l_t&amp;D_01_02 (2)"}</definedName>
    <definedName name="ssslk" localSheetId="10" hidden="1">{"pl_t&amp;d",#N/A,FALSE,"p&amp;l_t&amp;D_01_02 (2)"}</definedName>
    <definedName name="ssslk" hidden="1">{"pl_t&amp;d",#N/A,FALSE,"p&amp;l_t&amp;D_01_02 (2)"}</definedName>
    <definedName name="ssss" localSheetId="6" hidden="1">{"pl_t&amp;d",#N/A,FALSE,"p&amp;l_t&amp;D_01_02 (2)"}</definedName>
    <definedName name="ssss" localSheetId="7" hidden="1">{"pl_t&amp;d",#N/A,FALSE,"p&amp;l_t&amp;D_01_02 (2)"}</definedName>
    <definedName name="ssss" localSheetId="8" hidden="1">{"pl_t&amp;d",#N/A,FALSE,"p&amp;l_t&amp;D_01_02 (2)"}</definedName>
    <definedName name="ssss" localSheetId="9" hidden="1">{"pl_t&amp;d",#N/A,FALSE,"p&amp;l_t&amp;D_01_02 (2)"}</definedName>
    <definedName name="ssss" localSheetId="10" hidden="1">{"pl_t&amp;d",#N/A,FALSE,"p&amp;l_t&amp;D_01_02 (2)"}</definedName>
    <definedName name="ssss" hidden="1">{"pl_t&amp;d",#N/A,FALSE,"p&amp;l_t&amp;D_01_02 (2)"}</definedName>
    <definedName name="SSSSS" localSheetId="6" hidden="1">{"pl_t&amp;d",#N/A,FALSE,"p&amp;l_t&amp;D_01_02 (2)"}</definedName>
    <definedName name="SSSSS" localSheetId="7" hidden="1">{"pl_t&amp;d",#N/A,FALSE,"p&amp;l_t&amp;D_01_02 (2)"}</definedName>
    <definedName name="SSSSS" localSheetId="8" hidden="1">{"pl_t&amp;d",#N/A,FALSE,"p&amp;l_t&amp;D_01_02 (2)"}</definedName>
    <definedName name="SSSSS" localSheetId="9" hidden="1">{"pl_t&amp;d",#N/A,FALSE,"p&amp;l_t&amp;D_01_02 (2)"}</definedName>
    <definedName name="SSSSS" localSheetId="10" hidden="1">{"pl_t&amp;d",#N/A,FALSE,"p&amp;l_t&amp;D_01_02 (2)"}</definedName>
    <definedName name="SSSSS" hidden="1">{"pl_t&amp;d",#N/A,FALSE,"p&amp;l_t&amp;D_01_02 (2)"}</definedName>
    <definedName name="sssssssss" localSheetId="0" hidden="1">{"pl_t&amp;d",#N/A,FALSE,"p&amp;l_t&amp;D_01_02 (2)"}</definedName>
    <definedName name="sssssssss" localSheetId="1" hidden="1">{"pl_t&amp;d",#N/A,FALSE,"p&amp;l_t&amp;D_01_02 (2)"}</definedName>
    <definedName name="sssssssss" localSheetId="2" hidden="1">{"pl_t&amp;d",#N/A,FALSE,"p&amp;l_t&amp;D_01_02 (2)"}</definedName>
    <definedName name="sssssssss" localSheetId="3" hidden="1">{"pl_t&amp;d",#N/A,FALSE,"p&amp;l_t&amp;D_01_02 (2)"}</definedName>
    <definedName name="sssssssss" localSheetId="5" hidden="1">{"pl_t&amp;d",#N/A,FALSE,"p&amp;l_t&amp;D_01_02 (2)"}</definedName>
    <definedName name="sssssssss" localSheetId="6" hidden="1">{"pl_t&amp;d",#N/A,FALSE,"p&amp;l_t&amp;D_01_02 (2)"}</definedName>
    <definedName name="sssssssss" localSheetId="7" hidden="1">{"pl_t&amp;d",#N/A,FALSE,"p&amp;l_t&amp;D_01_02 (2)"}</definedName>
    <definedName name="sssssssss" localSheetId="8" hidden="1">{"pl_t&amp;d",#N/A,FALSE,"p&amp;l_t&amp;D_01_02 (2)"}</definedName>
    <definedName name="sssssssss" localSheetId="9" hidden="1">{"pl_t&amp;d",#N/A,FALSE,"p&amp;l_t&amp;D_01_02 (2)"}</definedName>
    <definedName name="sssssssss" localSheetId="10" hidden="1">{"pl_t&amp;d",#N/A,FALSE,"p&amp;l_t&amp;D_01_02 (2)"}</definedName>
    <definedName name="sssssssss" hidden="1">{"pl_t&amp;d",#N/A,FALSE,"p&amp;l_t&amp;D_01_02 (2)"}</definedName>
    <definedName name="ssssssssss" localSheetId="6" hidden="1">{"pl_t&amp;d",#N/A,FALSE,"p&amp;l_t&amp;D_01_02 (2)"}</definedName>
    <definedName name="ssssssssss" localSheetId="7" hidden="1">{"pl_t&amp;d",#N/A,FALSE,"p&amp;l_t&amp;D_01_02 (2)"}</definedName>
    <definedName name="ssssssssss" localSheetId="8" hidden="1">{"pl_t&amp;d",#N/A,FALSE,"p&amp;l_t&amp;D_01_02 (2)"}</definedName>
    <definedName name="ssssssssss" localSheetId="9" hidden="1">{"pl_t&amp;d",#N/A,FALSE,"p&amp;l_t&amp;D_01_02 (2)"}</definedName>
    <definedName name="ssssssssss" localSheetId="10" hidden="1">{"pl_t&amp;d",#N/A,FALSE,"p&amp;l_t&amp;D_01_02 (2)"}</definedName>
    <definedName name="ssssssssss" hidden="1">{"pl_t&amp;d",#N/A,FALSE,"p&amp;l_t&amp;D_01_02 (2)"}</definedName>
    <definedName name="sssv" localSheetId="6" hidden="1">{"pl_t&amp;d",#N/A,FALSE,"p&amp;l_t&amp;D_01_02 (2)"}</definedName>
    <definedName name="sssv" localSheetId="7" hidden="1">{"pl_t&amp;d",#N/A,FALSE,"p&amp;l_t&amp;D_01_02 (2)"}</definedName>
    <definedName name="sssv" localSheetId="8" hidden="1">{"pl_t&amp;d",#N/A,FALSE,"p&amp;l_t&amp;D_01_02 (2)"}</definedName>
    <definedName name="sssv" localSheetId="9" hidden="1">{"pl_t&amp;d",#N/A,FALSE,"p&amp;l_t&amp;D_01_02 (2)"}</definedName>
    <definedName name="sssv" localSheetId="10" hidden="1">{"pl_t&amp;d",#N/A,FALSE,"p&amp;l_t&amp;D_01_02 (2)"}</definedName>
    <definedName name="sssv" hidden="1">{"pl_t&amp;d",#N/A,FALSE,"p&amp;l_t&amp;D_01_02 (2)"}</definedName>
    <definedName name="ST" localSheetId="6" hidden="1">{"pl_t&amp;d",#N/A,FALSE,"p&amp;l_t&amp;D_01_02 (2)"}</definedName>
    <definedName name="ST" localSheetId="7" hidden="1">{"pl_t&amp;d",#N/A,FALSE,"p&amp;l_t&amp;D_01_02 (2)"}</definedName>
    <definedName name="ST" localSheetId="8" hidden="1">{"pl_t&amp;d",#N/A,FALSE,"p&amp;l_t&amp;D_01_02 (2)"}</definedName>
    <definedName name="ST" localSheetId="9" hidden="1">{"pl_t&amp;d",#N/A,FALSE,"p&amp;l_t&amp;D_01_02 (2)"}</definedName>
    <definedName name="ST" localSheetId="10" hidden="1">{"pl_t&amp;d",#N/A,FALSE,"p&amp;l_t&amp;D_01_02 (2)"}</definedName>
    <definedName name="ST" hidden="1">{"pl_t&amp;d",#N/A,FALSE,"p&amp;l_t&amp;D_01_02 (2)"}</definedName>
    <definedName name="states">'[47]Part A General'!$F$3:$F$38</definedName>
    <definedName name="STPI" localSheetId="6">#REF!</definedName>
    <definedName name="STPI" localSheetId="7">#REF!</definedName>
    <definedName name="STPI" localSheetId="8">#REF!</definedName>
    <definedName name="STPI" localSheetId="9">#REF!</definedName>
    <definedName name="STPI" localSheetId="10">#REF!</definedName>
    <definedName name="STPI">#REF!</definedName>
    <definedName name="STRUCK" localSheetId="6" hidden="1">{"pl_t&amp;d",#N/A,FALSE,"p&amp;l_t&amp;D_01_02 (2)"}</definedName>
    <definedName name="STRUCK" localSheetId="7" hidden="1">{"pl_t&amp;d",#N/A,FALSE,"p&amp;l_t&amp;D_01_02 (2)"}</definedName>
    <definedName name="STRUCK" localSheetId="8" hidden="1">{"pl_t&amp;d",#N/A,FALSE,"p&amp;l_t&amp;D_01_02 (2)"}</definedName>
    <definedName name="STRUCK" localSheetId="9" hidden="1">{"pl_t&amp;d",#N/A,FALSE,"p&amp;l_t&amp;D_01_02 (2)"}</definedName>
    <definedName name="STRUCK" localSheetId="10" hidden="1">{"pl_t&amp;d",#N/A,FALSE,"p&amp;l_t&amp;D_01_02 (2)"}</definedName>
    <definedName name="STRUCK" hidden="1">{"pl_t&amp;d",#N/A,FALSE,"p&amp;l_t&amp;D_01_02 (2)"}</definedName>
    <definedName name="Styles" localSheetId="6">#REF!</definedName>
    <definedName name="Styles" localSheetId="7">#REF!</definedName>
    <definedName name="Styles" localSheetId="8">#REF!</definedName>
    <definedName name="Styles" localSheetId="9">#REF!</definedName>
    <definedName name="Styles" localSheetId="10">#REF!</definedName>
    <definedName name="Styles">#REF!</definedName>
    <definedName name="Su" localSheetId="6">#REF!</definedName>
    <definedName name="Su" localSheetId="7">#REF!</definedName>
    <definedName name="Su" localSheetId="8">#REF!</definedName>
    <definedName name="Su" localSheetId="9">#REF!</definedName>
    <definedName name="Su" localSheetId="10">#REF!</definedName>
    <definedName name="Su">#REF!</definedName>
    <definedName name="sub" localSheetId="6" hidden="1">{"pl_t&amp;d",#N/A,FALSE,"p&amp;l_t&amp;D_01_02 (2)"}</definedName>
    <definedName name="sub" localSheetId="7" hidden="1">{"pl_t&amp;d",#N/A,FALSE,"p&amp;l_t&amp;D_01_02 (2)"}</definedName>
    <definedName name="sub" localSheetId="8" hidden="1">{"pl_t&amp;d",#N/A,FALSE,"p&amp;l_t&amp;D_01_02 (2)"}</definedName>
    <definedName name="sub" localSheetId="9" hidden="1">{"pl_t&amp;d",#N/A,FALSE,"p&amp;l_t&amp;D_01_02 (2)"}</definedName>
    <definedName name="sub" localSheetId="10" hidden="1">{"pl_t&amp;d",#N/A,FALSE,"p&amp;l_t&amp;D_01_02 (2)"}</definedName>
    <definedName name="sub" hidden="1">{"pl_t&amp;d",#N/A,FALSE,"p&amp;l_t&amp;D_01_02 (2)"}</definedName>
    <definedName name="subbu" localSheetId="6" hidden="1">{"pl_td_01_02",#N/A,FALSE,"p&amp;l_t&amp;D_01_02 (2)"}</definedName>
    <definedName name="subbu" localSheetId="7" hidden="1">{"pl_td_01_02",#N/A,FALSE,"p&amp;l_t&amp;D_01_02 (2)"}</definedName>
    <definedName name="subbu" localSheetId="8" hidden="1">{"pl_td_01_02",#N/A,FALSE,"p&amp;l_t&amp;D_01_02 (2)"}</definedName>
    <definedName name="subbu" localSheetId="9" hidden="1">{"pl_td_01_02",#N/A,FALSE,"p&amp;l_t&amp;D_01_02 (2)"}</definedName>
    <definedName name="subbu" localSheetId="10" hidden="1">{"pl_td_01_02",#N/A,FALSE,"p&amp;l_t&amp;D_01_02 (2)"}</definedName>
    <definedName name="subbu" hidden="1">{"pl_td_01_02",#N/A,FALSE,"p&amp;l_t&amp;D_01_02 (2)"}</definedName>
    <definedName name="SUDHA" localSheetId="6" hidden="1">{"pl_t&amp;d",#N/A,FALSE,"p&amp;l_t&amp;D_01_02 (2)"}</definedName>
    <definedName name="SUDHA" localSheetId="7" hidden="1">{"pl_t&amp;d",#N/A,FALSE,"p&amp;l_t&amp;D_01_02 (2)"}</definedName>
    <definedName name="SUDHA" localSheetId="8" hidden="1">{"pl_t&amp;d",#N/A,FALSE,"p&amp;l_t&amp;D_01_02 (2)"}</definedName>
    <definedName name="SUDHA" localSheetId="9" hidden="1">{"pl_t&amp;d",#N/A,FALSE,"p&amp;l_t&amp;D_01_02 (2)"}</definedName>
    <definedName name="SUDHA" localSheetId="10" hidden="1">{"pl_t&amp;d",#N/A,FALSE,"p&amp;l_t&amp;D_01_02 (2)"}</definedName>
    <definedName name="SUDHA" hidden="1">{"pl_t&amp;d",#N/A,FALSE,"p&amp;l_t&amp;D_01_02 (2)"}</definedName>
    <definedName name="Sup" localSheetId="6">#REF!</definedName>
    <definedName name="Sup" localSheetId="7">#REF!</definedName>
    <definedName name="Sup" localSheetId="8">#REF!</definedName>
    <definedName name="Sup" localSheetId="9">#REF!</definedName>
    <definedName name="Sup" localSheetId="10">#REF!</definedName>
    <definedName name="Sup">#REF!</definedName>
    <definedName name="Supp" localSheetId="6">#REF!</definedName>
    <definedName name="Supp" localSheetId="7">#REF!</definedName>
    <definedName name="Supp" localSheetId="8">#REF!</definedName>
    <definedName name="Supp" localSheetId="9">#REF!</definedName>
    <definedName name="Supp" localSheetId="10">#REF!</definedName>
    <definedName name="Supp">#REF!</definedName>
    <definedName name="svd" hidden="1">{"pl_t&amp;d",#N/A,FALSE,"p&amp;l_t&amp;D_01_02 (2)"}</definedName>
    <definedName name="svf" hidden="1">{"pl_td_01_02",#N/A,FALSE,"p&amp;l_t&amp;D_01_02 (2)"}</definedName>
    <definedName name="svs" localSheetId="0" hidden="1">{"pl_t&amp;d",#N/A,FALSE,"p&amp;l_t&amp;D_01_02 (2)"}</definedName>
    <definedName name="svs" localSheetId="1" hidden="1">{"pl_t&amp;d",#N/A,FALSE,"p&amp;l_t&amp;D_01_02 (2)"}</definedName>
    <definedName name="svs" localSheetId="2" hidden="1">{"pl_t&amp;d",#N/A,FALSE,"p&amp;l_t&amp;D_01_02 (2)"}</definedName>
    <definedName name="svs" localSheetId="3" hidden="1">{"pl_t&amp;d",#N/A,FALSE,"p&amp;l_t&amp;D_01_02 (2)"}</definedName>
    <definedName name="svs" localSheetId="5" hidden="1">{"pl_t&amp;d",#N/A,FALSE,"p&amp;l_t&amp;D_01_02 (2)"}</definedName>
    <definedName name="svs" localSheetId="6" hidden="1">{"pl_t&amp;d",#N/A,FALSE,"p&amp;l_t&amp;D_01_02 (2)"}</definedName>
    <definedName name="svs" localSheetId="7" hidden="1">{"pl_t&amp;d",#N/A,FALSE,"p&amp;l_t&amp;D_01_02 (2)"}</definedName>
    <definedName name="svs" localSheetId="8" hidden="1">{"pl_t&amp;d",#N/A,FALSE,"p&amp;l_t&amp;D_01_02 (2)"}</definedName>
    <definedName name="svs" localSheetId="9" hidden="1">{"pl_t&amp;d",#N/A,FALSE,"p&amp;l_t&amp;D_01_02 (2)"}</definedName>
    <definedName name="svs" localSheetId="10" hidden="1">{"pl_t&amp;d",#N/A,FALSE,"p&amp;l_t&amp;D_01_02 (2)"}</definedName>
    <definedName name="svs" hidden="1">{"pl_t&amp;d",#N/A,FALSE,"p&amp;l_t&amp;D_01_02 (2)"}</definedName>
    <definedName name="SW" localSheetId="0" hidden="1">{"pl_t&amp;d",#N/A,FALSE,"p&amp;l_t&amp;D_01_02 (2)"}</definedName>
    <definedName name="SW" localSheetId="1" hidden="1">{"pl_t&amp;d",#N/A,FALSE,"p&amp;l_t&amp;D_01_02 (2)"}</definedName>
    <definedName name="SW" localSheetId="2" hidden="1">{"pl_t&amp;d",#N/A,FALSE,"p&amp;l_t&amp;D_01_02 (2)"}</definedName>
    <definedName name="SW" localSheetId="3" hidden="1">{"pl_t&amp;d",#N/A,FALSE,"p&amp;l_t&amp;D_01_02 (2)"}</definedName>
    <definedName name="SW" localSheetId="5" hidden="1">{"pl_t&amp;d",#N/A,FALSE,"p&amp;l_t&amp;D_01_02 (2)"}</definedName>
    <definedName name="SW" localSheetId="6" hidden="1">{"pl_t&amp;d",#N/A,FALSE,"p&amp;l_t&amp;D_01_02 (2)"}</definedName>
    <definedName name="SW" localSheetId="7" hidden="1">{"pl_t&amp;d",#N/A,FALSE,"p&amp;l_t&amp;D_01_02 (2)"}</definedName>
    <definedName name="SW" localSheetId="8" hidden="1">{"pl_t&amp;d",#N/A,FALSE,"p&amp;l_t&amp;D_01_02 (2)"}</definedName>
    <definedName name="SW" localSheetId="9" hidden="1">{"pl_t&amp;d",#N/A,FALSE,"p&amp;l_t&amp;D_01_02 (2)"}</definedName>
    <definedName name="SW" localSheetId="10" hidden="1">{"pl_t&amp;d",#N/A,FALSE,"p&amp;l_t&amp;D_01_02 (2)"}</definedName>
    <definedName name="SW" hidden="1">{"pl_t&amp;d",#N/A,FALSE,"p&amp;l_t&amp;D_01_02 (2)"}</definedName>
    <definedName name="swc" hidden="1">{"pl_t&amp;d",#N/A,FALSE,"p&amp;l_t&amp;D_01_02 (2)"}</definedName>
    <definedName name="SWE" hidden="1">{"pl_t&amp;d",#N/A,FALSE,"p&amp;l_t&amp;D_01_02 (2)"}</definedName>
    <definedName name="swf" hidden="1">{"pl_td_01_02",#N/A,FALSE,"p&amp;l_t&amp;D_01_02 (2)"}</definedName>
    <definedName name="sx" localSheetId="0" hidden="1">{"pl_t&amp;d",#N/A,FALSE,"p&amp;l_t&amp;D_01_02 (2)"}</definedName>
    <definedName name="sx" localSheetId="1" hidden="1">{"pl_t&amp;d",#N/A,FALSE,"p&amp;l_t&amp;D_01_02 (2)"}</definedName>
    <definedName name="sx" localSheetId="2" hidden="1">{"pl_t&amp;d",#N/A,FALSE,"p&amp;l_t&amp;D_01_02 (2)"}</definedName>
    <definedName name="sx" localSheetId="3" hidden="1">{"pl_t&amp;d",#N/A,FALSE,"p&amp;l_t&amp;D_01_02 (2)"}</definedName>
    <definedName name="sx" localSheetId="5" hidden="1">{"pl_t&amp;d",#N/A,FALSE,"p&amp;l_t&amp;D_01_02 (2)"}</definedName>
    <definedName name="sx" localSheetId="6" hidden="1">{"pl_t&amp;d",#N/A,FALSE,"p&amp;l_t&amp;D_01_02 (2)"}</definedName>
    <definedName name="sx" localSheetId="7" hidden="1">{"pl_t&amp;d",#N/A,FALSE,"p&amp;l_t&amp;D_01_02 (2)"}</definedName>
    <definedName name="sx" localSheetId="8" hidden="1">{"pl_t&amp;d",#N/A,FALSE,"p&amp;l_t&amp;D_01_02 (2)"}</definedName>
    <definedName name="sx" localSheetId="9" hidden="1">{"pl_t&amp;d",#N/A,FALSE,"p&amp;l_t&amp;D_01_02 (2)"}</definedName>
    <definedName name="sx" localSheetId="10" hidden="1">{"pl_t&amp;d",#N/A,FALSE,"p&amp;l_t&amp;D_01_02 (2)"}</definedName>
    <definedName name="sx" hidden="1">{"pl_t&amp;d",#N/A,FALSE,"p&amp;l_t&amp;D_01_02 (2)"}</definedName>
    <definedName name="sxd" hidden="1">{"pl_t&amp;d",#N/A,FALSE,"p&amp;l_t&amp;D_01_02 (2)"}</definedName>
    <definedName name="sz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" localSheetId="0" hidden="1">{"pl_t&amp;d",#N/A,FALSE,"p&amp;l_t&amp;D_01_02 (2)"}</definedName>
    <definedName name="t" localSheetId="1" hidden="1">{"pl_t&amp;d",#N/A,FALSE,"p&amp;l_t&amp;D_01_02 (2)"}</definedName>
    <definedName name="t" localSheetId="2" hidden="1">{"pl_t&amp;d",#N/A,FALSE,"p&amp;l_t&amp;D_01_02 (2)"}</definedName>
    <definedName name="t" localSheetId="3" hidden="1">{"pl_t&amp;d",#N/A,FALSE,"p&amp;l_t&amp;D_01_02 (2)"}</definedName>
    <definedName name="t" localSheetId="5" hidden="1">{"pl_t&amp;d",#N/A,FALSE,"p&amp;l_t&amp;D_01_02 (2)"}</definedName>
    <definedName name="t" localSheetId="6" hidden="1">{"pl_t&amp;d",#N/A,FALSE,"p&amp;l_t&amp;D_01_02 (2)"}</definedName>
    <definedName name="t" localSheetId="7" hidden="1">{"pl_t&amp;d",#N/A,FALSE,"p&amp;l_t&amp;D_01_02 (2)"}</definedName>
    <definedName name="t" localSheetId="8" hidden="1">{"pl_t&amp;d",#N/A,FALSE,"p&amp;l_t&amp;D_01_02 (2)"}</definedName>
    <definedName name="t" localSheetId="9" hidden="1">{"pl_t&amp;d",#N/A,FALSE,"p&amp;l_t&amp;D_01_02 (2)"}</definedName>
    <definedName name="t" localSheetId="10" hidden="1">{"pl_t&amp;d",#N/A,FALSE,"p&amp;l_t&amp;D_01_02 (2)"}</definedName>
    <definedName name="t" hidden="1">{"pl_t&amp;d",#N/A,FALSE,"p&amp;l_t&amp;D_01_02 (2)"}</definedName>
    <definedName name="T_T" localSheetId="6">'[37]Discom Details'!$F$720</definedName>
    <definedName name="T_T" localSheetId="7">'[37]Discom Details'!$F$720</definedName>
    <definedName name="T_T" localSheetId="8">'[37]Discom Details'!$F$720</definedName>
    <definedName name="T_T" localSheetId="9">'[37]Discom Details'!$F$720</definedName>
    <definedName name="T_T" localSheetId="10">'[37]Discom Details'!$F$720</definedName>
    <definedName name="T_T">'[34]Discom Details'!$F$720</definedName>
    <definedName name="TARIFF" localSheetId="4">#REF!</definedName>
    <definedName name="TARIFF" localSheetId="5">#REF!</definedName>
    <definedName name="TARIFF" localSheetId="6">#REF!</definedName>
    <definedName name="TARIFF" localSheetId="7">#REF!</definedName>
    <definedName name="TARIFF" localSheetId="8">#REF!</definedName>
    <definedName name="TARIFF" localSheetId="9">#REF!</definedName>
    <definedName name="TARIFF" localSheetId="10">#REF!</definedName>
    <definedName name="TARIFF">#REF!</definedName>
    <definedName name="TEMP" localSheetId="6" hidden="1">{"pl_t&amp;d",#N/A,FALSE,"p&amp;l_t&amp;D_01_02 (2)"}</definedName>
    <definedName name="TEMP" localSheetId="7" hidden="1">{"pl_t&amp;d",#N/A,FALSE,"p&amp;l_t&amp;D_01_02 (2)"}</definedName>
    <definedName name="TEMP" localSheetId="8" hidden="1">{"pl_t&amp;d",#N/A,FALSE,"p&amp;l_t&amp;D_01_02 (2)"}</definedName>
    <definedName name="TEMP" localSheetId="9" hidden="1">{"pl_t&amp;d",#N/A,FALSE,"p&amp;l_t&amp;D_01_02 (2)"}</definedName>
    <definedName name="TEMP" localSheetId="10" hidden="1">{"pl_t&amp;d",#N/A,FALSE,"p&amp;l_t&amp;D_01_02 (2)"}</definedName>
    <definedName name="temp" hidden="1">{"pl_t&amp;d",#N/A,FALSE,"p&amp;l_t&amp;D_01_02 (2)"}</definedName>
    <definedName name="TEST0" localSheetId="6">#REF!</definedName>
    <definedName name="TEST0" localSheetId="7">#REF!</definedName>
    <definedName name="TEST0" localSheetId="8">#REF!</definedName>
    <definedName name="TEST0" localSheetId="9">#REF!</definedName>
    <definedName name="TEST0" localSheetId="10">#REF!</definedName>
    <definedName name="TEST0">#REF!</definedName>
    <definedName name="TEST1" localSheetId="6">#REF!</definedName>
    <definedName name="TEST1" localSheetId="7">#REF!</definedName>
    <definedName name="TEST1" localSheetId="8">#REF!</definedName>
    <definedName name="TEST1" localSheetId="9">#REF!</definedName>
    <definedName name="TEST1" localSheetId="10">#REF!</definedName>
    <definedName name="TEST1">#REF!</definedName>
    <definedName name="TEST10" localSheetId="6">#REF!</definedName>
    <definedName name="TEST10" localSheetId="7">#REF!</definedName>
    <definedName name="TEST10" localSheetId="8">#REF!</definedName>
    <definedName name="TEST10" localSheetId="9">#REF!</definedName>
    <definedName name="TEST10" localSheetId="10">#REF!</definedName>
    <definedName name="TEST10">#REF!</definedName>
    <definedName name="TEST11" localSheetId="6">#REF!</definedName>
    <definedName name="TEST11" localSheetId="7">#REF!</definedName>
    <definedName name="TEST11" localSheetId="8">#REF!</definedName>
    <definedName name="TEST11" localSheetId="9">#REF!</definedName>
    <definedName name="TEST11" localSheetId="10">#REF!</definedName>
    <definedName name="TEST11">#REF!</definedName>
    <definedName name="TEST12" localSheetId="6">#REF!</definedName>
    <definedName name="TEST12" localSheetId="7">#REF!</definedName>
    <definedName name="TEST12" localSheetId="8">#REF!</definedName>
    <definedName name="TEST12" localSheetId="9">#REF!</definedName>
    <definedName name="TEST12" localSheetId="10">#REF!</definedName>
    <definedName name="TEST12">#REF!</definedName>
    <definedName name="TEST13" localSheetId="6">#REF!</definedName>
    <definedName name="TEST13" localSheetId="7">#REF!</definedName>
    <definedName name="TEST13" localSheetId="8">#REF!</definedName>
    <definedName name="TEST13" localSheetId="9">#REF!</definedName>
    <definedName name="TEST13" localSheetId="10">#REF!</definedName>
    <definedName name="TEST13">#REF!</definedName>
    <definedName name="TEST2" localSheetId="6">#REF!</definedName>
    <definedName name="TEST2" localSheetId="7">#REF!</definedName>
    <definedName name="TEST2" localSheetId="8">#REF!</definedName>
    <definedName name="TEST2" localSheetId="9">#REF!</definedName>
    <definedName name="TEST2" localSheetId="10">#REF!</definedName>
    <definedName name="TEST2">#REF!</definedName>
    <definedName name="TEST3" localSheetId="6">#REF!</definedName>
    <definedName name="TEST3" localSheetId="7">#REF!</definedName>
    <definedName name="TEST3" localSheetId="8">#REF!</definedName>
    <definedName name="TEST3" localSheetId="9">#REF!</definedName>
    <definedName name="TEST3" localSheetId="10">#REF!</definedName>
    <definedName name="TEST3">#REF!</definedName>
    <definedName name="TEST4" localSheetId="6">#REF!</definedName>
    <definedName name="TEST4" localSheetId="7">#REF!</definedName>
    <definedName name="TEST4" localSheetId="8">#REF!</definedName>
    <definedName name="TEST4" localSheetId="9">#REF!</definedName>
    <definedName name="TEST4" localSheetId="10">#REF!</definedName>
    <definedName name="TEST4">#REF!</definedName>
    <definedName name="TEST5" localSheetId="6">#REF!</definedName>
    <definedName name="TEST5" localSheetId="7">#REF!</definedName>
    <definedName name="TEST5" localSheetId="8">#REF!</definedName>
    <definedName name="TEST5" localSheetId="9">#REF!</definedName>
    <definedName name="TEST5" localSheetId="10">#REF!</definedName>
    <definedName name="TEST5">#REF!</definedName>
    <definedName name="TEST6" localSheetId="6">#REF!</definedName>
    <definedName name="TEST6" localSheetId="7">#REF!</definedName>
    <definedName name="TEST6" localSheetId="8">#REF!</definedName>
    <definedName name="TEST6" localSheetId="9">#REF!</definedName>
    <definedName name="TEST6" localSheetId="10">#REF!</definedName>
    <definedName name="TEST6">#REF!</definedName>
    <definedName name="TEST7" localSheetId="6">#REF!</definedName>
    <definedName name="TEST7" localSheetId="7">#REF!</definedName>
    <definedName name="TEST7" localSheetId="8">#REF!</definedName>
    <definedName name="TEST7" localSheetId="9">#REF!</definedName>
    <definedName name="TEST7" localSheetId="10">#REF!</definedName>
    <definedName name="TEST7">#REF!</definedName>
    <definedName name="TEST8" localSheetId="6">#REF!</definedName>
    <definedName name="TEST8" localSheetId="7">#REF!</definedName>
    <definedName name="TEST8" localSheetId="8">#REF!</definedName>
    <definedName name="TEST8" localSheetId="9">#REF!</definedName>
    <definedName name="TEST8" localSheetId="10">#REF!</definedName>
    <definedName name="TEST8">#REF!</definedName>
    <definedName name="TEST9" localSheetId="6">#REF!</definedName>
    <definedName name="TEST9" localSheetId="7">#REF!</definedName>
    <definedName name="TEST9" localSheetId="8">#REF!</definedName>
    <definedName name="TEST9" localSheetId="9">#REF!</definedName>
    <definedName name="TEST9" localSheetId="10">#REF!</definedName>
    <definedName name="TEST9">#REF!</definedName>
    <definedName name="TESTHKEY" localSheetId="6">#REF!</definedName>
    <definedName name="TESTHKEY" localSheetId="7">#REF!</definedName>
    <definedName name="TESTHKEY" localSheetId="8">#REF!</definedName>
    <definedName name="TESTHKEY" localSheetId="9">#REF!</definedName>
    <definedName name="TESTHKEY" localSheetId="10">#REF!</definedName>
    <definedName name="TESTHKEY">#REF!</definedName>
    <definedName name="TESTKEYS" localSheetId="6">#REF!</definedName>
    <definedName name="TESTKEYS" localSheetId="7">#REF!</definedName>
    <definedName name="TESTKEYS" localSheetId="8">#REF!</definedName>
    <definedName name="TESTKEYS" localSheetId="9">#REF!</definedName>
    <definedName name="TESTKEYS" localSheetId="10">#REF!</definedName>
    <definedName name="TESTKEYS">#REF!</definedName>
    <definedName name="TESTVKEY" localSheetId="6">#REF!</definedName>
    <definedName name="TESTVKEY" localSheetId="7">#REF!</definedName>
    <definedName name="TESTVKEY" localSheetId="8">#REF!</definedName>
    <definedName name="TESTVKEY" localSheetId="9">#REF!</definedName>
    <definedName name="TESTVKEY" localSheetId="10">#REF!</definedName>
    <definedName name="TESTVKEY">#REF!</definedName>
    <definedName name="tgf" hidden="1">{"pl_t&amp;d",#N/A,FALSE,"p&amp;l_t&amp;D_01_02 (2)"}</definedName>
    <definedName name="TGG" hidden="1">{"pl_t&amp;d",#N/A,FALSE,"p&amp;l_t&amp;D_01_02 (2)"}</definedName>
    <definedName name="TGH" hidden="1">{"pl_t&amp;d",#N/A,FALSE,"p&amp;l_t&amp;D_01_02 (2)"}</definedName>
    <definedName name="th" hidden="1">{"pl_t&amp;d",#N/A,FALSE,"p&amp;l_t&amp;D_01_02 (2)"}</definedName>
    <definedName name="thgkwsh" hidden="1">{"pl_t&amp;d",#N/A,FALSE,"p&amp;l_t&amp;D_01_02 (2)"}</definedName>
    <definedName name="thou" localSheetId="6">#REF!</definedName>
    <definedName name="thou" localSheetId="7">#REF!</definedName>
    <definedName name="thou" localSheetId="8">#REF!</definedName>
    <definedName name="thou" localSheetId="9">#REF!</definedName>
    <definedName name="thou" localSheetId="10">#REF!</definedName>
    <definedName name="thou">#REF!</definedName>
    <definedName name="thousand">[36]General!$A$4</definedName>
    <definedName name="THPROG" localSheetId="6">'[2]STN WISE EMR'!#REF!</definedName>
    <definedName name="THPROG" localSheetId="7">'[2]STN WISE EMR'!#REF!</definedName>
    <definedName name="THPROG" localSheetId="8">'[2]STN WISE EMR'!#REF!</definedName>
    <definedName name="THPROG" localSheetId="9">'[2]STN WISE EMR'!#REF!</definedName>
    <definedName name="THPROG" localSheetId="10">'[2]STN WISE EMR'!#REF!</definedName>
    <definedName name="THPROG">'[2]STN WISE EMR'!#REF!</definedName>
    <definedName name="THPROG_4">NA()</definedName>
    <definedName name="THPROG_5">NA()</definedName>
    <definedName name="tjt" hidden="1">{"pl_t&amp;d",#N/A,FALSE,"p&amp;l_t&amp;D_01_02 (2)"}</definedName>
    <definedName name="TN" localSheetId="6">'[2]STN WISE EMR'!#REF!</definedName>
    <definedName name="TN" localSheetId="7">'[2]STN WISE EMR'!#REF!</definedName>
    <definedName name="TN" localSheetId="8">'[2]STN WISE EMR'!#REF!</definedName>
    <definedName name="TN" localSheetId="9">'[2]STN WISE EMR'!#REF!</definedName>
    <definedName name="TN" localSheetId="10">'[2]STN WISE EMR'!#REF!</definedName>
    <definedName name="TN">'[2]STN WISE EMR'!#REF!</definedName>
    <definedName name="TN_4">NA()</definedName>
    <definedName name="TN_5">NA()</definedName>
    <definedName name="total" hidden="1">{"pl_t&amp;d",#N/A,FALSE,"p&amp;l_t&amp;D_01_02 (2)"}</definedName>
    <definedName name="TOWN" hidden="1">{"pl_t&amp;d",#N/A,FALSE,"p&amp;l_t&amp;D_01_02 (2)"}</definedName>
    <definedName name="TRE" hidden="1">{"pl_t&amp;d",#N/A,FALSE,"p&amp;l_t&amp;D_01_02 (2)"}</definedName>
    <definedName name="trhishjfls" hidden="1">{"pl_t&amp;d",#N/A,FALSE,"p&amp;l_t&amp;D_01_02 (2)"}</definedName>
    <definedName name="TTT" localSheetId="0" hidden="1">{"pl_t&amp;d",#N/A,FALSE,"p&amp;l_t&amp;D_01_02 (2)"}</definedName>
    <definedName name="TTT" localSheetId="1" hidden="1">{"pl_t&amp;d",#N/A,FALSE,"p&amp;l_t&amp;D_01_02 (2)"}</definedName>
    <definedName name="TTT" localSheetId="2" hidden="1">{"pl_t&amp;d",#N/A,FALSE,"p&amp;l_t&amp;D_01_02 (2)"}</definedName>
    <definedName name="TTT" localSheetId="3" hidden="1">{"pl_t&amp;d",#N/A,FALSE,"p&amp;l_t&amp;D_01_02 (2)"}</definedName>
    <definedName name="TTT" localSheetId="5" hidden="1">{"pl_t&amp;d",#N/A,FALSE,"p&amp;l_t&amp;D_01_02 (2)"}</definedName>
    <definedName name="TTT" localSheetId="6" hidden="1">{"pl_t&amp;d",#N/A,FALSE,"p&amp;l_t&amp;D_01_02 (2)"}</definedName>
    <definedName name="TTT" localSheetId="7" hidden="1">{"pl_t&amp;d",#N/A,FALSE,"p&amp;l_t&amp;D_01_02 (2)"}</definedName>
    <definedName name="TTT" localSheetId="8" hidden="1">{"pl_t&amp;d",#N/A,FALSE,"p&amp;l_t&amp;D_01_02 (2)"}</definedName>
    <definedName name="TTT" localSheetId="9" hidden="1">{"pl_t&amp;d",#N/A,FALSE,"p&amp;l_t&amp;D_01_02 (2)"}</definedName>
    <definedName name="TTT" localSheetId="10" hidden="1">{"pl_t&amp;d",#N/A,FALSE,"p&amp;l_t&amp;D_01_02 (2)"}</definedName>
    <definedName name="TTT" hidden="1">{"pl_t&amp;d",#N/A,FALSE,"p&amp;l_t&amp;D_01_02 (2)"}</definedName>
    <definedName name="tttt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VA">'[7]Executive Summary -Thermal'!$A$4:$H$126</definedName>
    <definedName name="ty" hidden="1">{"pl_t&amp;d",#N/A,FALSE,"p&amp;l_t&amp;D_01_02 (2)"}</definedName>
    <definedName name="tyhtf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tytyy" localSheetId="6" hidden="1">{"pl_td_01_02",#N/A,FALSE,"p&amp;l_t&amp;D_01_02 (2)"}</definedName>
    <definedName name="tytytyy" localSheetId="7" hidden="1">{"pl_td_01_02",#N/A,FALSE,"p&amp;l_t&amp;D_01_02 (2)"}</definedName>
    <definedName name="tytytyy" localSheetId="8" hidden="1">{"pl_td_01_02",#N/A,FALSE,"p&amp;l_t&amp;D_01_02 (2)"}</definedName>
    <definedName name="tytytyy" localSheetId="9" hidden="1">{"pl_td_01_02",#N/A,FALSE,"p&amp;l_t&amp;D_01_02 (2)"}</definedName>
    <definedName name="tytytyy" localSheetId="10" hidden="1">{"pl_td_01_02",#N/A,FALSE,"p&amp;l_t&amp;D_01_02 (2)"}</definedName>
    <definedName name="tytytyy" hidden="1">{"pl_td_01_02",#N/A,FALSE,"p&amp;l_t&amp;D_01_02 (2)"}</definedName>
    <definedName name="TYU" hidden="1">{"pl_t&amp;d",#N/A,FALSE,"p&amp;l_t&amp;D_01_02 (2)"}</definedName>
    <definedName name="tyut" hidden="1">{"pl_t&amp;d",#N/A,FALSE,"p&amp;l_t&amp;D_01_02 (2)"}</definedName>
    <definedName name="u" localSheetId="6">#REF!</definedName>
    <definedName name="u" localSheetId="7">#REF!</definedName>
    <definedName name="u" localSheetId="8">#REF!</definedName>
    <definedName name="u" localSheetId="9">#REF!</definedName>
    <definedName name="u" localSheetId="10">#REF!</definedName>
    <definedName name="u">#REF!</definedName>
    <definedName name="uejkd" hidden="1">{"pl_t&amp;d",#N/A,FALSE,"p&amp;l_t&amp;D_01_02 (2)"}</definedName>
    <definedName name="UG" localSheetId="6">#REF!</definedName>
    <definedName name="UG" localSheetId="7">#REF!</definedName>
    <definedName name="UG" localSheetId="8">#REF!</definedName>
    <definedName name="UG" localSheetId="9">#REF!</definedName>
    <definedName name="UG" localSheetId="10">#REF!</definedName>
    <definedName name="UG">#REF!</definedName>
    <definedName name="uhiouyi" hidden="1">{"pl_t&amp;d",#N/A,FALSE,"p&amp;l_t&amp;D_01_02 (2)"}</definedName>
    <definedName name="ui" hidden="1">{"pl_t&amp;d",#N/A,FALSE,"p&amp;l_t&amp;D_01_02 (2)"}</definedName>
    <definedName name="UIYTYGHT" hidden="1">{"pl_t&amp;d",#N/A,FALSE,"p&amp;l_t&amp;D_01_02 (2)"}</definedName>
    <definedName name="uj" localSheetId="6">#REF!,#REF!</definedName>
    <definedName name="uj" localSheetId="7">#REF!,#REF!</definedName>
    <definedName name="uj" localSheetId="8">#REF!,#REF!</definedName>
    <definedName name="uj" localSheetId="9">#REF!,#REF!</definedName>
    <definedName name="uj" localSheetId="10">#REF!,#REF!</definedName>
    <definedName name="uj">#REF!,#REF!</definedName>
    <definedName name="ukl" hidden="1">{"pl_t&amp;d",#N/A,FALSE,"p&amp;l_t&amp;D_01_02 (2)"}</definedName>
    <definedName name="UMA" hidden="1">{"pl_t&amp;d",#N/A,FALSE,"p&amp;l_t&amp;D_01_02 (2)"}</definedName>
    <definedName name="ums" hidden="1">{"pl_t&amp;d",#N/A,FALSE,"p&amp;l_t&amp;D_01_02 (2)"}</definedName>
    <definedName name="un" localSheetId="6">#REF!,#REF!</definedName>
    <definedName name="un" localSheetId="7">#REF!,#REF!</definedName>
    <definedName name="un" localSheetId="8">#REF!,#REF!</definedName>
    <definedName name="un" localSheetId="9">#REF!,#REF!</definedName>
    <definedName name="un" localSheetId="10">#REF!,#REF!</definedName>
    <definedName name="un">'[45]A 3.7'!$I$35,'[45]A 3.7'!$I$44</definedName>
    <definedName name="UNITS" localSheetId="4">#REF!</definedName>
    <definedName name="UNITS" localSheetId="5">#REF!</definedName>
    <definedName name="UNITS" localSheetId="6">#REF!</definedName>
    <definedName name="UNITS" localSheetId="7">#REF!</definedName>
    <definedName name="UNITS" localSheetId="8">#REF!</definedName>
    <definedName name="UNITS" localSheetId="9">#REF!</definedName>
    <definedName name="UNITS" localSheetId="10">#REF!</definedName>
    <definedName name="UNITS">#REF!</definedName>
    <definedName name="unnamed" localSheetId="6">#REF!</definedName>
    <definedName name="unnamed" localSheetId="7">#REF!</definedName>
    <definedName name="unnamed" localSheetId="8">#REF!</definedName>
    <definedName name="unnamed" localSheetId="9">#REF!</definedName>
    <definedName name="unnamed" localSheetId="10">#REF!</definedName>
    <definedName name="unnamed">[45]overall!#REF!</definedName>
    <definedName name="Unrestricted_Specific_Consumption" localSheetId="6">#REF!</definedName>
    <definedName name="Unrestricted_Specific_Consumption" localSheetId="7">#REF!</definedName>
    <definedName name="Unrestricted_Specific_Consumption" localSheetId="8">#REF!</definedName>
    <definedName name="Unrestricted_Specific_Consumption" localSheetId="9">#REF!</definedName>
    <definedName name="Unrestricted_Specific_Consumption" localSheetId="10">#REF!</definedName>
    <definedName name="Unrestricted_Specific_Consumption">#REF!</definedName>
    <definedName name="urban" hidden="1">{"pl_t&amp;d",#N/A,FALSE,"p&amp;l_t&amp;D_01_02 (2)"}</definedName>
    <definedName name="uu" hidden="1">{"pl_t&amp;d",#N/A,FALSE,"p&amp;l_t&amp;D_01_02 (2)"}</definedName>
    <definedName name="uum" hidden="1">{"pl_t&amp;d",#N/A,FALSE,"p&amp;l_t&amp;D_01_02 (2)"}</definedName>
    <definedName name="uuu" localSheetId="6" hidden="1">{"pl_t&amp;d",#N/A,FALSE,"p&amp;l_t&amp;D_01_02 (2)"}</definedName>
    <definedName name="uuu" localSheetId="7" hidden="1">{"pl_t&amp;d",#N/A,FALSE,"p&amp;l_t&amp;D_01_02 (2)"}</definedName>
    <definedName name="uuu" localSheetId="8" hidden="1">{"pl_t&amp;d",#N/A,FALSE,"p&amp;l_t&amp;D_01_02 (2)"}</definedName>
    <definedName name="uuu" localSheetId="9" hidden="1">{"pl_t&amp;d",#N/A,FALSE,"p&amp;l_t&amp;D_01_02 (2)"}</definedName>
    <definedName name="uuu" localSheetId="10" hidden="1">{"pl_t&amp;d",#N/A,FALSE,"p&amp;l_t&amp;D_01_02 (2)"}</definedName>
    <definedName name="uuu" hidden="1">{"pl_t&amp;d",#N/A,FALSE,"p&amp;l_t&amp;D_01_02 (2)"}</definedName>
    <definedName name="uuuuuuu" hidden="1">{"pl_t&amp;d",#N/A,FALSE,"p&amp;l_t&amp;D_01_02 (2)"}</definedName>
    <definedName name="UVW" hidden="1">{"pl_t&amp;d",#N/A,FALSE,"p&amp;l_t&amp;D_01_02 (2)"}</definedName>
    <definedName name="UY" hidden="1">{"pl_t&amp;d",#N/A,FALSE,"p&amp;l_t&amp;D_01_02 (2)"}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>#REF!</definedName>
    <definedName name="V.C.26.10.2004" hidden="1">{"pl_td_01_02",#N/A,FALSE,"p&amp;l_t&amp;D_01_02 (2)"}</definedName>
    <definedName name="VANAJA" hidden="1">{"pl_t&amp;d",#N/A,FALSE,"p&amp;l_t&amp;D_01_02 (2)"}</definedName>
    <definedName name="vb" hidden="1">{"pl_t&amp;d",#N/A,FALSE,"p&amp;l_t&amp;D_01_02 (2)"}</definedName>
    <definedName name="VBGF" hidden="1">{"pl_t&amp;d",#N/A,FALSE,"p&amp;l_t&amp;D_01_02 (2)"}</definedName>
    <definedName name="VBGFTRGH" hidden="1">{"pl_td_01_02",#N/A,FALSE,"p&amp;l_t&amp;D_01_02 (2)"}</definedName>
    <definedName name="VBG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" hidden="1">{"pl_t&amp;d",#N/A,FALSE,"p&amp;l_t&amp;D_01_02 (2)"}</definedName>
    <definedName name="VBGHGFG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NBV" hidden="1">{"pl_t&amp;d",#N/A,FALSE,"p&amp;l_t&amp;D_01_02 (2)"}</definedName>
    <definedName name="VBVUYU" hidden="1">{"pl_t&amp;d",#N/A,FALSE,"p&amp;l_t&amp;D_01_02 (2)"}</definedName>
    <definedName name="VC" hidden="1">{"pl_t&amp;d",#N/A,FALSE,"p&amp;l_t&amp;D_01_02 (2)"}</definedName>
    <definedName name="VCB" hidden="1">{"pl_t&amp;d",#N/A,FALSE,"p&amp;l_t&amp;D_01_02 (2)"}</definedName>
    <definedName name="VCBV" hidden="1">{"pl_td_01_02",#N/A,FALSE,"p&amp;l_t&amp;D_01_02 (2)"}</definedName>
    <definedName name="VCCDF" hidden="1">{"pl_t&amp;d",#N/A,FALSE,"p&amp;l_t&amp;D_01_02 (2)"}</definedName>
    <definedName name="VCFG" hidden="1">{"pl_t&amp;d",#N/A,FALSE,"p&amp;l_t&amp;D_01_02 (2)"}</definedName>
    <definedName name="VCV" hidden="1">{"pl_t&amp;d",#N/A,FALSE,"p&amp;l_t&amp;D_01_02 (2)"}</definedName>
    <definedName name="VDER" hidden="1">{"pl_t&amp;d",#N/A,FALSE,"p&amp;l_t&amp;D_01_02 (2)"}</definedName>
    <definedName name="venkate" hidden="1">{"pl_t&amp;d",#N/A,FALSE,"p&amp;l_t&amp;D_01_02 (2)"}</definedName>
    <definedName name="Vertical_Not_Selected" localSheetId="6">#REF!</definedName>
    <definedName name="Vertical_Not_Selected" localSheetId="7">#REF!</definedName>
    <definedName name="Vertical_Not_Selected" localSheetId="8">#REF!</definedName>
    <definedName name="Vertical_Not_Selected" localSheetId="9">#REF!</definedName>
    <definedName name="Vertical_Not_Selected" localSheetId="10">#REF!</definedName>
    <definedName name="Vertical_Not_Selected">#REF!</definedName>
    <definedName name="VFGHGHG" hidden="1">{"pl_t&amp;d",#N/A,FALSE,"p&amp;l_t&amp;D_01_02 (2)"}</definedName>
    <definedName name="vidyut" hidden="1">{"pl_t&amp;d",#N/A,FALSE,"p&amp;l_t&amp;D_01_02 (2)"}</definedName>
    <definedName name="vin" localSheetId="4" hidden="1">'[17]installes-capacity'!#REF!</definedName>
    <definedName name="vin" localSheetId="5" hidden="1">'[17]installes-capacity'!#REF!</definedName>
    <definedName name="vin" localSheetId="6" hidden="1">'[17]installes-capacity'!#REF!</definedName>
    <definedName name="vin" localSheetId="7" hidden="1">'[17]installes-capacity'!#REF!</definedName>
    <definedName name="vin" localSheetId="8" hidden="1">'[17]installes-capacity'!#REF!</definedName>
    <definedName name="vin" localSheetId="9" hidden="1">'[17]installes-capacity'!#REF!</definedName>
    <definedName name="vin" localSheetId="10" hidden="1">'[17]installes-capacity'!#REF!</definedName>
    <definedName name="vin" hidden="1">'[17]installes-capacity'!#REF!</definedName>
    <definedName name="vinod" localSheetId="0" hidden="1">{"pl_t&amp;d",#N/A,FALSE,"p&amp;l_t&amp;D_01_02 (2)"}</definedName>
    <definedName name="vinod" localSheetId="1" hidden="1">{"pl_t&amp;d",#N/A,FALSE,"p&amp;l_t&amp;D_01_02 (2)"}</definedName>
    <definedName name="vinod" localSheetId="2" hidden="1">{"pl_t&amp;d",#N/A,FALSE,"p&amp;l_t&amp;D_01_02 (2)"}</definedName>
    <definedName name="vinod" localSheetId="3" hidden="1">{"pl_t&amp;d",#N/A,FALSE,"p&amp;l_t&amp;D_01_02 (2)"}</definedName>
    <definedName name="vinod" localSheetId="5" hidden="1">{"pl_t&amp;d",#N/A,FALSE,"p&amp;l_t&amp;D_01_02 (2)"}</definedName>
    <definedName name="vinod" localSheetId="6" hidden="1">{"pl_t&amp;d",#N/A,FALSE,"p&amp;l_t&amp;D_01_02 (2)"}</definedName>
    <definedName name="vinod" localSheetId="7" hidden="1">{"pl_t&amp;d",#N/A,FALSE,"p&amp;l_t&amp;D_01_02 (2)"}</definedName>
    <definedName name="vinod" localSheetId="8" hidden="1">{"pl_t&amp;d",#N/A,FALSE,"p&amp;l_t&amp;D_01_02 (2)"}</definedName>
    <definedName name="vinod" localSheetId="9" hidden="1">{"pl_t&amp;d",#N/A,FALSE,"p&amp;l_t&amp;D_01_02 (2)"}</definedName>
    <definedName name="vinod" localSheetId="10" hidden="1">{"pl_t&amp;d",#N/A,FALSE,"p&amp;l_t&amp;D_01_02 (2)"}</definedName>
    <definedName name="vinod" hidden="1">{"pl_t&amp;d",#N/A,FALSE,"p&amp;l_t&amp;D_01_02 (2)"}</definedName>
    <definedName name="vrjx" hidden="1">{"pl_t&amp;d",#N/A,FALSE,"p&amp;l_t&amp;D_01_02 (2)"}</definedName>
    <definedName name="vss" hidden="1">{"pl_t&amp;d",#N/A,FALSE,"p&amp;l_t&amp;D_01_02 (2)"}</definedName>
    <definedName name="vv" hidden="1">{"pl_t&amp;d",#N/A,FALSE,"p&amp;l_t&amp;D_01_02 (2)"}</definedName>
    <definedName name="vvv" hidden="1">{"pl_t&amp;d",#N/A,FALSE,"p&amp;l_t&amp;D_01_02 (2)"}</definedName>
    <definedName name="VVVFEER" hidden="1">{"pl_t&amp;d",#N/A,FALSE,"p&amp;l_t&amp;D_01_02 (2)"}</definedName>
    <definedName name="VVVV" hidden="1">{"pl_t&amp;d",#N/A,FALSE,"p&amp;l_t&amp;D_01_02 (2)"}</definedName>
    <definedName name="VVVVV" hidden="1">{"pl_t&amp;d",#N/A,FALSE,"p&amp;l_t&amp;D_01_02 (2)"}</definedName>
    <definedName name="VVVVVVVV" hidden="1">{"pl_t&amp;d",#N/A,FALSE,"p&amp;l_t&amp;D_01_02 (2)"}</definedName>
    <definedName name="VVVVVVVVV" hidden="1">{"pl_t&amp;d",#N/A,FALSE,"p&amp;l_t&amp;D_01_02 (2)"}</definedName>
    <definedName name="w" localSheetId="6" hidden="1">{"pl_t&amp;d",#N/A,FALSE,"p&amp;l_t&amp;D_01_02 (2)"}</definedName>
    <definedName name="w" localSheetId="7" hidden="1">{"pl_t&amp;d",#N/A,FALSE,"p&amp;l_t&amp;D_01_02 (2)"}</definedName>
    <definedName name="w" localSheetId="8" hidden="1">{"pl_t&amp;d",#N/A,FALSE,"p&amp;l_t&amp;D_01_02 (2)"}</definedName>
    <definedName name="w" localSheetId="9" hidden="1">{"pl_t&amp;d",#N/A,FALSE,"p&amp;l_t&amp;D_01_02 (2)"}</definedName>
    <definedName name="w" localSheetId="10" hidden="1">{"pl_t&amp;d",#N/A,FALSE,"p&amp;l_t&amp;D_01_02 (2)"}</definedName>
    <definedName name="w" hidden="1">{"pl_t&amp;d",#N/A,FALSE,"p&amp;l_t&amp;D_01_02 (2)"}</definedName>
    <definedName name="wa" hidden="1">{"pl_t&amp;d",#N/A,FALSE,"p&amp;l_t&amp;D_01_02 (2)"}</definedName>
    <definedName name="wadfw" hidden="1">{"pl_t&amp;d",#N/A,FALSE,"p&amp;l_t&amp;D_01_02 (2)"}</definedName>
    <definedName name="wdsd" localSheetId="0" hidden="1">{"pl_t&amp;d",#N/A,FALSE,"p&amp;l_t&amp;D_01_02 (2)"}</definedName>
    <definedName name="wdsd" localSheetId="1" hidden="1">{"pl_t&amp;d",#N/A,FALSE,"p&amp;l_t&amp;D_01_02 (2)"}</definedName>
    <definedName name="wdsd" localSheetId="2" hidden="1">{"pl_t&amp;d",#N/A,FALSE,"p&amp;l_t&amp;D_01_02 (2)"}</definedName>
    <definedName name="wdsd" localSheetId="3" hidden="1">{"pl_t&amp;d",#N/A,FALSE,"p&amp;l_t&amp;D_01_02 (2)"}</definedName>
    <definedName name="wdsd" localSheetId="5" hidden="1">{"pl_t&amp;d",#N/A,FALSE,"p&amp;l_t&amp;D_01_02 (2)"}</definedName>
    <definedName name="wdsd" localSheetId="6" hidden="1">{"pl_t&amp;d",#N/A,FALSE,"p&amp;l_t&amp;D_01_02 (2)"}</definedName>
    <definedName name="wdsd" localSheetId="7" hidden="1">{"pl_t&amp;d",#N/A,FALSE,"p&amp;l_t&amp;D_01_02 (2)"}</definedName>
    <definedName name="wdsd" localSheetId="8" hidden="1">{"pl_t&amp;d",#N/A,FALSE,"p&amp;l_t&amp;D_01_02 (2)"}</definedName>
    <definedName name="wdsd" localSheetId="9" hidden="1">{"pl_t&amp;d",#N/A,FALSE,"p&amp;l_t&amp;D_01_02 (2)"}</definedName>
    <definedName name="wdsd" localSheetId="10" hidden="1">{"pl_t&amp;d",#N/A,FALSE,"p&amp;l_t&amp;D_01_02 (2)"}</definedName>
    <definedName name="wdsd" hidden="1">{"pl_t&amp;d",#N/A,FALSE,"p&amp;l_t&amp;D_01_02 (2)"}</definedName>
    <definedName name="we" hidden="1">{"pl_t&amp;d",#N/A,FALSE,"p&amp;l_t&amp;D_01_02 (2)"}</definedName>
    <definedName name="WEE" hidden="1">{"pl_t&amp;d",#N/A,FALSE,"p&amp;l_t&amp;D_01_02 (2)"}</definedName>
    <definedName name="weersdf" hidden="1">{"pl_t&amp;d",#N/A,FALSE,"p&amp;l_t&amp;D_01_02 (2)"}</definedName>
    <definedName name="weq" hidden="1">{"pl_t&amp;d",#N/A,FALSE,"p&amp;l_t&amp;D_01_02 (2)"}</definedName>
    <definedName name="WERE" hidden="1">{"pl_t&amp;d",#N/A,FALSE,"p&amp;l_t&amp;D_01_02 (2)"}</definedName>
    <definedName name="WERT" hidden="1">{"pl_t&amp;d",#N/A,FALSE,"p&amp;l_t&amp;D_01_02 (2)"}</definedName>
    <definedName name="wes" hidden="1">{"pl_td_01_02",#N/A,FALSE,"p&amp;l_t&amp;D_01_02 (2)"}</definedName>
    <definedName name="wew" hidden="1">{"pl_t&amp;d",#N/A,FALSE,"p&amp;l_t&amp;D_01_02 (2)"}</definedName>
    <definedName name="WGP" hidden="1">{"pl_t&amp;d",#N/A,FALSE,"p&amp;l_t&amp;D_01_02 (2)"}</definedName>
    <definedName name="WIND" hidden="1">{"pl_t&amp;d",#N/A,FALSE,"p&amp;l_t&amp;D_01_02 (2)"}</definedName>
    <definedName name="WIP_944" localSheetId="6">#REF!</definedName>
    <definedName name="WIP_944" localSheetId="7">#REF!</definedName>
    <definedName name="WIP_944" localSheetId="8">#REF!</definedName>
    <definedName name="WIP_944" localSheetId="9">#REF!</definedName>
    <definedName name="WIP_944" localSheetId="10">#REF!</definedName>
    <definedName name="WIP_944">#REF!</definedName>
    <definedName name="WIPComments" localSheetId="6">#REF!</definedName>
    <definedName name="WIPComments" localSheetId="7">#REF!</definedName>
    <definedName name="WIPComments" localSheetId="8">#REF!</definedName>
    <definedName name="WIPComments" localSheetId="9">#REF!</definedName>
    <definedName name="WIPComments" localSheetId="10">#REF!</definedName>
    <definedName name="WIPComments">#REF!</definedName>
    <definedName name="WIPMacroStart" localSheetId="6">#REF!</definedName>
    <definedName name="WIPMacroStart" localSheetId="7">#REF!</definedName>
    <definedName name="WIPMacroStart" localSheetId="8">#REF!</definedName>
    <definedName name="WIPMacroStart" localSheetId="9">#REF!</definedName>
    <definedName name="WIPMacroStart" localSheetId="10">#REF!</definedName>
    <definedName name="WIPMacroStart">#REF!</definedName>
    <definedName name="wl" hidden="1">{"pl_t&amp;d",#N/A,FALSE,"p&amp;l_t&amp;D_01_02 (2)"}</definedName>
    <definedName name="wors" hidden="1">{"pl_t&amp;d",#N/A,FALSE,"p&amp;l_t&amp;D_01_02 (2)"}</definedName>
    <definedName name="WOs">[48]Sheet1!$L$2:$L$4567</definedName>
    <definedName name="wowow" hidden="1">{"pl_td_01_02",#N/A,FALSE,"p&amp;l_t&amp;D_01_02 (2)"}</definedName>
    <definedName name="wq" localSheetId="0" hidden="1">{"pl_t&amp;d",#N/A,FALSE,"p&amp;l_t&amp;D_01_02 (2)"}</definedName>
    <definedName name="wq" localSheetId="1" hidden="1">{"pl_t&amp;d",#N/A,FALSE,"p&amp;l_t&amp;D_01_02 (2)"}</definedName>
    <definedName name="wq" localSheetId="2" hidden="1">{"pl_t&amp;d",#N/A,FALSE,"p&amp;l_t&amp;D_01_02 (2)"}</definedName>
    <definedName name="wq" localSheetId="3" hidden="1">{"pl_t&amp;d",#N/A,FALSE,"p&amp;l_t&amp;D_01_02 (2)"}</definedName>
    <definedName name="wq" localSheetId="5" hidden="1">{"pl_t&amp;d",#N/A,FALSE,"p&amp;l_t&amp;D_01_02 (2)"}</definedName>
    <definedName name="wq" localSheetId="6" hidden="1">{"pl_t&amp;d",#N/A,FALSE,"p&amp;l_t&amp;D_01_02 (2)"}</definedName>
    <definedName name="wq" localSheetId="7" hidden="1">{"pl_t&amp;d",#N/A,FALSE,"p&amp;l_t&amp;D_01_02 (2)"}</definedName>
    <definedName name="wq" localSheetId="8" hidden="1">{"pl_t&amp;d",#N/A,FALSE,"p&amp;l_t&amp;D_01_02 (2)"}</definedName>
    <definedName name="wq" localSheetId="9" hidden="1">{"pl_t&amp;d",#N/A,FALSE,"p&amp;l_t&amp;D_01_02 (2)"}</definedName>
    <definedName name="wq" localSheetId="10" hidden="1">{"pl_t&amp;d",#N/A,FALSE,"p&amp;l_t&amp;D_01_02 (2)"}</definedName>
    <definedName name="wq" hidden="1">{"pl_t&amp;d",#N/A,FALSE,"p&amp;l_t&amp;D_01_02 (2)"}</definedName>
    <definedName name="wqds" hidden="1">{"pl_t&amp;d",#N/A,FALSE,"p&amp;l_t&amp;D_01_02 (2)"}</definedName>
    <definedName name="wqeq" hidden="1">{"pl_t&amp;d",#N/A,FALSE,"p&amp;l_t&amp;D_01_02 (2)"}</definedName>
    <definedName name="wqetydwd" localSheetId="0" hidden="1">{"pl_t&amp;d",#N/A,FALSE,"p&amp;l_t&amp;D_01_02 (2)"}</definedName>
    <definedName name="wqetydwd" localSheetId="1" hidden="1">{"pl_t&amp;d",#N/A,FALSE,"p&amp;l_t&amp;D_01_02 (2)"}</definedName>
    <definedName name="wqetydwd" localSheetId="2" hidden="1">{"pl_t&amp;d",#N/A,FALSE,"p&amp;l_t&amp;D_01_02 (2)"}</definedName>
    <definedName name="wqetydwd" localSheetId="3" hidden="1">{"pl_t&amp;d",#N/A,FALSE,"p&amp;l_t&amp;D_01_02 (2)"}</definedName>
    <definedName name="wqetydwd" localSheetId="5" hidden="1">{"pl_t&amp;d",#N/A,FALSE,"p&amp;l_t&amp;D_01_02 (2)"}</definedName>
    <definedName name="wqetydwd" localSheetId="6" hidden="1">{"pl_t&amp;d",#N/A,FALSE,"p&amp;l_t&amp;D_01_02 (2)"}</definedName>
    <definedName name="wqetydwd" localSheetId="7" hidden="1">{"pl_t&amp;d",#N/A,FALSE,"p&amp;l_t&amp;D_01_02 (2)"}</definedName>
    <definedName name="wqetydwd" localSheetId="8" hidden="1">{"pl_t&amp;d",#N/A,FALSE,"p&amp;l_t&amp;D_01_02 (2)"}</definedName>
    <definedName name="wqetydwd" localSheetId="9" hidden="1">{"pl_t&amp;d",#N/A,FALSE,"p&amp;l_t&amp;D_01_02 (2)"}</definedName>
    <definedName name="wqetydwd" localSheetId="10" hidden="1">{"pl_t&amp;d",#N/A,FALSE,"p&amp;l_t&amp;D_01_02 (2)"}</definedName>
    <definedName name="wqetydwd" hidden="1">{"pl_t&amp;d",#N/A,FALSE,"p&amp;l_t&amp;D_01_02 (2)"}</definedName>
    <definedName name="wqsxd" localSheetId="0" hidden="1">{"pl_t&amp;d",#N/A,FALSE,"p&amp;l_t&amp;D_01_02 (2)"}</definedName>
    <definedName name="wqsxd" localSheetId="1" hidden="1">{"pl_t&amp;d",#N/A,FALSE,"p&amp;l_t&amp;D_01_02 (2)"}</definedName>
    <definedName name="wqsxd" localSheetId="2" hidden="1">{"pl_t&amp;d",#N/A,FALSE,"p&amp;l_t&amp;D_01_02 (2)"}</definedName>
    <definedName name="wqsxd" localSheetId="3" hidden="1">{"pl_t&amp;d",#N/A,FALSE,"p&amp;l_t&amp;D_01_02 (2)"}</definedName>
    <definedName name="wqsxd" localSheetId="5" hidden="1">{"pl_t&amp;d",#N/A,FALSE,"p&amp;l_t&amp;D_01_02 (2)"}</definedName>
    <definedName name="wqsxd" localSheetId="6" hidden="1">{"pl_t&amp;d",#N/A,FALSE,"p&amp;l_t&amp;D_01_02 (2)"}</definedName>
    <definedName name="wqsxd" localSheetId="7" hidden="1">{"pl_t&amp;d",#N/A,FALSE,"p&amp;l_t&amp;D_01_02 (2)"}</definedName>
    <definedName name="wqsxd" localSheetId="8" hidden="1">{"pl_t&amp;d",#N/A,FALSE,"p&amp;l_t&amp;D_01_02 (2)"}</definedName>
    <definedName name="wqsxd" localSheetId="9" hidden="1">{"pl_t&amp;d",#N/A,FALSE,"p&amp;l_t&amp;D_01_02 (2)"}</definedName>
    <definedName name="wqsxd" localSheetId="10" hidden="1">{"pl_t&amp;d",#N/A,FALSE,"p&amp;l_t&amp;D_01_02 (2)"}</definedName>
    <definedName name="wqsxd" hidden="1">{"pl_t&amp;d",#N/A,FALSE,"p&amp;l_t&amp;D_01_02 (2)"}</definedName>
    <definedName name="wqwq" localSheetId="0" hidden="1">{"pl_t&amp;d",#N/A,FALSE,"p&amp;l_t&amp;D_01_02 (2)"}</definedName>
    <definedName name="wqwq" localSheetId="1" hidden="1">{"pl_t&amp;d",#N/A,FALSE,"p&amp;l_t&amp;D_01_02 (2)"}</definedName>
    <definedName name="wqwq" localSheetId="2" hidden="1">{"pl_t&amp;d",#N/A,FALSE,"p&amp;l_t&amp;D_01_02 (2)"}</definedName>
    <definedName name="wqwq" localSheetId="3" hidden="1">{"pl_t&amp;d",#N/A,FALSE,"p&amp;l_t&amp;D_01_02 (2)"}</definedName>
    <definedName name="wqwq" localSheetId="5" hidden="1">{"pl_t&amp;d",#N/A,FALSE,"p&amp;l_t&amp;D_01_02 (2)"}</definedName>
    <definedName name="wqwq" localSheetId="6" hidden="1">{"pl_t&amp;d",#N/A,FALSE,"p&amp;l_t&amp;D_01_02 (2)"}</definedName>
    <definedName name="wqwq" localSheetId="7" hidden="1">{"pl_t&amp;d",#N/A,FALSE,"p&amp;l_t&amp;D_01_02 (2)"}</definedName>
    <definedName name="wqwq" localSheetId="8" hidden="1">{"pl_t&amp;d",#N/A,FALSE,"p&amp;l_t&amp;D_01_02 (2)"}</definedName>
    <definedName name="wqwq" localSheetId="9" hidden="1">{"pl_t&amp;d",#N/A,FALSE,"p&amp;l_t&amp;D_01_02 (2)"}</definedName>
    <definedName name="wqwq" localSheetId="10" hidden="1">{"pl_t&amp;d",#N/A,FALSE,"p&amp;l_t&amp;D_01_02 (2)"}</definedName>
    <definedName name="wqwq" hidden="1">{"pl_t&amp;d",#N/A,FALSE,"p&amp;l_t&amp;D_01_02 (2)"}</definedName>
    <definedName name="wqyqu" localSheetId="0" hidden="1">{"pl_t&amp;d",#N/A,FALSE,"p&amp;l_t&amp;D_01_02 (2)"}</definedName>
    <definedName name="wqyqu" localSheetId="1" hidden="1">{"pl_t&amp;d",#N/A,FALSE,"p&amp;l_t&amp;D_01_02 (2)"}</definedName>
    <definedName name="wqyqu" localSheetId="2" hidden="1">{"pl_t&amp;d",#N/A,FALSE,"p&amp;l_t&amp;D_01_02 (2)"}</definedName>
    <definedName name="wqyqu" localSheetId="3" hidden="1">{"pl_t&amp;d",#N/A,FALSE,"p&amp;l_t&amp;D_01_02 (2)"}</definedName>
    <definedName name="wqyqu" localSheetId="5" hidden="1">{"pl_t&amp;d",#N/A,FALSE,"p&amp;l_t&amp;D_01_02 (2)"}</definedName>
    <definedName name="wqyqu" localSheetId="6" hidden="1">{"pl_t&amp;d",#N/A,FALSE,"p&amp;l_t&amp;D_01_02 (2)"}</definedName>
    <definedName name="wqyqu" localSheetId="7" hidden="1">{"pl_t&amp;d",#N/A,FALSE,"p&amp;l_t&amp;D_01_02 (2)"}</definedName>
    <definedName name="wqyqu" localSheetId="8" hidden="1">{"pl_t&amp;d",#N/A,FALSE,"p&amp;l_t&amp;D_01_02 (2)"}</definedName>
    <definedName name="wqyqu" localSheetId="9" hidden="1">{"pl_t&amp;d",#N/A,FALSE,"p&amp;l_t&amp;D_01_02 (2)"}</definedName>
    <definedName name="wqyqu" localSheetId="10" hidden="1">{"pl_t&amp;d",#N/A,FALSE,"p&amp;l_t&amp;D_01_02 (2)"}</definedName>
    <definedName name="wqyqu" hidden="1">{"pl_t&amp;d",#N/A,FALSE,"p&amp;l_t&amp;D_01_02 (2)"}</definedName>
    <definedName name="wrc.pl" hidden="1">{"pl_td_01_02",#N/A,FALSE,"p&amp;l_t&amp;D_01_02 (2)"}</definedName>
    <definedName name="wrm.pl." hidden="1">{"pl_t&amp;d",#N/A,FALSE,"p&amp;l_t&amp;D_01_02 (2)"}</definedName>
    <definedName name="wrn.ar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Forms.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7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8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9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1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INPU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localSheetId="1" hidden="1">{#N/A,#N/A,FALSE,"1.1";#N/A,#N/A,FALSE,"1.3";#N/A,#N/A,FALSE,"SOD";#N/A,#N/A,FALSE,"1.4";#N/A,#N/A,FALSE,"Int recon";#N/A,#N/A,FALSE,"Sales_Rev";#N/A,#N/A,FALSE,"Summary"}</definedName>
    <definedName name="wrn.ARR04." localSheetId="2" hidden="1">{#N/A,#N/A,FALSE,"1.1";#N/A,#N/A,FALSE,"1.3";#N/A,#N/A,FALSE,"SOD";#N/A,#N/A,FALSE,"1.4";#N/A,#N/A,FALSE,"Int recon";#N/A,#N/A,FALSE,"Sales_Rev";#N/A,#N/A,FALSE,"Summary"}</definedName>
    <definedName name="wrn.ARR04." localSheetId="3" hidden="1">{#N/A,#N/A,FALSE,"1.1";#N/A,#N/A,FALSE,"1.3";#N/A,#N/A,FALSE,"SOD";#N/A,#N/A,FALSE,"1.4";#N/A,#N/A,FALSE,"Int recon";#N/A,#N/A,FALSE,"Sales_Rev";#N/A,#N/A,FALSE,"Summary"}</definedName>
    <definedName name="wrn.ARR04." localSheetId="4" hidden="1">{#N/A,#N/A,FALSE,"1.1";#N/A,#N/A,FALSE,"1.3";#N/A,#N/A,FALSE,"SOD";#N/A,#N/A,FALSE,"1.4";#N/A,#N/A,FALSE,"Int recon";#N/A,#N/A,FALSE,"Sales_Rev";#N/A,#N/A,FALSE,"Summary"}</definedName>
    <definedName name="wrn.ARR04." localSheetId="5" hidden="1">{#N/A,#N/A,FALSE,"1.1";#N/A,#N/A,FALSE,"1.3";#N/A,#N/A,FALSE,"SOD";#N/A,#N/A,FALSE,"1.4";#N/A,#N/A,FALSE,"Int recon";#N/A,#N/A,FALSE,"Sales_Rev";#N/A,#N/A,FALSE,"Summary"}</definedName>
    <definedName name="wrn.ARR04." localSheetId="6" hidden="1">{#N/A,#N/A,FALSE,"1.1";#N/A,#N/A,FALSE,"1.3";#N/A,#N/A,FALSE,"SOD";#N/A,#N/A,FALSE,"1.4";#N/A,#N/A,FALSE,"Int recon";#N/A,#N/A,FALSE,"Sales_Rev";#N/A,#N/A,FALSE,"Summary"}</definedName>
    <definedName name="wrn.ARR04." localSheetId="7" hidden="1">{#N/A,#N/A,FALSE,"1.1";#N/A,#N/A,FALSE,"1.3";#N/A,#N/A,FALSE,"SOD";#N/A,#N/A,FALSE,"1.4";#N/A,#N/A,FALSE,"Int recon";#N/A,#N/A,FALSE,"Sales_Rev";#N/A,#N/A,FALSE,"Summary"}</definedName>
    <definedName name="wrn.ARR04." localSheetId="8" hidden="1">{#N/A,#N/A,FALSE,"1.1";#N/A,#N/A,FALSE,"1.3";#N/A,#N/A,FALSE,"SOD";#N/A,#N/A,FALSE,"1.4";#N/A,#N/A,FALSE,"Int recon";#N/A,#N/A,FALSE,"Sales_Rev";#N/A,#N/A,FALSE,"Summary"}</definedName>
    <definedName name="wrn.ARR04." localSheetId="9" hidden="1">{#N/A,#N/A,FALSE,"1.1";#N/A,#N/A,FALSE,"1.3";#N/A,#N/A,FALSE,"SOD";#N/A,#N/A,FALSE,"1.4";#N/A,#N/A,FALSE,"Int recon";#N/A,#N/A,FALSE,"Sales_Rev";#N/A,#N/A,FALSE,"Summary"}</definedName>
    <definedName name="wrn.ARR04." localSheetId="10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9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6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7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8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9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1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6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7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8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9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1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1" hidden="1">{"pl_t&amp;d",#N/A,FALSE,"p&amp;l_t&amp;D_01_02 (2)"}</definedName>
    <definedName name="wrn.pl." localSheetId="0" hidden="1">{"pl_t&amp;d",#N/A,FALSE,"p&amp;l_t&amp;D_01_02 (2)"}</definedName>
    <definedName name="wrn.pl." localSheetId="1" hidden="1">{"pl_t&amp;d",#N/A,FALSE,"p&amp;l_t&amp;D_01_02 (2)"}</definedName>
    <definedName name="wrn.pl." localSheetId="2" hidden="1">{"pl_t&amp;d",#N/A,FALSE,"p&amp;l_t&amp;D_01_02 (2)"}</definedName>
    <definedName name="wrn.pl." localSheetId="3" hidden="1">{"pl_t&amp;d",#N/A,FALSE,"p&amp;l_t&amp;D_01_02 (2)"}</definedName>
    <definedName name="wrn.pl." localSheetId="4" hidden="1">{"pl_t&amp;d",#N/A,FALSE,"p&amp;l_t&amp;D_01_02 (2)"}</definedName>
    <definedName name="wrn.pl." localSheetId="5" hidden="1">{"pl_t&amp;d",#N/A,FALSE,"p&amp;l_t&amp;D_01_02 (2)"}</definedName>
    <definedName name="wrn.pl." localSheetId="6" hidden="1">{"pl_t&amp;d",#N/A,FALSE,"p&amp;l_t&amp;D_01_02 (2)"}</definedName>
    <definedName name="wrn.pl." localSheetId="7" hidden="1">{"pl_t&amp;d",#N/A,FALSE,"p&amp;l_t&amp;D_01_02 (2)"}</definedName>
    <definedName name="wrn.pl." localSheetId="8" hidden="1">{"pl_t&amp;d",#N/A,FALSE,"p&amp;l_t&amp;D_01_02 (2)"}</definedName>
    <definedName name="wrn.pl." localSheetId="9" hidden="1">{"pl_t&amp;d",#N/A,FALSE,"p&amp;l_t&amp;D_01_02 (2)"}</definedName>
    <definedName name="wrn.pl." localSheetId="10" hidden="1">{"pl_t&amp;d",#N/A,FALSE,"p&amp;l_t&amp;D_01_02 (2)"}</definedName>
    <definedName name="wrn.pl." hidden="1">{"pl_t&amp;d",#N/A,FALSE,"p&amp;l_t&amp;D_01_02 (2)"}</definedName>
    <definedName name="wrn.pl.I" hidden="1">{"pl_t&amp;d",#N/A,FALSE,"p&amp;l_t&amp;D_01_02 (2)"}</definedName>
    <definedName name="wrn.pl.ltd.ii" hidden="1">{"pl_td_01_02",#N/A,FALSE,"p&amp;l_t&amp;D_01_02 (2)"}</definedName>
    <definedName name="wrn.pl.ltd.sun" hidden="1">{"pl_td_01_02",#N/A,FALSE,"p&amp;l_t&amp;D_01_02 (2)"}</definedName>
    <definedName name="wrn.pl.r" hidden="1">{"pl_t&amp;d",#N/A,FALSE,"p&amp;l_t&amp;D_01_02 (2)"}</definedName>
    <definedName name="wrn.pl.td.ii" hidden="1">{"pl_td_01_02",#N/A,FALSE,"p&amp;l_t&amp;D_01_02 (2)"}</definedName>
    <definedName name="wrn.pl.v" hidden="1">{"pl_t&amp;d",#N/A,FALSE,"p&amp;l_t&amp;D_01_02 (2)"}</definedName>
    <definedName name="wrn.pl_td." localSheetId="0" hidden="1">{"pl_td_01_02",#N/A,FALSE,"p&amp;l_t&amp;D_01_02 (2)"}</definedName>
    <definedName name="wrn.pl_td." localSheetId="1" hidden="1">{"pl_td_01_02",#N/A,FALSE,"p&amp;l_t&amp;D_01_02 (2)"}</definedName>
    <definedName name="wrn.pl_td." localSheetId="2" hidden="1">{"pl_td_01_02",#N/A,FALSE,"p&amp;l_t&amp;D_01_02 (2)"}</definedName>
    <definedName name="wrn.pl_td." localSheetId="3" hidden="1">{"pl_td_01_02",#N/A,FALSE,"p&amp;l_t&amp;D_01_02 (2)"}</definedName>
    <definedName name="wrn.pl_td." localSheetId="4" hidden="1">{"pl_td_01_02",#N/A,FALSE,"p&amp;l_t&amp;D_01_02 (2)"}</definedName>
    <definedName name="wrn.pl_td." localSheetId="5" hidden="1">{"pl_td_01_02",#N/A,FALSE,"p&amp;l_t&amp;D_01_02 (2)"}</definedName>
    <definedName name="wrn.pl_td." localSheetId="6" hidden="1">{"pl_td_01_02",#N/A,FALSE,"p&amp;l_t&amp;D_01_02 (2)"}</definedName>
    <definedName name="wrn.pl_td." localSheetId="7" hidden="1">{"pl_td_01_02",#N/A,FALSE,"p&amp;l_t&amp;D_01_02 (2)"}</definedName>
    <definedName name="wrn.pl_td." localSheetId="8" hidden="1">{"pl_td_01_02",#N/A,FALSE,"p&amp;l_t&amp;D_01_02 (2)"}</definedName>
    <definedName name="wrn.pl_td." localSheetId="9" hidden="1">{"pl_td_01_02",#N/A,FALSE,"p&amp;l_t&amp;D_01_02 (2)"}</definedName>
    <definedName name="wrn.pl_td." localSheetId="10" hidden="1">{"pl_td_01_02",#N/A,FALSE,"p&amp;l_t&amp;D_01_02 (2)"}</definedName>
    <definedName name="wrn.pl_td." hidden="1">{"pl_td_01_02",#N/A,FALSE,"p&amp;l_t&amp;D_01_02 (2)"}</definedName>
    <definedName name="wrn.pl_tdl" hidden="1">{"pl_td_01_02",#N/A,FALSE,"p&amp;l_t&amp;D_01_02 (2)"}</definedName>
    <definedName name="wrn.PP." localSheetId="6" hidden="1">{#N/A,#N/A,FALSE,"2002-03 Form 1.3a";#N/A,#N/A,FALSE,"2003-04 Form 1.3a";#N/A,#N/A,FALSE,"Avai- CY";#N/A,#N/A,FALSE,"Avai- EY";#N/A,#N/A,FALSE,"Demand vs Availability"}</definedName>
    <definedName name="wrn.PP." localSheetId="7" hidden="1">{#N/A,#N/A,FALSE,"2002-03 Form 1.3a";#N/A,#N/A,FALSE,"2003-04 Form 1.3a";#N/A,#N/A,FALSE,"Avai- CY";#N/A,#N/A,FALSE,"Avai- EY";#N/A,#N/A,FALSE,"Demand vs Availability"}</definedName>
    <definedName name="wrn.PP." localSheetId="8" hidden="1">{#N/A,#N/A,FALSE,"2002-03 Form 1.3a";#N/A,#N/A,FALSE,"2003-04 Form 1.3a";#N/A,#N/A,FALSE,"Avai- CY";#N/A,#N/A,FALSE,"Avai- EY";#N/A,#N/A,FALSE,"Demand vs Availability"}</definedName>
    <definedName name="wrn.PP." localSheetId="9" hidden="1">{#N/A,#N/A,FALSE,"2002-03 Form 1.3a";#N/A,#N/A,FALSE,"2003-04 Form 1.3a";#N/A,#N/A,FALSE,"Avai- CY";#N/A,#N/A,FALSE,"Avai- EY";#N/A,#N/A,FALSE,"Demand vs Availability"}</definedName>
    <definedName name="wrn.PP." localSheetId="10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6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7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8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9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1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pl2" hidden="1">{"pl_t&amp;d",#N/A,FALSE,"p&amp;l_t&amp;D_01_02 (2)"}</definedName>
    <definedName name="ws" hidden="1">{"pl_t&amp;d",#N/A,FALSE,"p&amp;l_t&amp;D_01_02 (2)"}</definedName>
    <definedName name="wvc" hidden="1">{"pl_t&amp;d",#N/A,FALSE,"p&amp;l_t&amp;D_01_02 (2)"}</definedName>
    <definedName name="ww" hidden="1">{"pl_t&amp;d",#N/A,FALSE,"p&amp;l_t&amp;D_01_02 (2)"}</definedName>
    <definedName name="wwg" hidden="1">{"pl_t&amp;d",#N/A,FALSE,"p&amp;l_t&amp;D_01_02 (2)"}</definedName>
    <definedName name="wwtw" hidden="1">{"pl_t&amp;d",#N/A,FALSE,"p&amp;l_t&amp;D_01_02 (2)"}</definedName>
    <definedName name="WWW" hidden="1">{"pl_t&amp;d",#N/A,FALSE,"p&amp;l_t&amp;D_01_02 (2)"}</definedName>
    <definedName name="WWWW" hidden="1">{"pl_t&amp;d",#N/A,FALSE,"p&amp;l_t&amp;D_01_02 (2)"}</definedName>
    <definedName name="x" localSheetId="0" hidden="1">{"pl_t&amp;d",#N/A,FALSE,"p&amp;l_t&amp;D_01_02 (2)"}</definedName>
    <definedName name="x" localSheetId="1" hidden="1">{"pl_t&amp;d",#N/A,FALSE,"p&amp;l_t&amp;D_01_02 (2)"}</definedName>
    <definedName name="x" localSheetId="2" hidden="1">{"pl_t&amp;d",#N/A,FALSE,"p&amp;l_t&amp;D_01_02 (2)"}</definedName>
    <definedName name="x" localSheetId="3" hidden="1">{"pl_t&amp;d",#N/A,FALSE,"p&amp;l_t&amp;D_01_02 (2)"}</definedName>
    <definedName name="x" localSheetId="4" hidden="1">{"pl_t&amp;d",#N/A,FALSE,"p&amp;l_t&amp;D_01_02 (2)"}</definedName>
    <definedName name="x" localSheetId="5" hidden="1">{"pl_t&amp;d",#N/A,FALSE,"p&amp;l_t&amp;D_01_02 (2)"}</definedName>
    <definedName name="x" localSheetId="6" hidden="1">{"pl_t&amp;d",#N/A,FALSE,"p&amp;l_t&amp;D_01_02 (2)"}</definedName>
    <definedName name="x" localSheetId="7" hidden="1">{"pl_t&amp;d",#N/A,FALSE,"p&amp;l_t&amp;D_01_02 (2)"}</definedName>
    <definedName name="x" localSheetId="8" hidden="1">{"pl_t&amp;d",#N/A,FALSE,"p&amp;l_t&amp;D_01_02 (2)"}</definedName>
    <definedName name="x" localSheetId="9" hidden="1">{"pl_t&amp;d",#N/A,FALSE,"p&amp;l_t&amp;D_01_02 (2)"}</definedName>
    <definedName name="x" localSheetId="10" hidden="1">{"pl_t&amp;d",#N/A,FALSE,"p&amp;l_t&amp;D_01_02 (2)"}</definedName>
    <definedName name="x" hidden="1">{"pl_t&amp;d",#N/A,FALSE,"p&amp;l_t&amp;D_01_02 (2)"}</definedName>
    <definedName name="X." hidden="1">{"pl_t&amp;d",#N/A,FALSE,"p&amp;l_t&amp;D_01_02 (2)"}</definedName>
    <definedName name="x_dataentry" localSheetId="9">[49]Instructions!#REF!</definedName>
    <definedName name="x_dataentry" localSheetId="10">[49]Instructions!#REF!</definedName>
    <definedName name="x_dataentry">[49]Instructions!#REF!</definedName>
    <definedName name="X1_" localSheetId="6">#REF!</definedName>
    <definedName name="X1_" localSheetId="7">#REF!</definedName>
    <definedName name="X1_" localSheetId="8">#REF!</definedName>
    <definedName name="X1_" localSheetId="9">#REF!</definedName>
    <definedName name="X1_" localSheetId="10">#REF!</definedName>
    <definedName name="X1_">#REF!</definedName>
    <definedName name="X1__4">NA()</definedName>
    <definedName name="X1__5">NA()</definedName>
    <definedName name="xcvbgfdg" hidden="1">{"pl_t&amp;d",#N/A,FALSE,"p&amp;l_t&amp;D_01_02 (2)"}</definedName>
    <definedName name="xi" hidden="1">{"pl_t&amp;d",#N/A,FALSE,"p&amp;l_t&amp;D_01_02 (2)"}</definedName>
    <definedName name="xl" hidden="1">{"pl_t&amp;d",#N/A,FALSE,"p&amp;l_t&amp;D_01_02 (2)"}</definedName>
    <definedName name="xl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S" hidden="1">{"pl_t&amp;d",#N/A,FALSE,"p&amp;l_t&amp;D_01_02 (2)"}</definedName>
    <definedName name="xx" localSheetId="0" hidden="1">{"pl_t&amp;d",#N/A,FALSE,"p&amp;l_t&amp;D_01_02 (2)"}</definedName>
    <definedName name="xx" localSheetId="1" hidden="1">{"pl_t&amp;d",#N/A,FALSE,"p&amp;l_t&amp;D_01_02 (2)"}</definedName>
    <definedName name="xx" localSheetId="2" hidden="1">{"pl_t&amp;d",#N/A,FALSE,"p&amp;l_t&amp;D_01_02 (2)"}</definedName>
    <definedName name="xx" localSheetId="3" hidden="1">{"pl_t&amp;d",#N/A,FALSE,"p&amp;l_t&amp;D_01_02 (2)"}</definedName>
    <definedName name="xx" localSheetId="4" hidden="1">{"pl_t&amp;d",#N/A,FALSE,"p&amp;l_t&amp;D_01_02 (2)"}</definedName>
    <definedName name="xx" localSheetId="5" hidden="1">{"pl_t&amp;d",#N/A,FALSE,"p&amp;l_t&amp;D_01_02 (2)"}</definedName>
    <definedName name="xx" localSheetId="6" hidden="1">{"pl_t&amp;d",#N/A,FALSE,"p&amp;l_t&amp;D_01_02 (2)"}</definedName>
    <definedName name="xx" localSheetId="7" hidden="1">{"pl_t&amp;d",#N/A,FALSE,"p&amp;l_t&amp;D_01_02 (2)"}</definedName>
    <definedName name="xx" localSheetId="8" hidden="1">{"pl_t&amp;d",#N/A,FALSE,"p&amp;l_t&amp;D_01_02 (2)"}</definedName>
    <definedName name="xx" localSheetId="9" hidden="1">{"pl_t&amp;d",#N/A,FALSE,"p&amp;l_t&amp;D_01_02 (2)"}</definedName>
    <definedName name="xx" localSheetId="10" hidden="1">{"pl_t&amp;d",#N/A,FALSE,"p&amp;l_t&amp;D_01_02 (2)"}</definedName>
    <definedName name="xx" hidden="1">{"pl_t&amp;d",#N/A,FALSE,"p&amp;l_t&amp;D_01_02 (2)"}</definedName>
    <definedName name="xxb" hidden="1">{"pl_t&amp;d",#N/A,FALSE,"p&amp;l_t&amp;D_01_02 (2)"}</definedName>
    <definedName name="xxc" localSheetId="0" hidden="1">{"pl_t&amp;d",#N/A,FALSE,"p&amp;l_t&amp;D_01_02 (2)"}</definedName>
    <definedName name="xxc" localSheetId="1" hidden="1">{"pl_t&amp;d",#N/A,FALSE,"p&amp;l_t&amp;D_01_02 (2)"}</definedName>
    <definedName name="xxc" localSheetId="2" hidden="1">{"pl_t&amp;d",#N/A,FALSE,"p&amp;l_t&amp;D_01_02 (2)"}</definedName>
    <definedName name="xxc" localSheetId="3" hidden="1">{"pl_t&amp;d",#N/A,FALSE,"p&amp;l_t&amp;D_01_02 (2)"}</definedName>
    <definedName name="xxc" localSheetId="4" hidden="1">{"pl_t&amp;d",#N/A,FALSE,"p&amp;l_t&amp;D_01_02 (2)"}</definedName>
    <definedName name="xxc" localSheetId="5" hidden="1">{"pl_t&amp;d",#N/A,FALSE,"p&amp;l_t&amp;D_01_02 (2)"}</definedName>
    <definedName name="xxc" localSheetId="6" hidden="1">{"pl_t&amp;d",#N/A,FALSE,"p&amp;l_t&amp;D_01_02 (2)"}</definedName>
    <definedName name="xxc" localSheetId="7" hidden="1">{"pl_t&amp;d",#N/A,FALSE,"p&amp;l_t&amp;D_01_02 (2)"}</definedName>
    <definedName name="xxc" localSheetId="8" hidden="1">{"pl_t&amp;d",#N/A,FALSE,"p&amp;l_t&amp;D_01_02 (2)"}</definedName>
    <definedName name="xxc" localSheetId="9" hidden="1">{"pl_t&amp;d",#N/A,FALSE,"p&amp;l_t&amp;D_01_02 (2)"}</definedName>
    <definedName name="xxc" localSheetId="10" hidden="1">{"pl_t&amp;d",#N/A,FALSE,"p&amp;l_t&amp;D_01_02 (2)"}</definedName>
    <definedName name="xxc" hidden="1">{"pl_t&amp;d",#N/A,FALSE,"p&amp;l_t&amp;D_01_02 (2)"}</definedName>
    <definedName name="xxi" hidden="1">{"pl_t&amp;d",#N/A,FALSE,"p&amp;l_t&amp;D_01_02 (2)"}</definedName>
    <definedName name="xxii" hidden="1">{"pl_t&amp;d",#N/A,FALSE,"p&amp;l_t&amp;D_01_02 (2)"}</definedName>
    <definedName name="xxlk" hidden="1">{"pl_t&amp;d",#N/A,FALSE,"p&amp;l_t&amp;D_01_02 (2)"}</definedName>
    <definedName name="xxx" localSheetId="0" hidden="1">{"pl_t&amp;d",#N/A,FALSE,"p&amp;l_t&amp;D_01_02 (2)"}</definedName>
    <definedName name="xxx" localSheetId="1" hidden="1">{"pl_t&amp;d",#N/A,FALSE,"p&amp;l_t&amp;D_01_02 (2)"}</definedName>
    <definedName name="xxx" localSheetId="2" hidden="1">{"pl_t&amp;d",#N/A,FALSE,"p&amp;l_t&amp;D_01_02 (2)"}</definedName>
    <definedName name="xxx" localSheetId="3" hidden="1">{"pl_t&amp;d",#N/A,FALSE,"p&amp;l_t&amp;D_01_02 (2)"}</definedName>
    <definedName name="xxx" localSheetId="4" hidden="1">{"pl_t&amp;d",#N/A,FALSE,"p&amp;l_t&amp;D_01_02 (2)"}</definedName>
    <definedName name="xxx" localSheetId="5" hidden="1">{"pl_t&amp;d",#N/A,FALSE,"p&amp;l_t&amp;D_01_02 (2)"}</definedName>
    <definedName name="xxx" localSheetId="6" hidden="1">{"pl_t&amp;d",#N/A,FALSE,"p&amp;l_t&amp;D_01_02 (2)"}</definedName>
    <definedName name="xxx" localSheetId="7" hidden="1">{"pl_t&amp;d",#N/A,FALSE,"p&amp;l_t&amp;D_01_02 (2)"}</definedName>
    <definedName name="xxx" localSheetId="8" hidden="1">{"pl_t&amp;d",#N/A,FALSE,"p&amp;l_t&amp;D_01_02 (2)"}</definedName>
    <definedName name="xxx" localSheetId="9" hidden="1">{"pl_t&amp;d",#N/A,FALSE,"p&amp;l_t&amp;D_01_02 (2)"}</definedName>
    <definedName name="xxx" localSheetId="10" hidden="1">{"pl_t&amp;d",#N/A,FALSE,"p&amp;l_t&amp;D_01_02 (2)"}</definedName>
    <definedName name="xxx" hidden="1">{"pl_t&amp;d",#N/A,FALSE,"p&amp;l_t&amp;D_01_02 (2)"}</definedName>
    <definedName name="XXX." hidden="1">{"pl_t&amp;d",#N/A,FALSE,"p&amp;l_t&amp;D_01_02 (2)"}</definedName>
    <definedName name="xxxx">'[50]6.7 p2'!$A$1:$L$33</definedName>
    <definedName name="XXXXX" localSheetId="4">#REF!</definedName>
    <definedName name="XXXXX" localSheetId="5">#REF!</definedName>
    <definedName name="XXXXX" localSheetId="6">#REF!</definedName>
    <definedName name="XXXXX" localSheetId="7">#REF!</definedName>
    <definedName name="XXXXX" localSheetId="8">#REF!</definedName>
    <definedName name="XXXXX" localSheetId="9">#REF!</definedName>
    <definedName name="XXXXX" localSheetId="10">#REF!</definedName>
    <definedName name="XXXXX">#REF!</definedName>
    <definedName name="xxxxxx" localSheetId="0" hidden="1">{"pl_t&amp;d",#N/A,FALSE,"p&amp;l_t&amp;D_01_02 (2)"}</definedName>
    <definedName name="xxxxxx" localSheetId="1" hidden="1">{"pl_t&amp;d",#N/A,FALSE,"p&amp;l_t&amp;D_01_02 (2)"}</definedName>
    <definedName name="xxxxxx" localSheetId="2" hidden="1">{"pl_t&amp;d",#N/A,FALSE,"p&amp;l_t&amp;D_01_02 (2)"}</definedName>
    <definedName name="xxxxxx" localSheetId="3" hidden="1">{"pl_t&amp;d",#N/A,FALSE,"p&amp;l_t&amp;D_01_02 (2)"}</definedName>
    <definedName name="xxxxxx" localSheetId="5" hidden="1">{"pl_t&amp;d",#N/A,FALSE,"p&amp;l_t&amp;D_01_02 (2)"}</definedName>
    <definedName name="xxxxxx" localSheetId="6" hidden="1">{"pl_t&amp;d",#N/A,FALSE,"p&amp;l_t&amp;D_01_02 (2)"}</definedName>
    <definedName name="xxxxxx" localSheetId="7" hidden="1">{"pl_t&amp;d",#N/A,FALSE,"p&amp;l_t&amp;D_01_02 (2)"}</definedName>
    <definedName name="xxxxxx" localSheetId="8" hidden="1">{"pl_t&amp;d",#N/A,FALSE,"p&amp;l_t&amp;D_01_02 (2)"}</definedName>
    <definedName name="xxxxxx" localSheetId="9" hidden="1">{"pl_t&amp;d",#N/A,FALSE,"p&amp;l_t&amp;D_01_02 (2)"}</definedName>
    <definedName name="xxxxxx" localSheetId="10" hidden="1">{"pl_t&amp;d",#N/A,FALSE,"p&amp;l_t&amp;D_01_02 (2)"}</definedName>
    <definedName name="xxxxxx" hidden="1">{"pl_t&amp;d",#N/A,FALSE,"p&amp;l_t&amp;D_01_02 (2)"}</definedName>
    <definedName name="xxxxxxxx" hidden="1">{"pl_t&amp;d",#N/A,FALSE,"p&amp;l_t&amp;D_01_02 (2)"}</definedName>
    <definedName name="xxxxxxxxi" hidden="1">{"pl_t&amp;d",#N/A,FALSE,"p&amp;l_t&amp;D_01_02 (2)"}</definedName>
    <definedName name="xxxxxxxxx" hidden="1">{"pl_t&amp;d",#N/A,FALSE,"p&amp;l_t&amp;D_01_02 (2)"}</definedName>
    <definedName name="xxxxxxxxxxxx" hidden="1">{"pl_t&amp;d",#N/A,FALSE,"p&amp;l_t&amp;D_01_02 (2)"}</definedName>
    <definedName name="xxxxxxxxxxxxxx" hidden="1">{"pl_t&amp;d",#N/A,FALSE,"p&amp;l_t&amp;D_01_02 (2)"}</definedName>
    <definedName name="xy" localSheetId="4">#REF!</definedName>
    <definedName name="xy" localSheetId="5">#REF!</definedName>
    <definedName name="xy" localSheetId="6">#REF!</definedName>
    <definedName name="xy" localSheetId="7">#REF!</definedName>
    <definedName name="xy" localSheetId="8">#REF!</definedName>
    <definedName name="xy" localSheetId="9">#REF!</definedName>
    <definedName name="xy" localSheetId="10">#REF!</definedName>
    <definedName name="xy">#REF!</definedName>
    <definedName name="xys" hidden="1">{"pl_t&amp;d",#N/A,FALSE,"p&amp;l_t&amp;D_01_02 (2)"}</definedName>
    <definedName name="xyz" localSheetId="4">#REF!</definedName>
    <definedName name="xyz" localSheetId="5">#REF!</definedName>
    <definedName name="xyz" localSheetId="6">#REF!</definedName>
    <definedName name="xyz" localSheetId="7">#REF!</definedName>
    <definedName name="xyz" localSheetId="8">#REF!</definedName>
    <definedName name="xyz" localSheetId="9">#REF!</definedName>
    <definedName name="xyz" localSheetId="10">#REF!</definedName>
    <definedName name="xyz">#REF!</definedName>
    <definedName name="XZSAD" hidden="1">{"pl_t&amp;d",#N/A,FALSE,"p&amp;l_t&amp;D_01_02 (2)"}</definedName>
    <definedName name="y" localSheetId="0" hidden="1">{"pl_t&amp;d",#N/A,FALSE,"p&amp;l_t&amp;D_01_02 (2)"}</definedName>
    <definedName name="y" localSheetId="1" hidden="1">{"pl_t&amp;d",#N/A,FALSE,"p&amp;l_t&amp;D_01_02 (2)"}</definedName>
    <definedName name="y" localSheetId="2" hidden="1">{"pl_t&amp;d",#N/A,FALSE,"p&amp;l_t&amp;D_01_02 (2)"}</definedName>
    <definedName name="y" localSheetId="3" hidden="1">{"pl_t&amp;d",#N/A,FALSE,"p&amp;l_t&amp;D_01_02 (2)"}</definedName>
    <definedName name="y" localSheetId="4" hidden="1">{"pl_t&amp;d",#N/A,FALSE,"p&amp;l_t&amp;D_01_02 (2)"}</definedName>
    <definedName name="y" localSheetId="5" hidden="1">{"pl_t&amp;d",#N/A,FALSE,"p&amp;l_t&amp;D_01_02 (2)"}</definedName>
    <definedName name="y" localSheetId="6" hidden="1">{"pl_t&amp;d",#N/A,FALSE,"p&amp;l_t&amp;D_01_02 (2)"}</definedName>
    <definedName name="y" localSheetId="7" hidden="1">{"pl_t&amp;d",#N/A,FALSE,"p&amp;l_t&amp;D_01_02 (2)"}</definedName>
    <definedName name="y" localSheetId="8" hidden="1">{"pl_t&amp;d",#N/A,FALSE,"p&amp;l_t&amp;D_01_02 (2)"}</definedName>
    <definedName name="y" localSheetId="9" hidden="1">{"pl_t&amp;d",#N/A,FALSE,"p&amp;l_t&amp;D_01_02 (2)"}</definedName>
    <definedName name="y" localSheetId="10" hidden="1">{"pl_t&amp;d",#N/A,FALSE,"p&amp;l_t&amp;D_01_02 (2)"}</definedName>
    <definedName name="y" hidden="1">{"pl_t&amp;d",#N/A,FALSE,"p&amp;l_t&amp;D_01_02 (2)"}</definedName>
    <definedName name="y_1" hidden="1">{"pl_t&amp;d",#N/A,FALSE,"p&amp;l_t&amp;D_01_02 (2)"}</definedName>
    <definedName name="Y122_">[1]DLC!$HR$109</definedName>
    <definedName name="YAD" hidden="1">{"pl_t&amp;d",#N/A,FALSE,"p&amp;l_t&amp;D_01_02 (2)"}</definedName>
    <definedName name="YEAR" localSheetId="4">#REF!</definedName>
    <definedName name="YEAR" localSheetId="5">#REF!</definedName>
    <definedName name="YEAR" localSheetId="6">#REF!</definedName>
    <definedName name="YEAR" localSheetId="7">#REF!</definedName>
    <definedName name="YEAR" localSheetId="8">#REF!</definedName>
    <definedName name="YEAR" localSheetId="9">#REF!</definedName>
    <definedName name="YEAR" localSheetId="10">#REF!</definedName>
    <definedName name="YEAR">#REF!</definedName>
    <definedName name="YEAR___0" localSheetId="6">#REF!</definedName>
    <definedName name="YEAR___0" localSheetId="7">#REF!</definedName>
    <definedName name="YEAR___0" localSheetId="8">#REF!</definedName>
    <definedName name="YEAR___0" localSheetId="9">#REF!</definedName>
    <definedName name="YEAR___0" localSheetId="10">#REF!</definedName>
    <definedName name="YEAR___0">#REF!</definedName>
    <definedName name="YEARLY">[7]TWELVE!$A$3:$Q$445</definedName>
    <definedName name="ygg" hidden="1">{"pl_t&amp;d",#N/A,FALSE,"p&amp;l_t&amp;D_01_02 (2)"}</definedName>
    <definedName name="yh" localSheetId="6" hidden="1">{"pl_t&amp;d",#N/A,FALSE,"p&amp;l_t&amp;D_01_02 (2)"}</definedName>
    <definedName name="yh" localSheetId="7" hidden="1">{"pl_t&amp;d",#N/A,FALSE,"p&amp;l_t&amp;D_01_02 (2)"}</definedName>
    <definedName name="yh" localSheetId="8" hidden="1">{"pl_t&amp;d",#N/A,FALSE,"p&amp;l_t&amp;D_01_02 (2)"}</definedName>
    <definedName name="yh" localSheetId="9" hidden="1">{"pl_t&amp;d",#N/A,FALSE,"p&amp;l_t&amp;D_01_02 (2)"}</definedName>
    <definedName name="yh" localSheetId="10" hidden="1">{"pl_t&amp;d",#N/A,FALSE,"p&amp;l_t&amp;D_01_02 (2)"}</definedName>
    <definedName name="yh" hidden="1">{"pl_t&amp;d",#N/A,FALSE,"p&amp;l_t&amp;D_01_02 (2)"}</definedName>
    <definedName name="yhi" hidden="1">{"pl_t&amp;d",#N/A,FALSE,"p&amp;l_t&amp;D_01_02 (2)"}</definedName>
    <definedName name="ynuj" hidden="1">{"pl_t&amp;d",#N/A,FALSE,"p&amp;l_t&amp;D_01_02 (2)"}</definedName>
    <definedName name="yryy" hidden="1">{"pl_t&amp;d",#N/A,FALSE,"p&amp;l_t&amp;D_01_02 (2)"}</definedName>
    <definedName name="yt" localSheetId="6" hidden="1">{"pl_t&amp;d",#N/A,FALSE,"p&amp;l_t&amp;D_01_02 (2)"}</definedName>
    <definedName name="yt" localSheetId="7" hidden="1">{"pl_t&amp;d",#N/A,FALSE,"p&amp;l_t&amp;D_01_02 (2)"}</definedName>
    <definedName name="yt" localSheetId="8" hidden="1">{"pl_t&amp;d",#N/A,FALSE,"p&amp;l_t&amp;D_01_02 (2)"}</definedName>
    <definedName name="yt" localSheetId="9" hidden="1">{"pl_t&amp;d",#N/A,FALSE,"p&amp;l_t&amp;D_01_02 (2)"}</definedName>
    <definedName name="yt" localSheetId="10" hidden="1">{"pl_t&amp;d",#N/A,FALSE,"p&amp;l_t&amp;D_01_02 (2)"}</definedName>
    <definedName name="yt" hidden="1">{"pl_t&amp;d",#N/A,FALSE,"p&amp;l_t&amp;D_01_02 (2)"}</definedName>
    <definedName name="YTF" hidden="1">{"pl_t&amp;d",#N/A,FALSE,"p&amp;l_t&amp;D_01_02 (2)"}</definedName>
    <definedName name="YTPI" localSheetId="6">#REF!</definedName>
    <definedName name="YTPI" localSheetId="7">#REF!</definedName>
    <definedName name="YTPI" localSheetId="8">#REF!</definedName>
    <definedName name="YTPI" localSheetId="9">#REF!</definedName>
    <definedName name="YTPI" localSheetId="10">#REF!</definedName>
    <definedName name="YTPI">#REF!</definedName>
    <definedName name="YTY" hidden="1">{"pl_t&amp;d",#N/A,FALSE,"p&amp;l_t&amp;D_01_02 (2)"}</definedName>
    <definedName name="YU" hidden="1">{"pl_t&amp;d",#N/A,FALSE,"p&amp;l_t&amp;D_01_02 (2)"}</definedName>
    <definedName name="YUI" hidden="1">{"pl_t&amp;d",#N/A,FALSE,"p&amp;l_t&amp;D_01_02 (2)"}</definedName>
    <definedName name="yuj" hidden="1">{"pl_t&amp;d",#N/A,FALSE,"p&amp;l_t&amp;D_01_02 (2)"}</definedName>
    <definedName name="yy" hidden="1">{"pl_t&amp;d",#N/A,FALSE,"p&amp;l_t&amp;D_01_02 (2)"}</definedName>
    <definedName name="yyy" hidden="1">{"pl_t&amp;d",#N/A,FALSE,"p&amp;l_t&amp;D_01_02 (2)"}</definedName>
    <definedName name="yyyyy" hidden="1">{"pl_t&amp;d",#N/A,FALSE,"p&amp;l_t&amp;D_01_02 (2)"}</definedName>
    <definedName name="yyyyyyy" hidden="1">{"pl_t&amp;d",#N/A,FALSE,"p&amp;l_t&amp;D_01_02 (2)"}</definedName>
    <definedName name="yyyyyyyyy" hidden="1">{"pl_t&amp;d",#N/A,FALSE,"p&amp;l_t&amp;D_01_02 (2)"}</definedName>
    <definedName name="z" hidden="1">{"pl_t&amp;d",#N/A,FALSE,"p&amp;l_t&amp;D_01_02 (2)"}</definedName>
    <definedName name="Z_3B321CF0_DB34_40C0_BB63_42066B646EF9_.wvu.Cols" localSheetId="2" hidden="1">'FY14-15 Actual Sales'!$F:$Q</definedName>
    <definedName name="ZAKIR" hidden="1">{"pl_t&amp;d",#N/A,FALSE,"p&amp;l_t&amp;D_01_02 (2)"}</definedName>
    <definedName name="zas" hidden="1">{"pl_t&amp;d",#N/A,FALSE,"p&amp;l_t&amp;D_01_02 (2)"}</definedName>
    <definedName name="ZASD" hidden="1">{"pl_t&amp;d",#N/A,FALSE,"p&amp;l_t&amp;D_01_02 (2)"}</definedName>
    <definedName name="ZDF" hidden="1">{"pl_t&amp;d",#N/A,FALSE,"p&amp;l_t&amp;D_01_02 (2)"}</definedName>
    <definedName name="Zi" localSheetId="6">#REF!</definedName>
    <definedName name="Zi" localSheetId="7">#REF!</definedName>
    <definedName name="Zi" localSheetId="8">#REF!</definedName>
    <definedName name="Zi" localSheetId="9">#REF!</definedName>
    <definedName name="Zi" localSheetId="10">#REF!</definedName>
    <definedName name="Zi">#REF!</definedName>
    <definedName name="ZSD" hidden="1">{"pl_t&amp;d",#N/A,FALSE,"p&amp;l_t&amp;D_01_02 (2)"}</definedName>
    <definedName name="ZX" hidden="1">{"pl_t&amp;d",#N/A,FALSE,"p&amp;l_t&amp;D_01_02 (2)"}</definedName>
    <definedName name="ZXAS" hidden="1">{"pl_t&amp;d",#N/A,FALSE,"p&amp;l_t&amp;D_01_02 (2)"}</definedName>
    <definedName name="ZXD" hidden="1">{"pl_t&amp;d",#N/A,FALSE,"p&amp;l_t&amp;D_01_02 (2)"}</definedName>
    <definedName name="ZXDS" hidden="1">{"pl_t&amp;d",#N/A,FALSE,"p&amp;l_t&amp;D_01_02 (2)"}</definedName>
    <definedName name="ZXSDFR" hidden="1">{"pl_t&amp;d",#N/A,FALSE,"p&amp;l_t&amp;D_01_02 (2)"}</definedName>
    <definedName name="ZZ" hidden="1">{"pl_t&amp;d",#N/A,FALSE,"p&amp;l_t&amp;D_01_02 (2)"}</definedName>
    <definedName name="ZZZ" hidden="1">{"pl_t&amp;d",#N/A,FALSE,"p&amp;l_t&amp;D_01_02 (2)"}</definedName>
    <definedName name="ZZZZ" hidden="1">{"pl_t&amp;d",#N/A,FALSE,"p&amp;l_t&amp;D_01_02 (2)"}</definedName>
    <definedName name="zzzzzzzz" hidden="1">{"pl_t&amp;d",#N/A,FALSE,"p&amp;l_t&amp;D_01_02 (2)"}</definedName>
  </definedNames>
  <calcPr calcId="162913"/>
</workbook>
</file>

<file path=xl/calcChain.xml><?xml version="1.0" encoding="utf-8"?>
<calcChain xmlns="http://schemas.openxmlformats.org/spreadsheetml/2006/main">
  <c r="S156" i="73" l="1"/>
  <c r="S155" i="73"/>
  <c r="R155" i="73"/>
  <c r="Q155" i="73"/>
  <c r="P155" i="73"/>
  <c r="O155" i="73"/>
  <c r="N155" i="73"/>
  <c r="M155" i="73"/>
  <c r="L155" i="73"/>
  <c r="K155" i="73"/>
  <c r="J155" i="73"/>
  <c r="I155" i="73"/>
  <c r="H155" i="73"/>
  <c r="G155" i="73"/>
  <c r="E155" i="73"/>
  <c r="D155" i="73"/>
  <c r="R154" i="73"/>
  <c r="Q154" i="73"/>
  <c r="P154" i="73"/>
  <c r="O154" i="73"/>
  <c r="N154" i="73"/>
  <c r="M154" i="73"/>
  <c r="L154" i="73"/>
  <c r="K154" i="73"/>
  <c r="J154" i="73"/>
  <c r="I154" i="73"/>
  <c r="H154" i="73"/>
  <c r="G154" i="73"/>
  <c r="S154" i="73" s="1"/>
  <c r="E154" i="73"/>
  <c r="D154" i="73"/>
  <c r="S153" i="73"/>
  <c r="R152" i="73"/>
  <c r="Q152" i="73"/>
  <c r="P152" i="73"/>
  <c r="O152" i="73"/>
  <c r="N152" i="73"/>
  <c r="M152" i="73"/>
  <c r="L152" i="73"/>
  <c r="K152" i="73"/>
  <c r="J152" i="73"/>
  <c r="I152" i="73"/>
  <c r="H152" i="73"/>
  <c r="G152" i="73"/>
  <c r="S152" i="73" s="1"/>
  <c r="E152" i="73"/>
  <c r="D152" i="73"/>
  <c r="R151" i="73"/>
  <c r="Q151" i="73"/>
  <c r="P151" i="73"/>
  <c r="O151" i="73"/>
  <c r="N151" i="73"/>
  <c r="M151" i="73"/>
  <c r="L151" i="73"/>
  <c r="K151" i="73"/>
  <c r="J151" i="73"/>
  <c r="I151" i="73"/>
  <c r="H151" i="73"/>
  <c r="G151" i="73"/>
  <c r="S151" i="73" s="1"/>
  <c r="E151" i="73"/>
  <c r="D151" i="73"/>
  <c r="D129" i="73" s="1"/>
  <c r="R150" i="73"/>
  <c r="Q150" i="73"/>
  <c r="P150" i="73"/>
  <c r="O150" i="73"/>
  <c r="N150" i="73"/>
  <c r="M150" i="73"/>
  <c r="L150" i="73"/>
  <c r="K150" i="73"/>
  <c r="J150" i="73"/>
  <c r="I150" i="73"/>
  <c r="H150" i="73"/>
  <c r="G150" i="73"/>
  <c r="S150" i="73" s="1"/>
  <c r="E150" i="73"/>
  <c r="D150" i="73"/>
  <c r="S149" i="73"/>
  <c r="S148" i="73"/>
  <c r="S147" i="73"/>
  <c r="S146" i="73"/>
  <c r="R145" i="73"/>
  <c r="Q145" i="73"/>
  <c r="P145" i="73"/>
  <c r="O145" i="73"/>
  <c r="N145" i="73"/>
  <c r="M145" i="73"/>
  <c r="L145" i="73"/>
  <c r="K145" i="73"/>
  <c r="J145" i="73"/>
  <c r="I145" i="73"/>
  <c r="H145" i="73"/>
  <c r="G145" i="73"/>
  <c r="S145" i="73" s="1"/>
  <c r="R144" i="73"/>
  <c r="Q144" i="73"/>
  <c r="P144" i="73"/>
  <c r="O144" i="73"/>
  <c r="N144" i="73"/>
  <c r="M144" i="73"/>
  <c r="L144" i="73"/>
  <c r="K144" i="73"/>
  <c r="J144" i="73"/>
  <c r="I144" i="73"/>
  <c r="H144" i="73"/>
  <c r="G144" i="73"/>
  <c r="S144" i="73" s="1"/>
  <c r="R143" i="73"/>
  <c r="Q143" i="73"/>
  <c r="Q129" i="73" s="1"/>
  <c r="P143" i="73"/>
  <c r="O143" i="73"/>
  <c r="N143" i="73"/>
  <c r="M143" i="73"/>
  <c r="L143" i="73"/>
  <c r="K143" i="73"/>
  <c r="J143" i="73"/>
  <c r="I143" i="73"/>
  <c r="H143" i="73"/>
  <c r="G143" i="73"/>
  <c r="S143" i="73" s="1"/>
  <c r="R142" i="73"/>
  <c r="Q142" i="73"/>
  <c r="P142" i="73"/>
  <c r="O142" i="73"/>
  <c r="N142" i="73"/>
  <c r="M142" i="73"/>
  <c r="L142" i="73"/>
  <c r="K142" i="73"/>
  <c r="J142" i="73"/>
  <c r="I142" i="73"/>
  <c r="H142" i="73"/>
  <c r="G142" i="73"/>
  <c r="S142" i="73" s="1"/>
  <c r="E142" i="73"/>
  <c r="D142" i="73"/>
  <c r="S141" i="73"/>
  <c r="S140" i="73"/>
  <c r="S139" i="73"/>
  <c r="S138" i="73"/>
  <c r="R136" i="73"/>
  <c r="Q136" i="73"/>
  <c r="P136" i="73"/>
  <c r="O136" i="73"/>
  <c r="N136" i="73"/>
  <c r="M136" i="73"/>
  <c r="L136" i="73"/>
  <c r="K136" i="73"/>
  <c r="K129" i="73" s="1"/>
  <c r="J136" i="73"/>
  <c r="I136" i="73"/>
  <c r="H136" i="73"/>
  <c r="G136" i="73"/>
  <c r="S136" i="73" s="1"/>
  <c r="R135" i="73"/>
  <c r="Q135" i="73"/>
  <c r="P135" i="73"/>
  <c r="O135" i="73"/>
  <c r="N135" i="73"/>
  <c r="N129" i="73" s="1"/>
  <c r="M135" i="73"/>
  <c r="L135" i="73"/>
  <c r="L129" i="73" s="1"/>
  <c r="K135" i="73"/>
  <c r="J135" i="73"/>
  <c r="I135" i="73"/>
  <c r="H135" i="73"/>
  <c r="G135" i="73"/>
  <c r="S135" i="73" s="1"/>
  <c r="R134" i="73"/>
  <c r="Q134" i="73"/>
  <c r="P134" i="73"/>
  <c r="O134" i="73"/>
  <c r="N134" i="73"/>
  <c r="M134" i="73"/>
  <c r="M129" i="73" s="1"/>
  <c r="L134" i="73"/>
  <c r="K134" i="73"/>
  <c r="J134" i="73"/>
  <c r="I134" i="73"/>
  <c r="H134" i="73"/>
  <c r="G134" i="73"/>
  <c r="S134" i="73" s="1"/>
  <c r="S133" i="73"/>
  <c r="S132" i="73"/>
  <c r="S131" i="73"/>
  <c r="R130" i="73"/>
  <c r="R129" i="73" s="1"/>
  <c r="Q130" i="73"/>
  <c r="P130" i="73"/>
  <c r="P129" i="73" s="1"/>
  <c r="O130" i="73"/>
  <c r="O129" i="73" s="1"/>
  <c r="N130" i="73"/>
  <c r="M130" i="73"/>
  <c r="L130" i="73"/>
  <c r="K130" i="73"/>
  <c r="J130" i="73"/>
  <c r="I130" i="73"/>
  <c r="I129" i="73" s="1"/>
  <c r="H130" i="73"/>
  <c r="H129" i="73" s="1"/>
  <c r="G130" i="73"/>
  <c r="G129" i="73" s="1"/>
  <c r="E130" i="73"/>
  <c r="E129" i="73" s="1"/>
  <c r="J129" i="73"/>
  <c r="F129" i="73"/>
  <c r="S128" i="73"/>
  <c r="R127" i="73"/>
  <c r="Q127" i="73"/>
  <c r="P127" i="73"/>
  <c r="O127" i="73"/>
  <c r="N127" i="73"/>
  <c r="M127" i="73"/>
  <c r="L127" i="73"/>
  <c r="K127" i="73"/>
  <c r="J127" i="73"/>
  <c r="I127" i="73"/>
  <c r="H127" i="73"/>
  <c r="G127" i="73"/>
  <c r="S127" i="73" s="1"/>
  <c r="E127" i="73"/>
  <c r="D127" i="73"/>
  <c r="R126" i="73"/>
  <c r="Q126" i="73"/>
  <c r="P126" i="73"/>
  <c r="S126" i="73" s="1"/>
  <c r="O126" i="73"/>
  <c r="N126" i="73"/>
  <c r="M126" i="73"/>
  <c r="L126" i="73"/>
  <c r="K126" i="73"/>
  <c r="J126" i="73"/>
  <c r="I126" i="73"/>
  <c r="H126" i="73"/>
  <c r="G126" i="73"/>
  <c r="E126" i="73"/>
  <c r="E103" i="73" s="1"/>
  <c r="D126" i="73"/>
  <c r="R125" i="73"/>
  <c r="Q125" i="73"/>
  <c r="P125" i="73"/>
  <c r="O125" i="73"/>
  <c r="N125" i="73"/>
  <c r="M125" i="73"/>
  <c r="L125" i="73"/>
  <c r="K125" i="73"/>
  <c r="J125" i="73"/>
  <c r="I125" i="73"/>
  <c r="H125" i="73"/>
  <c r="G125" i="73"/>
  <c r="S125" i="73" s="1"/>
  <c r="E125" i="73"/>
  <c r="D125" i="73"/>
  <c r="R124" i="73"/>
  <c r="Q124" i="73"/>
  <c r="P124" i="73"/>
  <c r="O124" i="73"/>
  <c r="N124" i="73"/>
  <c r="M124" i="73"/>
  <c r="L124" i="73"/>
  <c r="L103" i="73" s="1"/>
  <c r="K124" i="73"/>
  <c r="J124" i="73"/>
  <c r="I124" i="73"/>
  <c r="H124" i="73"/>
  <c r="G124" i="73"/>
  <c r="S124" i="73" s="1"/>
  <c r="E124" i="73"/>
  <c r="D124" i="73"/>
  <c r="S123" i="73"/>
  <c r="S122" i="73"/>
  <c r="S121" i="73"/>
  <c r="S120" i="73"/>
  <c r="R119" i="73"/>
  <c r="Q119" i="73"/>
  <c r="P119" i="73"/>
  <c r="O119" i="73"/>
  <c r="N119" i="73"/>
  <c r="M119" i="73"/>
  <c r="L119" i="73"/>
  <c r="K119" i="73"/>
  <c r="J119" i="73"/>
  <c r="I119" i="73"/>
  <c r="H119" i="73"/>
  <c r="G119" i="73"/>
  <c r="S119" i="73" s="1"/>
  <c r="R118" i="73"/>
  <c r="Q118" i="73"/>
  <c r="P118" i="73"/>
  <c r="O118" i="73"/>
  <c r="N118" i="73"/>
  <c r="M118" i="73"/>
  <c r="L118" i="73"/>
  <c r="K118" i="73"/>
  <c r="J118" i="73"/>
  <c r="I118" i="73"/>
  <c r="H118" i="73"/>
  <c r="G118" i="73"/>
  <c r="S118" i="73" s="1"/>
  <c r="R117" i="73"/>
  <c r="Q117" i="73"/>
  <c r="P117" i="73"/>
  <c r="O117" i="73"/>
  <c r="N117" i="73"/>
  <c r="M117" i="73"/>
  <c r="L117" i="73"/>
  <c r="K117" i="73"/>
  <c r="J117" i="73"/>
  <c r="I117" i="73"/>
  <c r="H117" i="73"/>
  <c r="G117" i="73"/>
  <c r="S117" i="73" s="1"/>
  <c r="R116" i="73"/>
  <c r="Q116" i="73"/>
  <c r="P116" i="73"/>
  <c r="O116" i="73"/>
  <c r="N116" i="73"/>
  <c r="M116" i="73"/>
  <c r="L116" i="73"/>
  <c r="K116" i="73"/>
  <c r="J116" i="73"/>
  <c r="I116" i="73"/>
  <c r="H116" i="73"/>
  <c r="G116" i="73"/>
  <c r="S116" i="73" s="1"/>
  <c r="E116" i="73"/>
  <c r="D116" i="73"/>
  <c r="R115" i="73"/>
  <c r="Q115" i="73"/>
  <c r="P115" i="73"/>
  <c r="O115" i="73"/>
  <c r="N115" i="73"/>
  <c r="M115" i="73"/>
  <c r="L115" i="73"/>
  <c r="K115" i="73"/>
  <c r="J115" i="73"/>
  <c r="I115" i="73"/>
  <c r="H115" i="73"/>
  <c r="G115" i="73"/>
  <c r="S115" i="73" s="1"/>
  <c r="E115" i="73"/>
  <c r="D115" i="73"/>
  <c r="S114" i="73"/>
  <c r="S113" i="73"/>
  <c r="S112" i="73"/>
  <c r="S111" i="73"/>
  <c r="R110" i="73"/>
  <c r="Q110" i="73"/>
  <c r="P110" i="73"/>
  <c r="O110" i="73"/>
  <c r="N110" i="73"/>
  <c r="M110" i="73"/>
  <c r="L110" i="73"/>
  <c r="K110" i="73"/>
  <c r="J110" i="73"/>
  <c r="I110" i="73"/>
  <c r="H110" i="73"/>
  <c r="G110" i="73"/>
  <c r="S110" i="73" s="1"/>
  <c r="R109" i="73"/>
  <c r="Q109" i="73"/>
  <c r="P109" i="73"/>
  <c r="O109" i="73"/>
  <c r="N109" i="73"/>
  <c r="M109" i="73"/>
  <c r="L109" i="73"/>
  <c r="K109" i="73"/>
  <c r="J109" i="73"/>
  <c r="I109" i="73"/>
  <c r="I103" i="73" s="1"/>
  <c r="H109" i="73"/>
  <c r="G109" i="73"/>
  <c r="G103" i="73" s="1"/>
  <c r="R108" i="73"/>
  <c r="Q108" i="73"/>
  <c r="P108" i="73"/>
  <c r="O108" i="73"/>
  <c r="N108" i="73"/>
  <c r="N103" i="73" s="1"/>
  <c r="M108" i="73"/>
  <c r="L108" i="73"/>
  <c r="K108" i="73"/>
  <c r="K103" i="73" s="1"/>
  <c r="J108" i="73"/>
  <c r="I108" i="73"/>
  <c r="H108" i="73"/>
  <c r="H103" i="73" s="1"/>
  <c r="G108" i="73"/>
  <c r="S108" i="73" s="1"/>
  <c r="S107" i="73"/>
  <c r="S106" i="73"/>
  <c r="S105" i="73"/>
  <c r="R104" i="73"/>
  <c r="Q104" i="73"/>
  <c r="Q103" i="73" s="1"/>
  <c r="P104" i="73"/>
  <c r="O104" i="73"/>
  <c r="O103" i="73" s="1"/>
  <c r="N104" i="73"/>
  <c r="M104" i="73"/>
  <c r="M103" i="73" s="1"/>
  <c r="L104" i="73"/>
  <c r="K104" i="73"/>
  <c r="J104" i="73"/>
  <c r="J103" i="73" s="1"/>
  <c r="I104" i="73"/>
  <c r="H104" i="73"/>
  <c r="G104" i="73"/>
  <c r="S104" i="73" s="1"/>
  <c r="E104" i="73"/>
  <c r="D104" i="73"/>
  <c r="R103" i="73"/>
  <c r="P103" i="73"/>
  <c r="F103" i="73"/>
  <c r="D103" i="73"/>
  <c r="S102" i="73"/>
  <c r="R101" i="73"/>
  <c r="Q101" i="73"/>
  <c r="P101" i="73"/>
  <c r="O101" i="73"/>
  <c r="N101" i="73"/>
  <c r="M101" i="73"/>
  <c r="L101" i="73"/>
  <c r="K101" i="73"/>
  <c r="J101" i="73"/>
  <c r="I101" i="73"/>
  <c r="H101" i="73"/>
  <c r="G101" i="73"/>
  <c r="S101" i="73" s="1"/>
  <c r="E101" i="73"/>
  <c r="D101" i="73"/>
  <c r="R100" i="73"/>
  <c r="Q100" i="73"/>
  <c r="P100" i="73"/>
  <c r="O100" i="73"/>
  <c r="N100" i="73"/>
  <c r="M100" i="73"/>
  <c r="L100" i="73"/>
  <c r="K100" i="73"/>
  <c r="J100" i="73"/>
  <c r="I100" i="73"/>
  <c r="H100" i="73"/>
  <c r="G100" i="73"/>
  <c r="S100" i="73" s="1"/>
  <c r="E100" i="73"/>
  <c r="D100" i="73"/>
  <c r="R99" i="73"/>
  <c r="Q99" i="73"/>
  <c r="P99" i="73"/>
  <c r="O99" i="73"/>
  <c r="N99" i="73"/>
  <c r="M99" i="73"/>
  <c r="L99" i="73"/>
  <c r="K99" i="73"/>
  <c r="J99" i="73"/>
  <c r="I99" i="73"/>
  <c r="H99" i="73"/>
  <c r="G99" i="73"/>
  <c r="S99" i="73" s="1"/>
  <c r="E99" i="73"/>
  <c r="D99" i="73"/>
  <c r="R98" i="73"/>
  <c r="Q98" i="73"/>
  <c r="P98" i="73"/>
  <c r="O98" i="73"/>
  <c r="N98" i="73"/>
  <c r="M98" i="73"/>
  <c r="L98" i="73"/>
  <c r="K98" i="73"/>
  <c r="J98" i="73"/>
  <c r="I98" i="73"/>
  <c r="H98" i="73"/>
  <c r="G98" i="73"/>
  <c r="S98" i="73" s="1"/>
  <c r="E98" i="73"/>
  <c r="D98" i="73"/>
  <c r="R97" i="73"/>
  <c r="Q97" i="73"/>
  <c r="P97" i="73"/>
  <c r="O97" i="73"/>
  <c r="N97" i="73"/>
  <c r="M97" i="73"/>
  <c r="L97" i="73"/>
  <c r="K97" i="73"/>
  <c r="J97" i="73"/>
  <c r="I97" i="73"/>
  <c r="H97" i="73"/>
  <c r="G97" i="73"/>
  <c r="S97" i="73" s="1"/>
  <c r="E97" i="73"/>
  <c r="D97" i="73"/>
  <c r="R96" i="73"/>
  <c r="Q96" i="73"/>
  <c r="P96" i="73"/>
  <c r="O96" i="73"/>
  <c r="N96" i="73"/>
  <c r="M96" i="73"/>
  <c r="L96" i="73"/>
  <c r="K96" i="73"/>
  <c r="J96" i="73"/>
  <c r="I96" i="73"/>
  <c r="H96" i="73"/>
  <c r="G96" i="73"/>
  <c r="S96" i="73" s="1"/>
  <c r="R95" i="73"/>
  <c r="Q95" i="73"/>
  <c r="P95" i="73"/>
  <c r="O95" i="73"/>
  <c r="N95" i="73"/>
  <c r="M95" i="73"/>
  <c r="L95" i="73"/>
  <c r="K95" i="73"/>
  <c r="J95" i="73"/>
  <c r="I95" i="73"/>
  <c r="H95" i="73"/>
  <c r="G95" i="73"/>
  <c r="S95" i="73" s="1"/>
  <c r="R94" i="73"/>
  <c r="Q94" i="73"/>
  <c r="P94" i="73"/>
  <c r="O94" i="73"/>
  <c r="N94" i="73"/>
  <c r="M94" i="73"/>
  <c r="L94" i="73"/>
  <c r="K94" i="73"/>
  <c r="J94" i="73"/>
  <c r="I94" i="73"/>
  <c r="H94" i="73"/>
  <c r="G94" i="73"/>
  <c r="S94" i="73" s="1"/>
  <c r="R93" i="73"/>
  <c r="Q93" i="73"/>
  <c r="P93" i="73"/>
  <c r="O93" i="73"/>
  <c r="N93" i="73"/>
  <c r="M93" i="73"/>
  <c r="L93" i="73"/>
  <c r="K93" i="73"/>
  <c r="J93" i="73"/>
  <c r="I93" i="73"/>
  <c r="H93" i="73"/>
  <c r="G93" i="73"/>
  <c r="S93" i="73" s="1"/>
  <c r="E93" i="73"/>
  <c r="D93" i="73"/>
  <c r="D75" i="73" s="1"/>
  <c r="D157" i="73" s="1"/>
  <c r="R92" i="73"/>
  <c r="Q92" i="73"/>
  <c r="P92" i="73"/>
  <c r="O92" i="73"/>
  <c r="N92" i="73"/>
  <c r="M92" i="73"/>
  <c r="L92" i="73"/>
  <c r="K92" i="73"/>
  <c r="J92" i="73"/>
  <c r="I92" i="73"/>
  <c r="H92" i="73"/>
  <c r="G92" i="73"/>
  <c r="S92" i="73" s="1"/>
  <c r="R91" i="73"/>
  <c r="Q91" i="73"/>
  <c r="P91" i="73"/>
  <c r="O91" i="73"/>
  <c r="N91" i="73"/>
  <c r="M91" i="73"/>
  <c r="L91" i="73"/>
  <c r="K91" i="73"/>
  <c r="J91" i="73"/>
  <c r="I91" i="73"/>
  <c r="H91" i="73"/>
  <c r="G91" i="73"/>
  <c r="S91" i="73" s="1"/>
  <c r="R90" i="73"/>
  <c r="Q90" i="73"/>
  <c r="P90" i="73"/>
  <c r="O90" i="73"/>
  <c r="N90" i="73"/>
  <c r="M90" i="73"/>
  <c r="L90" i="73"/>
  <c r="K90" i="73"/>
  <c r="J90" i="73"/>
  <c r="I90" i="73"/>
  <c r="H90" i="73"/>
  <c r="G90" i="73"/>
  <c r="S90" i="73" s="1"/>
  <c r="R89" i="73"/>
  <c r="Q89" i="73"/>
  <c r="P89" i="73"/>
  <c r="O89" i="73"/>
  <c r="N89" i="73"/>
  <c r="M89" i="73"/>
  <c r="L89" i="73"/>
  <c r="K89" i="73"/>
  <c r="J89" i="73"/>
  <c r="I89" i="73"/>
  <c r="H89" i="73"/>
  <c r="G89" i="73"/>
  <c r="S89" i="73" s="1"/>
  <c r="E89" i="73"/>
  <c r="D89" i="73"/>
  <c r="S88" i="73"/>
  <c r="R87" i="73"/>
  <c r="Q87" i="73"/>
  <c r="P87" i="73"/>
  <c r="O87" i="73"/>
  <c r="N87" i="73"/>
  <c r="M87" i="73"/>
  <c r="L87" i="73"/>
  <c r="K87" i="73"/>
  <c r="J87" i="73"/>
  <c r="I87" i="73"/>
  <c r="H87" i="73"/>
  <c r="G87" i="73"/>
  <c r="S87" i="73" s="1"/>
  <c r="R86" i="73"/>
  <c r="Q86" i="73"/>
  <c r="P86" i="73"/>
  <c r="O86" i="73"/>
  <c r="N86" i="73"/>
  <c r="M86" i="73"/>
  <c r="L86" i="73"/>
  <c r="K86" i="73"/>
  <c r="J86" i="73"/>
  <c r="I86" i="73"/>
  <c r="H86" i="73"/>
  <c r="G86" i="73"/>
  <c r="S86" i="73" s="1"/>
  <c r="R85" i="73"/>
  <c r="Q85" i="73"/>
  <c r="Q75" i="73" s="1"/>
  <c r="P85" i="73"/>
  <c r="O85" i="73"/>
  <c r="N85" i="73"/>
  <c r="M85" i="73"/>
  <c r="L85" i="73"/>
  <c r="K85" i="73"/>
  <c r="J85" i="73"/>
  <c r="I85" i="73"/>
  <c r="H85" i="73"/>
  <c r="G85" i="73"/>
  <c r="S85" i="73" s="1"/>
  <c r="R84" i="73"/>
  <c r="Q84" i="73"/>
  <c r="P84" i="73"/>
  <c r="O84" i="73"/>
  <c r="N84" i="73"/>
  <c r="M84" i="73"/>
  <c r="L84" i="73"/>
  <c r="K84" i="73"/>
  <c r="J84" i="73"/>
  <c r="I84" i="73"/>
  <c r="H84" i="73"/>
  <c r="G84" i="73"/>
  <c r="S84" i="73" s="1"/>
  <c r="E84" i="73"/>
  <c r="D84" i="73"/>
  <c r="R83" i="73"/>
  <c r="Q83" i="73"/>
  <c r="P83" i="73"/>
  <c r="O83" i="73"/>
  <c r="N83" i="73"/>
  <c r="M83" i="73"/>
  <c r="L83" i="73"/>
  <c r="K83" i="73"/>
  <c r="J83" i="73"/>
  <c r="I83" i="73"/>
  <c r="H83" i="73"/>
  <c r="G83" i="73"/>
  <c r="S83" i="73" s="1"/>
  <c r="R82" i="73"/>
  <c r="Q82" i="73"/>
  <c r="P82" i="73"/>
  <c r="O82" i="73"/>
  <c r="N82" i="73"/>
  <c r="M82" i="73"/>
  <c r="L82" i="73"/>
  <c r="K82" i="73"/>
  <c r="J82" i="73"/>
  <c r="J75" i="73" s="1"/>
  <c r="J157" i="73" s="1"/>
  <c r="I82" i="73"/>
  <c r="H82" i="73"/>
  <c r="H75" i="73" s="1"/>
  <c r="H157" i="73" s="1"/>
  <c r="G82" i="73"/>
  <c r="S82" i="73" s="1"/>
  <c r="R81" i="73"/>
  <c r="Q81" i="73"/>
  <c r="P81" i="73"/>
  <c r="O81" i="73"/>
  <c r="N81" i="73"/>
  <c r="M81" i="73"/>
  <c r="L81" i="73"/>
  <c r="L75" i="73" s="1"/>
  <c r="L157" i="73" s="1"/>
  <c r="K81" i="73"/>
  <c r="K75" i="73" s="1"/>
  <c r="J81" i="73"/>
  <c r="I81" i="73"/>
  <c r="H81" i="73"/>
  <c r="G81" i="73"/>
  <c r="S81" i="73" s="1"/>
  <c r="S80" i="73"/>
  <c r="S79" i="73"/>
  <c r="S78" i="73"/>
  <c r="R77" i="73"/>
  <c r="Q77" i="73"/>
  <c r="P77" i="73"/>
  <c r="O77" i="73"/>
  <c r="O75" i="73" s="1"/>
  <c r="O157" i="73" s="1"/>
  <c r="N77" i="73"/>
  <c r="M77" i="73"/>
  <c r="M75" i="73" s="1"/>
  <c r="L77" i="73"/>
  <c r="K77" i="73"/>
  <c r="J77" i="73"/>
  <c r="I77" i="73"/>
  <c r="H77" i="73"/>
  <c r="G77" i="73"/>
  <c r="S77" i="73" s="1"/>
  <c r="E77" i="73"/>
  <c r="D77" i="73"/>
  <c r="R76" i="73"/>
  <c r="R75" i="73" s="1"/>
  <c r="R157" i="73" s="1"/>
  <c r="Q76" i="73"/>
  <c r="P76" i="73"/>
  <c r="P75" i="73" s="1"/>
  <c r="O76" i="73"/>
  <c r="N76" i="73"/>
  <c r="N75" i="73" s="1"/>
  <c r="M76" i="73"/>
  <c r="L76" i="73"/>
  <c r="K76" i="73"/>
  <c r="J76" i="73"/>
  <c r="I76" i="73"/>
  <c r="H76" i="73"/>
  <c r="G76" i="73"/>
  <c r="S76" i="73" s="1"/>
  <c r="E76" i="73"/>
  <c r="E75" i="73" s="1"/>
  <c r="D76" i="73"/>
  <c r="I75" i="73"/>
  <c r="G75" i="73"/>
  <c r="G157" i="73" s="1"/>
  <c r="F75" i="73"/>
  <c r="F157" i="73" s="1"/>
  <c r="S69" i="73"/>
  <c r="S68" i="73"/>
  <c r="R67" i="73"/>
  <c r="Q67" i="73"/>
  <c r="P67" i="73"/>
  <c r="O67" i="73"/>
  <c r="N67" i="73"/>
  <c r="M67" i="73"/>
  <c r="L67" i="73"/>
  <c r="K67" i="73"/>
  <c r="J67" i="73"/>
  <c r="I67" i="73"/>
  <c r="H67" i="73"/>
  <c r="G67" i="73"/>
  <c r="S67" i="73" s="1"/>
  <c r="E67" i="73"/>
  <c r="D67" i="73"/>
  <c r="R66" i="73"/>
  <c r="Q66" i="73"/>
  <c r="P66" i="73"/>
  <c r="O66" i="73"/>
  <c r="N66" i="73"/>
  <c r="M66" i="73"/>
  <c r="L66" i="73"/>
  <c r="K66" i="73"/>
  <c r="J66" i="73"/>
  <c r="I66" i="73"/>
  <c r="H66" i="73"/>
  <c r="G66" i="73"/>
  <c r="S66" i="73" s="1"/>
  <c r="E66" i="73"/>
  <c r="D66" i="73"/>
  <c r="R65" i="73"/>
  <c r="Q65" i="73"/>
  <c r="P65" i="73"/>
  <c r="O65" i="73"/>
  <c r="N65" i="73"/>
  <c r="M65" i="73"/>
  <c r="M63" i="73" s="1"/>
  <c r="M61" i="73" s="1"/>
  <c r="L65" i="73"/>
  <c r="K65" i="73"/>
  <c r="J65" i="73"/>
  <c r="I65" i="73"/>
  <c r="H65" i="73"/>
  <c r="G65" i="73"/>
  <c r="S65" i="73" s="1"/>
  <c r="E65" i="73"/>
  <c r="D65" i="73"/>
  <c r="R64" i="73"/>
  <c r="Q64" i="73"/>
  <c r="P64" i="73"/>
  <c r="P63" i="73" s="1"/>
  <c r="P61" i="73" s="1"/>
  <c r="O64" i="73"/>
  <c r="N64" i="73"/>
  <c r="N63" i="73" s="1"/>
  <c r="N61" i="73" s="1"/>
  <c r="M64" i="73"/>
  <c r="L64" i="73"/>
  <c r="K64" i="73"/>
  <c r="K63" i="73" s="1"/>
  <c r="J64" i="73"/>
  <c r="I64" i="73"/>
  <c r="H64" i="73"/>
  <c r="G64" i="73"/>
  <c r="S64" i="73" s="1"/>
  <c r="E64" i="73"/>
  <c r="D64" i="73"/>
  <c r="R63" i="73"/>
  <c r="Q63" i="73"/>
  <c r="O63" i="73"/>
  <c r="L63" i="73"/>
  <c r="J63" i="73"/>
  <c r="I63" i="73"/>
  <c r="H63" i="73"/>
  <c r="G63" i="73"/>
  <c r="G61" i="73" s="1"/>
  <c r="E63" i="73"/>
  <c r="D63" i="73"/>
  <c r="D61" i="73" s="1"/>
  <c r="R62" i="73"/>
  <c r="Q62" i="73"/>
  <c r="Q61" i="73" s="1"/>
  <c r="P62" i="73"/>
  <c r="O62" i="73"/>
  <c r="N62" i="73"/>
  <c r="M62" i="73"/>
  <c r="L62" i="73"/>
  <c r="K62" i="73"/>
  <c r="J62" i="73"/>
  <c r="J61" i="73" s="1"/>
  <c r="I62" i="73"/>
  <c r="I61" i="73" s="1"/>
  <c r="H62" i="73"/>
  <c r="H61" i="73" s="1"/>
  <c r="G62" i="73"/>
  <c r="S62" i="73" s="1"/>
  <c r="E62" i="73"/>
  <c r="D62" i="73"/>
  <c r="R61" i="73"/>
  <c r="O61" i="73"/>
  <c r="L61" i="73"/>
  <c r="F61" i="73"/>
  <c r="E61" i="73"/>
  <c r="R60" i="73"/>
  <c r="Q60" i="73"/>
  <c r="Q57" i="73" s="1"/>
  <c r="P60" i="73"/>
  <c r="O60" i="73"/>
  <c r="O57" i="73" s="1"/>
  <c r="N60" i="73"/>
  <c r="M60" i="73"/>
  <c r="L60" i="73"/>
  <c r="K60" i="73"/>
  <c r="J60" i="73"/>
  <c r="I60" i="73"/>
  <c r="H60" i="73"/>
  <c r="G60" i="73"/>
  <c r="S60" i="73" s="1"/>
  <c r="F60" i="73"/>
  <c r="D60" i="73"/>
  <c r="R59" i="73"/>
  <c r="R57" i="73" s="1"/>
  <c r="Q59" i="73"/>
  <c r="P59" i="73"/>
  <c r="O59" i="73"/>
  <c r="N59" i="73"/>
  <c r="M59" i="73"/>
  <c r="L59" i="73"/>
  <c r="K59" i="73"/>
  <c r="J59" i="73"/>
  <c r="I59" i="73"/>
  <c r="H59" i="73"/>
  <c r="H57" i="73" s="1"/>
  <c r="H52" i="73" s="1"/>
  <c r="G59" i="73"/>
  <c r="S59" i="73" s="1"/>
  <c r="F59" i="73"/>
  <c r="F57" i="73" s="1"/>
  <c r="D59" i="73"/>
  <c r="R58" i="73"/>
  <c r="Q58" i="73"/>
  <c r="P58" i="73"/>
  <c r="O58" i="73"/>
  <c r="N58" i="73"/>
  <c r="M58" i="73"/>
  <c r="L58" i="73"/>
  <c r="K58" i="73"/>
  <c r="K57" i="73" s="1"/>
  <c r="J58" i="73"/>
  <c r="J57" i="73" s="1"/>
  <c r="I58" i="73"/>
  <c r="I57" i="73" s="1"/>
  <c r="H58" i="73"/>
  <c r="G58" i="73"/>
  <c r="S58" i="73" s="1"/>
  <c r="F58" i="73"/>
  <c r="D58" i="73"/>
  <c r="D57" i="73" s="1"/>
  <c r="P57" i="73"/>
  <c r="N57" i="73"/>
  <c r="N52" i="73" s="1"/>
  <c r="M57" i="73"/>
  <c r="L57" i="73"/>
  <c r="G57" i="73"/>
  <c r="E57" i="73"/>
  <c r="R56" i="73"/>
  <c r="R53" i="73" s="1"/>
  <c r="Q56" i="73"/>
  <c r="P56" i="73"/>
  <c r="P53" i="73" s="1"/>
  <c r="P52" i="73" s="1"/>
  <c r="O56" i="73"/>
  <c r="N56" i="73"/>
  <c r="M56" i="73"/>
  <c r="L56" i="73"/>
  <c r="K56" i="73"/>
  <c r="J56" i="73"/>
  <c r="I56" i="73"/>
  <c r="H56" i="73"/>
  <c r="G56" i="73"/>
  <c r="E56" i="73"/>
  <c r="D56" i="73"/>
  <c r="R55" i="73"/>
  <c r="Q55" i="73"/>
  <c r="P55" i="73"/>
  <c r="O55" i="73"/>
  <c r="N55" i="73"/>
  <c r="M55" i="73"/>
  <c r="L55" i="73"/>
  <c r="K55" i="73"/>
  <c r="J55" i="73"/>
  <c r="I55" i="73"/>
  <c r="I53" i="73" s="1"/>
  <c r="I52" i="73" s="1"/>
  <c r="H55" i="73"/>
  <c r="G55" i="73"/>
  <c r="G53" i="73" s="1"/>
  <c r="E55" i="73"/>
  <c r="D55" i="73"/>
  <c r="R54" i="73"/>
  <c r="Q54" i="73"/>
  <c r="Q53" i="73" s="1"/>
  <c r="Q52" i="73" s="1"/>
  <c r="P54" i="73"/>
  <c r="O54" i="73"/>
  <c r="N54" i="73"/>
  <c r="M54" i="73"/>
  <c r="L54" i="73"/>
  <c r="L53" i="73" s="1"/>
  <c r="L52" i="73" s="1"/>
  <c r="K54" i="73"/>
  <c r="K53" i="73" s="1"/>
  <c r="K52" i="73" s="1"/>
  <c r="J54" i="73"/>
  <c r="J53" i="73" s="1"/>
  <c r="J52" i="73" s="1"/>
  <c r="I54" i="73"/>
  <c r="H54" i="73"/>
  <c r="G54" i="73"/>
  <c r="S54" i="73" s="1"/>
  <c r="E54" i="73"/>
  <c r="E53" i="73" s="1"/>
  <c r="E52" i="73" s="1"/>
  <c r="D54" i="73"/>
  <c r="O53" i="73"/>
  <c r="N53" i="73"/>
  <c r="M53" i="73"/>
  <c r="M52" i="73" s="1"/>
  <c r="H53" i="73"/>
  <c r="F53" i="73"/>
  <c r="D53" i="73"/>
  <c r="R51" i="73"/>
  <c r="Q51" i="73"/>
  <c r="P51" i="73"/>
  <c r="P50" i="73" s="1"/>
  <c r="O51" i="73"/>
  <c r="N51" i="73"/>
  <c r="M51" i="73"/>
  <c r="L51" i="73"/>
  <c r="K51" i="73"/>
  <c r="K50" i="73" s="1"/>
  <c r="J51" i="73"/>
  <c r="J50" i="73" s="1"/>
  <c r="I51" i="73"/>
  <c r="I50" i="73" s="1"/>
  <c r="H51" i="73"/>
  <c r="G51" i="73"/>
  <c r="S51" i="73" s="1"/>
  <c r="F51" i="73"/>
  <c r="D51" i="73"/>
  <c r="D50" i="73" s="1"/>
  <c r="R50" i="73"/>
  <c r="Q50" i="73"/>
  <c r="O50" i="73"/>
  <c r="N50" i="73"/>
  <c r="M50" i="73"/>
  <c r="L50" i="73"/>
  <c r="H50" i="73"/>
  <c r="G50" i="73"/>
  <c r="F50" i="73"/>
  <c r="E50" i="73"/>
  <c r="S49" i="73"/>
  <c r="R48" i="73"/>
  <c r="R47" i="73" s="1"/>
  <c r="R45" i="73" s="1"/>
  <c r="R44" i="73" s="1"/>
  <c r="Q48" i="73"/>
  <c r="Q47" i="73" s="1"/>
  <c r="Q45" i="73" s="1"/>
  <c r="Q44" i="73" s="1"/>
  <c r="P48" i="73"/>
  <c r="O48" i="73"/>
  <c r="N48" i="73"/>
  <c r="M48" i="73"/>
  <c r="L48" i="73"/>
  <c r="L47" i="73" s="1"/>
  <c r="L45" i="73" s="1"/>
  <c r="L44" i="73" s="1"/>
  <c r="K48" i="73"/>
  <c r="J48" i="73"/>
  <c r="I48" i="73"/>
  <c r="H48" i="73"/>
  <c r="G48" i="73"/>
  <c r="G47" i="73" s="1"/>
  <c r="F48" i="73"/>
  <c r="F47" i="73" s="1"/>
  <c r="F45" i="73" s="1"/>
  <c r="F44" i="73" s="1"/>
  <c r="D48" i="73"/>
  <c r="D47" i="73" s="1"/>
  <c r="D45" i="73" s="1"/>
  <c r="D44" i="73" s="1"/>
  <c r="P47" i="73"/>
  <c r="O47" i="73"/>
  <c r="N47" i="73"/>
  <c r="N45" i="73" s="1"/>
  <c r="N44" i="73" s="1"/>
  <c r="M47" i="73"/>
  <c r="K47" i="73"/>
  <c r="K45" i="73" s="1"/>
  <c r="K44" i="73" s="1"/>
  <c r="J47" i="73"/>
  <c r="J45" i="73" s="1"/>
  <c r="J44" i="73" s="1"/>
  <c r="I47" i="73"/>
  <c r="H47" i="73"/>
  <c r="H45" i="73" s="1"/>
  <c r="H44" i="73" s="1"/>
  <c r="E47" i="73"/>
  <c r="E45" i="73" s="1"/>
  <c r="E44" i="73" s="1"/>
  <c r="S46" i="73"/>
  <c r="P45" i="73"/>
  <c r="O45" i="73"/>
  <c r="O44" i="73" s="1"/>
  <c r="M45" i="73"/>
  <c r="M44" i="73" s="1"/>
  <c r="I45" i="73"/>
  <c r="I44" i="73" s="1"/>
  <c r="R43" i="73"/>
  <c r="Q43" i="73"/>
  <c r="P43" i="73"/>
  <c r="P41" i="73" s="1"/>
  <c r="O43" i="73"/>
  <c r="N43" i="73"/>
  <c r="M43" i="73"/>
  <c r="L43" i="73"/>
  <c r="K43" i="73"/>
  <c r="K41" i="73" s="1"/>
  <c r="J43" i="73"/>
  <c r="I43" i="73"/>
  <c r="I41" i="73" s="1"/>
  <c r="H43" i="73"/>
  <c r="G43" i="73"/>
  <c r="S43" i="73" s="1"/>
  <c r="E43" i="73"/>
  <c r="D43" i="73"/>
  <c r="R42" i="73"/>
  <c r="Q42" i="73"/>
  <c r="P42" i="73"/>
  <c r="O42" i="73"/>
  <c r="N42" i="73"/>
  <c r="N41" i="73" s="1"/>
  <c r="M42" i="73"/>
  <c r="M41" i="73" s="1"/>
  <c r="L42" i="73"/>
  <c r="L41" i="73" s="1"/>
  <c r="K42" i="73"/>
  <c r="J42" i="73"/>
  <c r="I42" i="73"/>
  <c r="H42" i="73"/>
  <c r="G42" i="73"/>
  <c r="S42" i="73" s="1"/>
  <c r="E42" i="73"/>
  <c r="D42" i="73"/>
  <c r="D41" i="73" s="1"/>
  <c r="R41" i="73"/>
  <c r="Q41" i="73"/>
  <c r="O41" i="73"/>
  <c r="J41" i="73"/>
  <c r="H41" i="73"/>
  <c r="F41" i="73"/>
  <c r="E41" i="73"/>
  <c r="R40" i="73"/>
  <c r="Q40" i="73"/>
  <c r="P40" i="73"/>
  <c r="O40" i="73"/>
  <c r="N40" i="73"/>
  <c r="M40" i="73"/>
  <c r="L40" i="73"/>
  <c r="K40" i="73"/>
  <c r="J40" i="73"/>
  <c r="I40" i="73"/>
  <c r="H40" i="73"/>
  <c r="G40" i="73"/>
  <c r="S40" i="73" s="1"/>
  <c r="D40" i="73"/>
  <c r="R39" i="73"/>
  <c r="Q39" i="73"/>
  <c r="P39" i="73"/>
  <c r="O39" i="73"/>
  <c r="N39" i="73"/>
  <c r="M39" i="73"/>
  <c r="L39" i="73"/>
  <c r="K39" i="73"/>
  <c r="J39" i="73"/>
  <c r="I39" i="73"/>
  <c r="H39" i="73"/>
  <c r="G39" i="73"/>
  <c r="S39" i="73" s="1"/>
  <c r="E39" i="73"/>
  <c r="E34" i="73" s="1"/>
  <c r="D39" i="73"/>
  <c r="R38" i="73"/>
  <c r="R34" i="73" s="1"/>
  <c r="Q38" i="73"/>
  <c r="P38" i="73"/>
  <c r="O38" i="73"/>
  <c r="O34" i="73" s="1"/>
  <c r="N38" i="73"/>
  <c r="M38" i="73"/>
  <c r="L38" i="73"/>
  <c r="L34" i="73" s="1"/>
  <c r="K38" i="73"/>
  <c r="J38" i="73"/>
  <c r="I38" i="73"/>
  <c r="H38" i="73"/>
  <c r="G38" i="73"/>
  <c r="S38" i="73" s="1"/>
  <c r="D38" i="73"/>
  <c r="R37" i="73"/>
  <c r="Q37" i="73"/>
  <c r="P37" i="73"/>
  <c r="P34" i="73" s="1"/>
  <c r="O37" i="73"/>
  <c r="N37" i="73"/>
  <c r="M37" i="73"/>
  <c r="L37" i="73"/>
  <c r="K37" i="73"/>
  <c r="J37" i="73"/>
  <c r="I37" i="73"/>
  <c r="H37" i="73"/>
  <c r="G37" i="73"/>
  <c r="S37" i="73" s="1"/>
  <c r="E37" i="73"/>
  <c r="D37" i="73"/>
  <c r="D34" i="73" s="1"/>
  <c r="R36" i="73"/>
  <c r="Q36" i="73"/>
  <c r="Q34" i="73" s="1"/>
  <c r="P36" i="73"/>
  <c r="O36" i="73"/>
  <c r="N36" i="73"/>
  <c r="M36" i="73"/>
  <c r="L36" i="73"/>
  <c r="K36" i="73"/>
  <c r="K34" i="73" s="1"/>
  <c r="J36" i="73"/>
  <c r="I36" i="73"/>
  <c r="H36" i="73"/>
  <c r="G36" i="73"/>
  <c r="S36" i="73" s="1"/>
  <c r="D36" i="73"/>
  <c r="R35" i="73"/>
  <c r="Q35" i="73"/>
  <c r="P35" i="73"/>
  <c r="O35" i="73"/>
  <c r="N35" i="73"/>
  <c r="N34" i="73" s="1"/>
  <c r="M35" i="73"/>
  <c r="L35" i="73"/>
  <c r="K35" i="73"/>
  <c r="J35" i="73"/>
  <c r="I35" i="73"/>
  <c r="I34" i="73" s="1"/>
  <c r="H35" i="73"/>
  <c r="H34" i="73" s="1"/>
  <c r="G35" i="73"/>
  <c r="G34" i="73" s="1"/>
  <c r="E35" i="73"/>
  <c r="D35" i="73"/>
  <c r="M34" i="73"/>
  <c r="J34" i="73"/>
  <c r="F34" i="73"/>
  <c r="R33" i="73"/>
  <c r="Q33" i="73"/>
  <c r="P33" i="73"/>
  <c r="P30" i="73" s="1"/>
  <c r="O33" i="73"/>
  <c r="N33" i="73"/>
  <c r="N30" i="73" s="1"/>
  <c r="M33" i="73"/>
  <c r="L33" i="73"/>
  <c r="K33" i="73"/>
  <c r="J33" i="73"/>
  <c r="I33" i="73"/>
  <c r="H33" i="73"/>
  <c r="G33" i="73"/>
  <c r="S33" i="73" s="1"/>
  <c r="E33" i="73"/>
  <c r="D33" i="73"/>
  <c r="R32" i="73"/>
  <c r="Q32" i="73"/>
  <c r="Q30" i="73" s="1"/>
  <c r="P32" i="73"/>
  <c r="O32" i="73"/>
  <c r="N32" i="73"/>
  <c r="M32" i="73"/>
  <c r="L32" i="73"/>
  <c r="K32" i="73"/>
  <c r="J32" i="73"/>
  <c r="I32" i="73"/>
  <c r="H32" i="73"/>
  <c r="G32" i="73"/>
  <c r="S32" i="73" s="1"/>
  <c r="E32" i="73"/>
  <c r="D32" i="73"/>
  <c r="R31" i="73"/>
  <c r="Q31" i="73"/>
  <c r="P31" i="73"/>
  <c r="O31" i="73"/>
  <c r="O30" i="73" s="1"/>
  <c r="N31" i="73"/>
  <c r="M31" i="73"/>
  <c r="L31" i="73"/>
  <c r="K31" i="73"/>
  <c r="J31" i="73"/>
  <c r="J30" i="73" s="1"/>
  <c r="I31" i="73"/>
  <c r="I30" i="73" s="1"/>
  <c r="H31" i="73"/>
  <c r="H30" i="73" s="1"/>
  <c r="G31" i="73"/>
  <c r="S31" i="73" s="1"/>
  <c r="E31" i="73"/>
  <c r="D31" i="73"/>
  <c r="D30" i="73" s="1"/>
  <c r="R30" i="73"/>
  <c r="M30" i="73"/>
  <c r="L30" i="73"/>
  <c r="K30" i="73"/>
  <c r="F30" i="73"/>
  <c r="E30" i="73"/>
  <c r="R29" i="73"/>
  <c r="Q29" i="73"/>
  <c r="P29" i="73"/>
  <c r="O29" i="73"/>
  <c r="N29" i="73"/>
  <c r="M29" i="73"/>
  <c r="L29" i="73"/>
  <c r="K29" i="73"/>
  <c r="J29" i="73"/>
  <c r="I29" i="73"/>
  <c r="H29" i="73"/>
  <c r="G29" i="73"/>
  <c r="S29" i="73" s="1"/>
  <c r="E29" i="73"/>
  <c r="D29" i="73"/>
  <c r="R28" i="73"/>
  <c r="R24" i="73" s="1"/>
  <c r="Q28" i="73"/>
  <c r="P28" i="73"/>
  <c r="O28" i="73"/>
  <c r="N28" i="73"/>
  <c r="M28" i="73"/>
  <c r="L28" i="73"/>
  <c r="K28" i="73"/>
  <c r="J28" i="73"/>
  <c r="I28" i="73"/>
  <c r="H28" i="73"/>
  <c r="G28" i="73"/>
  <c r="S28" i="73" s="1"/>
  <c r="E28" i="73"/>
  <c r="D28" i="73"/>
  <c r="R27" i="73"/>
  <c r="Q27" i="73"/>
  <c r="P27" i="73"/>
  <c r="O27" i="73"/>
  <c r="N27" i="73"/>
  <c r="M27" i="73"/>
  <c r="L27" i="73"/>
  <c r="K27" i="73"/>
  <c r="K24" i="73" s="1"/>
  <c r="J27" i="73"/>
  <c r="I27" i="73"/>
  <c r="I24" i="73" s="1"/>
  <c r="H27" i="73"/>
  <c r="G27" i="73"/>
  <c r="S27" i="73" s="1"/>
  <c r="E27" i="73"/>
  <c r="D27" i="73"/>
  <c r="R26" i="73"/>
  <c r="Q26" i="73"/>
  <c r="P26" i="73"/>
  <c r="O26" i="73"/>
  <c r="N26" i="73"/>
  <c r="N24" i="73" s="1"/>
  <c r="N21" i="73" s="1"/>
  <c r="M26" i="73"/>
  <c r="L26" i="73"/>
  <c r="L24" i="73" s="1"/>
  <c r="K26" i="73"/>
  <c r="J26" i="73"/>
  <c r="I26" i="73"/>
  <c r="H26" i="73"/>
  <c r="G26" i="73"/>
  <c r="S26" i="73" s="1"/>
  <c r="E26" i="73"/>
  <c r="D26" i="73"/>
  <c r="R25" i="73"/>
  <c r="Q25" i="73"/>
  <c r="Q24" i="73" s="1"/>
  <c r="P25" i="73"/>
  <c r="P24" i="73" s="1"/>
  <c r="O25" i="73"/>
  <c r="O24" i="73" s="1"/>
  <c r="N25" i="73"/>
  <c r="M25" i="73"/>
  <c r="L25" i="73"/>
  <c r="K25" i="73"/>
  <c r="J25" i="73"/>
  <c r="J24" i="73" s="1"/>
  <c r="I25" i="73"/>
  <c r="H25" i="73"/>
  <c r="G25" i="73"/>
  <c r="S25" i="73" s="1"/>
  <c r="E25" i="73"/>
  <c r="E24" i="73" s="1"/>
  <c r="D25" i="73"/>
  <c r="D24" i="73" s="1"/>
  <c r="M24" i="73"/>
  <c r="H24" i="73"/>
  <c r="H21" i="73" s="1"/>
  <c r="G24" i="73"/>
  <c r="F24" i="73"/>
  <c r="R23" i="73"/>
  <c r="Q23" i="73"/>
  <c r="Q22" i="73" s="1"/>
  <c r="P23" i="73"/>
  <c r="O23" i="73"/>
  <c r="N23" i="73"/>
  <c r="M23" i="73"/>
  <c r="L23" i="73"/>
  <c r="L22" i="73" s="1"/>
  <c r="K23" i="73"/>
  <c r="K22" i="73" s="1"/>
  <c r="J23" i="73"/>
  <c r="J22" i="73" s="1"/>
  <c r="J21" i="73" s="1"/>
  <c r="I23" i="73"/>
  <c r="H23" i="73"/>
  <c r="G23" i="73"/>
  <c r="S23" i="73" s="1"/>
  <c r="E23" i="73"/>
  <c r="E22" i="73" s="1"/>
  <c r="D23" i="73"/>
  <c r="R22" i="73"/>
  <c r="R21" i="73" s="1"/>
  <c r="P22" i="73"/>
  <c r="O22" i="73"/>
  <c r="N22" i="73"/>
  <c r="M22" i="73"/>
  <c r="M21" i="73" s="1"/>
  <c r="I22" i="73"/>
  <c r="H22" i="73"/>
  <c r="G22" i="73"/>
  <c r="S22" i="73" s="1"/>
  <c r="F22" i="73"/>
  <c r="F21" i="73" s="1"/>
  <c r="D22" i="73"/>
  <c r="D21" i="73" s="1"/>
  <c r="R20" i="73"/>
  <c r="Q20" i="73"/>
  <c r="P20" i="73"/>
  <c r="O20" i="73"/>
  <c r="N20" i="73"/>
  <c r="M20" i="73"/>
  <c r="L20" i="73"/>
  <c r="K20" i="73"/>
  <c r="J20" i="73"/>
  <c r="I20" i="73"/>
  <c r="H20" i="73"/>
  <c r="G20" i="73"/>
  <c r="S20" i="73" s="1"/>
  <c r="E20" i="73"/>
  <c r="D20" i="73"/>
  <c r="R19" i="73"/>
  <c r="Q19" i="73"/>
  <c r="P19" i="73"/>
  <c r="O19" i="73"/>
  <c r="N19" i="73"/>
  <c r="M19" i="73"/>
  <c r="L19" i="73"/>
  <c r="L15" i="73" s="1"/>
  <c r="K19" i="73"/>
  <c r="J19" i="73"/>
  <c r="I19" i="73"/>
  <c r="H19" i="73"/>
  <c r="G19" i="73"/>
  <c r="S19" i="73" s="1"/>
  <c r="E19" i="73"/>
  <c r="D19" i="73"/>
  <c r="R18" i="73"/>
  <c r="Q18" i="73"/>
  <c r="Q15" i="73" s="1"/>
  <c r="P18" i="73"/>
  <c r="O18" i="73"/>
  <c r="O15" i="73" s="1"/>
  <c r="N18" i="73"/>
  <c r="M18" i="73"/>
  <c r="L18" i="73"/>
  <c r="K18" i="73"/>
  <c r="J18" i="73"/>
  <c r="I18" i="73"/>
  <c r="H18" i="73"/>
  <c r="G18" i="73"/>
  <c r="S18" i="73" s="1"/>
  <c r="E18" i="73"/>
  <c r="D18" i="73"/>
  <c r="R17" i="73"/>
  <c r="R15" i="73" s="1"/>
  <c r="Q17" i="73"/>
  <c r="P17" i="73"/>
  <c r="O17" i="73"/>
  <c r="N17" i="73"/>
  <c r="M17" i="73"/>
  <c r="L17" i="73"/>
  <c r="K17" i="73"/>
  <c r="J17" i="73"/>
  <c r="I17" i="73"/>
  <c r="H17" i="73"/>
  <c r="G17" i="73"/>
  <c r="S17" i="73" s="1"/>
  <c r="E17" i="73"/>
  <c r="E15" i="73" s="1"/>
  <c r="D17" i="73"/>
  <c r="R16" i="73"/>
  <c r="Q16" i="73"/>
  <c r="P16" i="73"/>
  <c r="P15" i="73" s="1"/>
  <c r="O16" i="73"/>
  <c r="N16" i="73"/>
  <c r="M16" i="73"/>
  <c r="L16" i="73"/>
  <c r="K16" i="73"/>
  <c r="K15" i="73" s="1"/>
  <c r="J16" i="73"/>
  <c r="I16" i="73"/>
  <c r="I15" i="73" s="1"/>
  <c r="H16" i="73"/>
  <c r="H15" i="73" s="1"/>
  <c r="G16" i="73"/>
  <c r="S16" i="73" s="1"/>
  <c r="E16" i="73"/>
  <c r="D16" i="73"/>
  <c r="D15" i="73" s="1"/>
  <c r="N15" i="73"/>
  <c r="M15" i="73"/>
  <c r="J15" i="73"/>
  <c r="G15" i="73"/>
  <c r="F15" i="73"/>
  <c r="R14" i="73"/>
  <c r="Q14" i="73"/>
  <c r="P14" i="73"/>
  <c r="P12" i="73" s="1"/>
  <c r="O14" i="73"/>
  <c r="O12" i="73" s="1"/>
  <c r="O8" i="73" s="1"/>
  <c r="N14" i="73"/>
  <c r="M14" i="73"/>
  <c r="L14" i="73"/>
  <c r="K14" i="73"/>
  <c r="J14" i="73"/>
  <c r="I14" i="73"/>
  <c r="H14" i="73"/>
  <c r="G14" i="73"/>
  <c r="S14" i="73" s="1"/>
  <c r="E14" i="73"/>
  <c r="D14" i="73"/>
  <c r="S13" i="73"/>
  <c r="R13" i="73"/>
  <c r="R12" i="73" s="1"/>
  <c r="R8" i="73" s="1"/>
  <c r="Q13" i="73"/>
  <c r="P13" i="73"/>
  <c r="O13" i="73"/>
  <c r="N13" i="73"/>
  <c r="N12" i="73" s="1"/>
  <c r="M13" i="73"/>
  <c r="L13" i="73"/>
  <c r="K13" i="73"/>
  <c r="J13" i="73"/>
  <c r="I13" i="73"/>
  <c r="I12" i="73" s="1"/>
  <c r="H13" i="73"/>
  <c r="G13" i="73"/>
  <c r="G12" i="73" s="1"/>
  <c r="E13" i="73"/>
  <c r="E12" i="73" s="1"/>
  <c r="E8" i="73" s="1"/>
  <c r="D13" i="73"/>
  <c r="Q12" i="73"/>
  <c r="M12" i="73"/>
  <c r="L12" i="73"/>
  <c r="K12" i="73"/>
  <c r="J12" i="73"/>
  <c r="H12" i="73"/>
  <c r="F12" i="73"/>
  <c r="D12" i="73"/>
  <c r="R11" i="73"/>
  <c r="Q11" i="73"/>
  <c r="P11" i="73"/>
  <c r="O11" i="73"/>
  <c r="N11" i="73"/>
  <c r="N9" i="73" s="1"/>
  <c r="N8" i="73" s="1"/>
  <c r="M11" i="73"/>
  <c r="M9" i="73" s="1"/>
  <c r="M8" i="73" s="1"/>
  <c r="M70" i="73" s="1"/>
  <c r="L11" i="73"/>
  <c r="K11" i="73"/>
  <c r="J11" i="73"/>
  <c r="I11" i="73"/>
  <c r="H11" i="73"/>
  <c r="G11" i="73"/>
  <c r="S11" i="73" s="1"/>
  <c r="E11" i="73"/>
  <c r="D11" i="73"/>
  <c r="R10" i="73"/>
  <c r="Q10" i="73"/>
  <c r="Q9" i="73" s="1"/>
  <c r="Q8" i="73" s="1"/>
  <c r="P10" i="73"/>
  <c r="P9" i="73" s="1"/>
  <c r="P8" i="73" s="1"/>
  <c r="O10" i="73"/>
  <c r="N10" i="73"/>
  <c r="M10" i="73"/>
  <c r="L10" i="73"/>
  <c r="L9" i="73" s="1"/>
  <c r="K10" i="73"/>
  <c r="J10" i="73"/>
  <c r="I10" i="73"/>
  <c r="H10" i="73"/>
  <c r="G10" i="73"/>
  <c r="G9" i="73" s="1"/>
  <c r="E10" i="73"/>
  <c r="D10" i="73"/>
  <c r="D9" i="73" s="1"/>
  <c r="R9" i="73"/>
  <c r="O9" i="73"/>
  <c r="K9" i="73"/>
  <c r="K8" i="73" s="1"/>
  <c r="J9" i="73"/>
  <c r="J8" i="73" s="1"/>
  <c r="J70" i="73" s="1"/>
  <c r="J158" i="73" s="1"/>
  <c r="I9" i="73"/>
  <c r="H9" i="73"/>
  <c r="F9" i="73"/>
  <c r="E9" i="73"/>
  <c r="F8" i="73"/>
  <c r="S24" i="73" l="1"/>
  <c r="E157" i="73"/>
  <c r="D8" i="73"/>
  <c r="I21" i="73"/>
  <c r="K21" i="73"/>
  <c r="K70" i="73" s="1"/>
  <c r="K158" i="73" s="1"/>
  <c r="P44" i="73"/>
  <c r="S53" i="73"/>
  <c r="G52" i="73"/>
  <c r="R70" i="73"/>
  <c r="R158" i="73" s="1"/>
  <c r="L21" i="73"/>
  <c r="S47" i="73"/>
  <c r="G45" i="73"/>
  <c r="R52" i="73"/>
  <c r="S63" i="73"/>
  <c r="K61" i="73"/>
  <c r="N70" i="73"/>
  <c r="S12" i="73"/>
  <c r="D52" i="73"/>
  <c r="F70" i="73"/>
  <c r="F158" i="73" s="1"/>
  <c r="O21" i="73"/>
  <c r="S34" i="73"/>
  <c r="F52" i="73"/>
  <c r="S57" i="73"/>
  <c r="Q157" i="73"/>
  <c r="P21" i="73"/>
  <c r="S50" i="73"/>
  <c r="I8" i="73"/>
  <c r="I70" i="73" s="1"/>
  <c r="I158" i="73" s="1"/>
  <c r="N157" i="73"/>
  <c r="M158" i="73"/>
  <c r="P70" i="73"/>
  <c r="P158" i="73" s="1"/>
  <c r="S9" i="73"/>
  <c r="G8" i="73"/>
  <c r="S15" i="73"/>
  <c r="Q21" i="73"/>
  <c r="Q70" i="73" s="1"/>
  <c r="Q158" i="73" s="1"/>
  <c r="M157" i="73"/>
  <c r="S157" i="73" s="1"/>
  <c r="S103" i="73"/>
  <c r="S129" i="73"/>
  <c r="S61" i="73"/>
  <c r="H8" i="73"/>
  <c r="H70" i="73" s="1"/>
  <c r="H158" i="73" s="1"/>
  <c r="L8" i="73"/>
  <c r="L70" i="73" s="1"/>
  <c r="L158" i="73" s="1"/>
  <c r="E21" i="73"/>
  <c r="E70" i="73" s="1"/>
  <c r="E158" i="73" s="1"/>
  <c r="O52" i="73"/>
  <c r="O70" i="73" s="1"/>
  <c r="O158" i="73" s="1"/>
  <c r="I157" i="73"/>
  <c r="P157" i="73"/>
  <c r="K157" i="73"/>
  <c r="S35" i="73"/>
  <c r="S55" i="73"/>
  <c r="S75" i="73"/>
  <c r="S109" i="73"/>
  <c r="S130" i="73"/>
  <c r="S56" i="73"/>
  <c r="G41" i="73"/>
  <c r="S41" i="73" s="1"/>
  <c r="G30" i="73"/>
  <c r="S10" i="73"/>
  <c r="S48" i="73"/>
  <c r="N158" i="73" l="1"/>
  <c r="D70" i="73"/>
  <c r="D158" i="73" s="1"/>
  <c r="S30" i="73"/>
  <c r="G21" i="73"/>
  <c r="S21" i="73" s="1"/>
  <c r="G44" i="73"/>
  <c r="S44" i="73" s="1"/>
  <c r="S45" i="73"/>
  <c r="S52" i="73"/>
  <c r="G70" i="73"/>
  <c r="S8" i="73"/>
  <c r="G158" i="73" l="1"/>
  <c r="S158" i="73" s="1"/>
  <c r="S70" i="73"/>
  <c r="S156" i="72" l="1"/>
  <c r="R155" i="72"/>
  <c r="Q155" i="72"/>
  <c r="P155" i="72"/>
  <c r="O155" i="72"/>
  <c r="N155" i="72"/>
  <c r="M155" i="72"/>
  <c r="L155" i="72"/>
  <c r="K155" i="72"/>
  <c r="J155" i="72"/>
  <c r="I155" i="72"/>
  <c r="H155" i="72"/>
  <c r="G155" i="72"/>
  <c r="E155" i="72"/>
  <c r="D155" i="72"/>
  <c r="R154" i="72"/>
  <c r="Q154" i="72"/>
  <c r="P154" i="72"/>
  <c r="O154" i="72"/>
  <c r="N154" i="72"/>
  <c r="M154" i="72"/>
  <c r="L154" i="72"/>
  <c r="K154" i="72"/>
  <c r="J154" i="72"/>
  <c r="I154" i="72"/>
  <c r="H154" i="72"/>
  <c r="G154" i="72"/>
  <c r="E154" i="72"/>
  <c r="D154" i="72"/>
  <c r="S153" i="72"/>
  <c r="R152" i="72"/>
  <c r="Q152" i="72"/>
  <c r="P152" i="72"/>
  <c r="O152" i="72"/>
  <c r="N152" i="72"/>
  <c r="M152" i="72"/>
  <c r="L152" i="72"/>
  <c r="K152" i="72"/>
  <c r="J152" i="72"/>
  <c r="I152" i="72"/>
  <c r="H152" i="72"/>
  <c r="G152" i="72"/>
  <c r="E152" i="72"/>
  <c r="D152" i="72"/>
  <c r="R151" i="72"/>
  <c r="Q151" i="72"/>
  <c r="P151" i="72"/>
  <c r="P129" i="72" s="1"/>
  <c r="O151" i="72"/>
  <c r="N151" i="72"/>
  <c r="M151" i="72"/>
  <c r="L151" i="72"/>
  <c r="K151" i="72"/>
  <c r="J151" i="72"/>
  <c r="I151" i="72"/>
  <c r="H151" i="72"/>
  <c r="G151" i="72"/>
  <c r="E151" i="72"/>
  <c r="D151" i="72"/>
  <c r="R150" i="72"/>
  <c r="Q150" i="72"/>
  <c r="P150" i="72"/>
  <c r="O150" i="72"/>
  <c r="N150" i="72"/>
  <c r="M150" i="72"/>
  <c r="L150" i="72"/>
  <c r="K150" i="72"/>
  <c r="J150" i="72"/>
  <c r="I150" i="72"/>
  <c r="H150" i="72"/>
  <c r="G150" i="72"/>
  <c r="E150" i="72"/>
  <c r="D150" i="72"/>
  <c r="S149" i="72"/>
  <c r="S148" i="72"/>
  <c r="S147" i="72"/>
  <c r="S146" i="72"/>
  <c r="R145" i="72"/>
  <c r="Q145" i="72"/>
  <c r="P145" i="72"/>
  <c r="O145" i="72"/>
  <c r="N145" i="72"/>
  <c r="M145" i="72"/>
  <c r="L145" i="72"/>
  <c r="K145" i="72"/>
  <c r="J145" i="72"/>
  <c r="I145" i="72"/>
  <c r="H145" i="72"/>
  <c r="G145" i="72"/>
  <c r="R144" i="72"/>
  <c r="Q144" i="72"/>
  <c r="P144" i="72"/>
  <c r="O144" i="72"/>
  <c r="N144" i="72"/>
  <c r="M144" i="72"/>
  <c r="L144" i="72"/>
  <c r="K144" i="72"/>
  <c r="J144" i="72"/>
  <c r="I144" i="72"/>
  <c r="H144" i="72"/>
  <c r="G144" i="72"/>
  <c r="R143" i="72"/>
  <c r="Q143" i="72"/>
  <c r="P143" i="72"/>
  <c r="O143" i="72"/>
  <c r="N143" i="72"/>
  <c r="M143" i="72"/>
  <c r="L143" i="72"/>
  <c r="K143" i="72"/>
  <c r="J143" i="72"/>
  <c r="I143" i="72"/>
  <c r="H143" i="72"/>
  <c r="G143" i="72"/>
  <c r="R142" i="72"/>
  <c r="Q142" i="72"/>
  <c r="P142" i="72"/>
  <c r="O142" i="72"/>
  <c r="N142" i="72"/>
  <c r="M142" i="72"/>
  <c r="L142" i="72"/>
  <c r="K142" i="72"/>
  <c r="J142" i="72"/>
  <c r="I142" i="72"/>
  <c r="H142" i="72"/>
  <c r="G142" i="72"/>
  <c r="E142" i="72"/>
  <c r="D142" i="72"/>
  <c r="D129" i="72" s="1"/>
  <c r="S141" i="72"/>
  <c r="S140" i="72"/>
  <c r="S139" i="72"/>
  <c r="S138" i="72"/>
  <c r="R137" i="72"/>
  <c r="Q137" i="72"/>
  <c r="P137" i="72"/>
  <c r="O137" i="72"/>
  <c r="N137" i="72"/>
  <c r="M137" i="72"/>
  <c r="L137" i="72"/>
  <c r="K137" i="72"/>
  <c r="J137" i="72"/>
  <c r="I137" i="72"/>
  <c r="H137" i="72"/>
  <c r="G137" i="72"/>
  <c r="R136" i="72"/>
  <c r="Q136" i="72"/>
  <c r="P136" i="72"/>
  <c r="O136" i="72"/>
  <c r="N136" i="72"/>
  <c r="M136" i="72"/>
  <c r="L136" i="72"/>
  <c r="K136" i="72"/>
  <c r="J136" i="72"/>
  <c r="I136" i="72"/>
  <c r="H136" i="72"/>
  <c r="G136" i="72"/>
  <c r="R135" i="72"/>
  <c r="Q135" i="72"/>
  <c r="P135" i="72"/>
  <c r="O135" i="72"/>
  <c r="N135" i="72"/>
  <c r="M135" i="72"/>
  <c r="L135" i="72"/>
  <c r="K135" i="72"/>
  <c r="J135" i="72"/>
  <c r="I135" i="72"/>
  <c r="H135" i="72"/>
  <c r="G135" i="72"/>
  <c r="R134" i="72"/>
  <c r="Q134" i="72"/>
  <c r="P134" i="72"/>
  <c r="O134" i="72"/>
  <c r="N134" i="72"/>
  <c r="M134" i="72"/>
  <c r="L134" i="72"/>
  <c r="K134" i="72"/>
  <c r="J134" i="72"/>
  <c r="I134" i="72"/>
  <c r="H134" i="72"/>
  <c r="G134" i="72"/>
  <c r="G129" i="72" s="1"/>
  <c r="S133" i="72"/>
  <c r="S132" i="72"/>
  <c r="S131" i="72"/>
  <c r="R130" i="72"/>
  <c r="Q130" i="72"/>
  <c r="P130" i="72"/>
  <c r="O130" i="72"/>
  <c r="N130" i="72"/>
  <c r="M130" i="72"/>
  <c r="L130" i="72"/>
  <c r="K130" i="72"/>
  <c r="J130" i="72"/>
  <c r="I130" i="72"/>
  <c r="H130" i="72"/>
  <c r="G130" i="72"/>
  <c r="E130" i="72"/>
  <c r="F129" i="72"/>
  <c r="S128" i="72"/>
  <c r="R127" i="72"/>
  <c r="Q127" i="72"/>
  <c r="P127" i="72"/>
  <c r="O127" i="72"/>
  <c r="N127" i="72"/>
  <c r="M127" i="72"/>
  <c r="L127" i="72"/>
  <c r="K127" i="72"/>
  <c r="J127" i="72"/>
  <c r="I127" i="72"/>
  <c r="H127" i="72"/>
  <c r="G127" i="72"/>
  <c r="E127" i="72"/>
  <c r="D127" i="72"/>
  <c r="R126" i="72"/>
  <c r="Q126" i="72"/>
  <c r="P126" i="72"/>
  <c r="O126" i="72"/>
  <c r="N126" i="72"/>
  <c r="M126" i="72"/>
  <c r="L126" i="72"/>
  <c r="K126" i="72"/>
  <c r="J126" i="72"/>
  <c r="I126" i="72"/>
  <c r="H126" i="72"/>
  <c r="G126" i="72"/>
  <c r="E126" i="72"/>
  <c r="D126" i="72"/>
  <c r="R125" i="72"/>
  <c r="Q125" i="72"/>
  <c r="P125" i="72"/>
  <c r="O125" i="72"/>
  <c r="O103" i="72" s="1"/>
  <c r="N125" i="72"/>
  <c r="M125" i="72"/>
  <c r="L125" i="72"/>
  <c r="K125" i="72"/>
  <c r="J125" i="72"/>
  <c r="I125" i="72"/>
  <c r="H125" i="72"/>
  <c r="G125" i="72"/>
  <c r="E125" i="72"/>
  <c r="D125" i="72"/>
  <c r="R124" i="72"/>
  <c r="Q124" i="72"/>
  <c r="P124" i="72"/>
  <c r="O124" i="72"/>
  <c r="N124" i="72"/>
  <c r="M124" i="72"/>
  <c r="L124" i="72"/>
  <c r="K124" i="72"/>
  <c r="J124" i="72"/>
  <c r="I124" i="72"/>
  <c r="H124" i="72"/>
  <c r="G124" i="72"/>
  <c r="E124" i="72"/>
  <c r="D124" i="72"/>
  <c r="S123" i="72"/>
  <c r="S122" i="72"/>
  <c r="S121" i="72"/>
  <c r="S120" i="72"/>
  <c r="R119" i="72"/>
  <c r="Q119" i="72"/>
  <c r="P119" i="72"/>
  <c r="O119" i="72"/>
  <c r="N119" i="72"/>
  <c r="M119" i="72"/>
  <c r="L119" i="72"/>
  <c r="K119" i="72"/>
  <c r="J119" i="72"/>
  <c r="I119" i="72"/>
  <c r="H119" i="72"/>
  <c r="G119" i="72"/>
  <c r="R118" i="72"/>
  <c r="Q118" i="72"/>
  <c r="P118" i="72"/>
  <c r="O118" i="72"/>
  <c r="N118" i="72"/>
  <c r="M118" i="72"/>
  <c r="L118" i="72"/>
  <c r="K118" i="72"/>
  <c r="J118" i="72"/>
  <c r="I118" i="72"/>
  <c r="H118" i="72"/>
  <c r="G118" i="72"/>
  <c r="R117" i="72"/>
  <c r="Q117" i="72"/>
  <c r="P117" i="72"/>
  <c r="O117" i="72"/>
  <c r="N117" i="72"/>
  <c r="M117" i="72"/>
  <c r="L117" i="72"/>
  <c r="K117" i="72"/>
  <c r="J117" i="72"/>
  <c r="I117" i="72"/>
  <c r="H117" i="72"/>
  <c r="G117" i="72"/>
  <c r="R116" i="72"/>
  <c r="Q116" i="72"/>
  <c r="P116" i="72"/>
  <c r="O116" i="72"/>
  <c r="N116" i="72"/>
  <c r="M116" i="72"/>
  <c r="L116" i="72"/>
  <c r="K116" i="72"/>
  <c r="J116" i="72"/>
  <c r="I116" i="72"/>
  <c r="H116" i="72"/>
  <c r="G116" i="72"/>
  <c r="E116" i="72"/>
  <c r="D116" i="72"/>
  <c r="R115" i="72"/>
  <c r="Q115" i="72"/>
  <c r="P115" i="72"/>
  <c r="O115" i="72"/>
  <c r="N115" i="72"/>
  <c r="M115" i="72"/>
  <c r="L115" i="72"/>
  <c r="K115" i="72"/>
  <c r="J115" i="72"/>
  <c r="I115" i="72"/>
  <c r="H115" i="72"/>
  <c r="G115" i="72"/>
  <c r="E115" i="72"/>
  <c r="D115" i="72"/>
  <c r="S114" i="72"/>
  <c r="S113" i="72"/>
  <c r="S112" i="72"/>
  <c r="S111" i="72"/>
  <c r="R110" i="72"/>
  <c r="Q110" i="72"/>
  <c r="P110" i="72"/>
  <c r="O110" i="72"/>
  <c r="N110" i="72"/>
  <c r="M110" i="72"/>
  <c r="L110" i="72"/>
  <c r="K110" i="72"/>
  <c r="J110" i="72"/>
  <c r="I110" i="72"/>
  <c r="H110" i="72"/>
  <c r="G110" i="72"/>
  <c r="R109" i="72"/>
  <c r="Q109" i="72"/>
  <c r="P109" i="72"/>
  <c r="O109" i="72"/>
  <c r="N109" i="72"/>
  <c r="M109" i="72"/>
  <c r="L109" i="72"/>
  <c r="K109" i="72"/>
  <c r="J109" i="72"/>
  <c r="I109" i="72"/>
  <c r="H109" i="72"/>
  <c r="G109" i="72"/>
  <c r="R108" i="72"/>
  <c r="Q108" i="72"/>
  <c r="P108" i="72"/>
  <c r="O108" i="72"/>
  <c r="N108" i="72"/>
  <c r="M108" i="72"/>
  <c r="L108" i="72"/>
  <c r="K108" i="72"/>
  <c r="J108" i="72"/>
  <c r="I108" i="72"/>
  <c r="H108" i="72"/>
  <c r="G108" i="72"/>
  <c r="S107" i="72"/>
  <c r="S106" i="72"/>
  <c r="S105" i="72"/>
  <c r="R104" i="72"/>
  <c r="Q104" i="72"/>
  <c r="P104" i="72"/>
  <c r="O104" i="72"/>
  <c r="N104" i="72"/>
  <c r="M104" i="72"/>
  <c r="L104" i="72"/>
  <c r="K104" i="72"/>
  <c r="J104" i="72"/>
  <c r="I104" i="72"/>
  <c r="H104" i="72"/>
  <c r="G104" i="72"/>
  <c r="E104" i="72"/>
  <c r="E103" i="72" s="1"/>
  <c r="D104" i="72"/>
  <c r="D103" i="72" s="1"/>
  <c r="F103" i="72"/>
  <c r="S102" i="72"/>
  <c r="R101" i="72"/>
  <c r="Q101" i="72"/>
  <c r="P101" i="72"/>
  <c r="O101" i="72"/>
  <c r="N101" i="72"/>
  <c r="M101" i="72"/>
  <c r="L101" i="72"/>
  <c r="K101" i="72"/>
  <c r="J101" i="72"/>
  <c r="I101" i="72"/>
  <c r="H101" i="72"/>
  <c r="G101" i="72"/>
  <c r="E101" i="72"/>
  <c r="D101" i="72"/>
  <c r="R100" i="72"/>
  <c r="Q100" i="72"/>
  <c r="P100" i="72"/>
  <c r="O100" i="72"/>
  <c r="N100" i="72"/>
  <c r="M100" i="72"/>
  <c r="L100" i="72"/>
  <c r="K100" i="72"/>
  <c r="J100" i="72"/>
  <c r="I100" i="72"/>
  <c r="H100" i="72"/>
  <c r="G100" i="72"/>
  <c r="E100" i="72"/>
  <c r="D100" i="72"/>
  <c r="R99" i="72"/>
  <c r="Q99" i="72"/>
  <c r="P99" i="72"/>
  <c r="O99" i="72"/>
  <c r="N99" i="72"/>
  <c r="M99" i="72"/>
  <c r="L99" i="72"/>
  <c r="K99" i="72"/>
  <c r="J99" i="72"/>
  <c r="I99" i="72"/>
  <c r="H99" i="72"/>
  <c r="G99" i="72"/>
  <c r="E99" i="72"/>
  <c r="D99" i="72"/>
  <c r="R98" i="72"/>
  <c r="Q98" i="72"/>
  <c r="P98" i="72"/>
  <c r="O98" i="72"/>
  <c r="N98" i="72"/>
  <c r="M98" i="72"/>
  <c r="L98" i="72"/>
  <c r="K98" i="72"/>
  <c r="J98" i="72"/>
  <c r="I98" i="72"/>
  <c r="H98" i="72"/>
  <c r="G98" i="72"/>
  <c r="E98" i="72"/>
  <c r="D98" i="72"/>
  <c r="R97" i="72"/>
  <c r="Q97" i="72"/>
  <c r="P97" i="72"/>
  <c r="O97" i="72"/>
  <c r="N97" i="72"/>
  <c r="M97" i="72"/>
  <c r="L97" i="72"/>
  <c r="K97" i="72"/>
  <c r="J97" i="72"/>
  <c r="I97" i="72"/>
  <c r="H97" i="72"/>
  <c r="G97" i="72"/>
  <c r="E97" i="72"/>
  <c r="D97" i="72"/>
  <c r="R96" i="72"/>
  <c r="Q96" i="72"/>
  <c r="P96" i="72"/>
  <c r="O96" i="72"/>
  <c r="N96" i="72"/>
  <c r="M96" i="72"/>
  <c r="L96" i="72"/>
  <c r="K96" i="72"/>
  <c r="J96" i="72"/>
  <c r="I96" i="72"/>
  <c r="H96" i="72"/>
  <c r="G96" i="72"/>
  <c r="R95" i="72"/>
  <c r="Q95" i="72"/>
  <c r="P95" i="72"/>
  <c r="O95" i="72"/>
  <c r="N95" i="72"/>
  <c r="M95" i="72"/>
  <c r="L95" i="72"/>
  <c r="K95" i="72"/>
  <c r="J95" i="72"/>
  <c r="I95" i="72"/>
  <c r="H95" i="72"/>
  <c r="G95" i="72"/>
  <c r="R94" i="72"/>
  <c r="Q94" i="72"/>
  <c r="P94" i="72"/>
  <c r="O94" i="72"/>
  <c r="N94" i="72"/>
  <c r="M94" i="72"/>
  <c r="L94" i="72"/>
  <c r="K94" i="72"/>
  <c r="J94" i="72"/>
  <c r="I94" i="72"/>
  <c r="H94" i="72"/>
  <c r="G94" i="72"/>
  <c r="R93" i="72"/>
  <c r="Q93" i="72"/>
  <c r="P93" i="72"/>
  <c r="O93" i="72"/>
  <c r="N93" i="72"/>
  <c r="M93" i="72"/>
  <c r="L93" i="72"/>
  <c r="K93" i="72"/>
  <c r="J93" i="72"/>
  <c r="I93" i="72"/>
  <c r="H93" i="72"/>
  <c r="G93" i="72"/>
  <c r="E93" i="72"/>
  <c r="D93" i="72"/>
  <c r="R92" i="72"/>
  <c r="Q92" i="72"/>
  <c r="P92" i="72"/>
  <c r="O92" i="72"/>
  <c r="N92" i="72"/>
  <c r="M92" i="72"/>
  <c r="L92" i="72"/>
  <c r="K92" i="72"/>
  <c r="J92" i="72"/>
  <c r="I92" i="72"/>
  <c r="H92" i="72"/>
  <c r="G92" i="72"/>
  <c r="R91" i="72"/>
  <c r="Q91" i="72"/>
  <c r="P91" i="72"/>
  <c r="O91" i="72"/>
  <c r="N91" i="72"/>
  <c r="M91" i="72"/>
  <c r="L91" i="72"/>
  <c r="K91" i="72"/>
  <c r="J91" i="72"/>
  <c r="I91" i="72"/>
  <c r="H91" i="72"/>
  <c r="G91" i="72"/>
  <c r="R90" i="72"/>
  <c r="Q90" i="72"/>
  <c r="P90" i="72"/>
  <c r="O90" i="72"/>
  <c r="N90" i="72"/>
  <c r="M90" i="72"/>
  <c r="L90" i="72"/>
  <c r="K90" i="72"/>
  <c r="J90" i="72"/>
  <c r="I90" i="72"/>
  <c r="H90" i="72"/>
  <c r="G90" i="72"/>
  <c r="R89" i="72"/>
  <c r="Q89" i="72"/>
  <c r="P89" i="72"/>
  <c r="O89" i="72"/>
  <c r="N89" i="72"/>
  <c r="M89" i="72"/>
  <c r="L89" i="72"/>
  <c r="K89" i="72"/>
  <c r="J89" i="72"/>
  <c r="I89" i="72"/>
  <c r="H89" i="72"/>
  <c r="G89" i="72"/>
  <c r="E89" i="72"/>
  <c r="D89" i="72"/>
  <c r="D75" i="72" s="1"/>
  <c r="D157" i="72" s="1"/>
  <c r="S88" i="72"/>
  <c r="R87" i="72"/>
  <c r="Q87" i="72"/>
  <c r="P87" i="72"/>
  <c r="O87" i="72"/>
  <c r="N87" i="72"/>
  <c r="M87" i="72"/>
  <c r="L87" i="72"/>
  <c r="K87" i="72"/>
  <c r="J87" i="72"/>
  <c r="I87" i="72"/>
  <c r="H87" i="72"/>
  <c r="G87" i="72"/>
  <c r="R86" i="72"/>
  <c r="Q86" i="72"/>
  <c r="P86" i="72"/>
  <c r="O86" i="72"/>
  <c r="N86" i="72"/>
  <c r="M86" i="72"/>
  <c r="L86" i="72"/>
  <c r="K86" i="72"/>
  <c r="J86" i="72"/>
  <c r="I86" i="72"/>
  <c r="H86" i="72"/>
  <c r="G86" i="72"/>
  <c r="R85" i="72"/>
  <c r="Q85" i="72"/>
  <c r="P85" i="72"/>
  <c r="O85" i="72"/>
  <c r="N85" i="72"/>
  <c r="M85" i="72"/>
  <c r="L85" i="72"/>
  <c r="K85" i="72"/>
  <c r="J85" i="72"/>
  <c r="I85" i="72"/>
  <c r="H85" i="72"/>
  <c r="G85" i="72"/>
  <c r="R84" i="72"/>
  <c r="Q84" i="72"/>
  <c r="P84" i="72"/>
  <c r="O84" i="72"/>
  <c r="N84" i="72"/>
  <c r="M84" i="72"/>
  <c r="L84" i="72"/>
  <c r="K84" i="72"/>
  <c r="J84" i="72"/>
  <c r="I84" i="72"/>
  <c r="H84" i="72"/>
  <c r="G84" i="72"/>
  <c r="E84" i="72"/>
  <c r="D84" i="72"/>
  <c r="R83" i="72"/>
  <c r="Q83" i="72"/>
  <c r="P83" i="72"/>
  <c r="O83" i="72"/>
  <c r="N83" i="72"/>
  <c r="M83" i="72"/>
  <c r="L83" i="72"/>
  <c r="K83" i="72"/>
  <c r="J83" i="72"/>
  <c r="I83" i="72"/>
  <c r="H83" i="72"/>
  <c r="G83" i="72"/>
  <c r="R82" i="72"/>
  <c r="Q82" i="72"/>
  <c r="P82" i="72"/>
  <c r="O82" i="72"/>
  <c r="N82" i="72"/>
  <c r="M82" i="72"/>
  <c r="L82" i="72"/>
  <c r="K82" i="72"/>
  <c r="J82" i="72"/>
  <c r="I82" i="72"/>
  <c r="H82" i="72"/>
  <c r="G82" i="72"/>
  <c r="R81" i="72"/>
  <c r="Q81" i="72"/>
  <c r="P81" i="72"/>
  <c r="O81" i="72"/>
  <c r="N81" i="72"/>
  <c r="M81" i="72"/>
  <c r="L81" i="72"/>
  <c r="K81" i="72"/>
  <c r="J81" i="72"/>
  <c r="I81" i="72"/>
  <c r="H81" i="72"/>
  <c r="G81" i="72"/>
  <c r="S80" i="72"/>
  <c r="S79" i="72"/>
  <c r="S78" i="72"/>
  <c r="R77" i="72"/>
  <c r="Q77" i="72"/>
  <c r="P77" i="72"/>
  <c r="O77" i="72"/>
  <c r="N77" i="72"/>
  <c r="M77" i="72"/>
  <c r="L77" i="72"/>
  <c r="L75" i="72" s="1"/>
  <c r="K77" i="72"/>
  <c r="J77" i="72"/>
  <c r="I77" i="72"/>
  <c r="H77" i="72"/>
  <c r="G77" i="72"/>
  <c r="E77" i="72"/>
  <c r="D77" i="72"/>
  <c r="R76" i="72"/>
  <c r="Q76" i="72"/>
  <c r="P76" i="72"/>
  <c r="O76" i="72"/>
  <c r="N76" i="72"/>
  <c r="M76" i="72"/>
  <c r="L76" i="72"/>
  <c r="K76" i="72"/>
  <c r="J76" i="72"/>
  <c r="I76" i="72"/>
  <c r="H76" i="72"/>
  <c r="G76" i="72"/>
  <c r="E76" i="72"/>
  <c r="D76" i="72"/>
  <c r="F75" i="72"/>
  <c r="F157" i="72" s="1"/>
  <c r="S69" i="72"/>
  <c r="S68" i="72"/>
  <c r="S67" i="72"/>
  <c r="R66" i="72"/>
  <c r="Q66" i="72"/>
  <c r="P66" i="72"/>
  <c r="O66" i="72"/>
  <c r="N66" i="72"/>
  <c r="M66" i="72"/>
  <c r="L66" i="72"/>
  <c r="K66" i="72"/>
  <c r="J66" i="72"/>
  <c r="I66" i="72"/>
  <c r="H66" i="72"/>
  <c r="G66" i="72"/>
  <c r="E66" i="72"/>
  <c r="D66" i="72"/>
  <c r="R65" i="72"/>
  <c r="Q65" i="72"/>
  <c r="P65" i="72"/>
  <c r="O65" i="72"/>
  <c r="N65" i="72"/>
  <c r="M65" i="72"/>
  <c r="L65" i="72"/>
  <c r="K65" i="72"/>
  <c r="K63" i="72" s="1"/>
  <c r="K61" i="72" s="1"/>
  <c r="J65" i="72"/>
  <c r="J63" i="72" s="1"/>
  <c r="J61" i="72" s="1"/>
  <c r="I65" i="72"/>
  <c r="H65" i="72"/>
  <c r="G65" i="72"/>
  <c r="E65" i="72"/>
  <c r="E63" i="72" s="1"/>
  <c r="D65" i="72"/>
  <c r="R64" i="72"/>
  <c r="Q64" i="72"/>
  <c r="Q63" i="72" s="1"/>
  <c r="P64" i="72"/>
  <c r="O64" i="72"/>
  <c r="N64" i="72"/>
  <c r="M64" i="72"/>
  <c r="M63" i="72" s="1"/>
  <c r="M61" i="72" s="1"/>
  <c r="L64" i="72"/>
  <c r="L63" i="72" s="1"/>
  <c r="L61" i="72" s="1"/>
  <c r="K64" i="72"/>
  <c r="J64" i="72"/>
  <c r="I64" i="72"/>
  <c r="H64" i="72"/>
  <c r="G64" i="72"/>
  <c r="E64" i="72"/>
  <c r="D64" i="72"/>
  <c r="D63" i="72" s="1"/>
  <c r="H63" i="72"/>
  <c r="G63" i="72"/>
  <c r="R62" i="72"/>
  <c r="Q62" i="72"/>
  <c r="P62" i="72"/>
  <c r="O62" i="72"/>
  <c r="N62" i="72"/>
  <c r="M62" i="72"/>
  <c r="L62" i="72"/>
  <c r="K62" i="72"/>
  <c r="J62" i="72"/>
  <c r="I62" i="72"/>
  <c r="H62" i="72"/>
  <c r="H61" i="72" s="1"/>
  <c r="G62" i="72"/>
  <c r="G61" i="72" s="1"/>
  <c r="E62" i="72"/>
  <c r="D62" i="72"/>
  <c r="D61" i="72" s="1"/>
  <c r="F61" i="72"/>
  <c r="R60" i="72"/>
  <c r="Q60" i="72"/>
  <c r="P60" i="72"/>
  <c r="O60" i="72"/>
  <c r="N60" i="72"/>
  <c r="M60" i="72"/>
  <c r="L60" i="72"/>
  <c r="K60" i="72"/>
  <c r="J60" i="72"/>
  <c r="I60" i="72"/>
  <c r="H60" i="72"/>
  <c r="G60" i="72"/>
  <c r="F60" i="72"/>
  <c r="D60" i="72"/>
  <c r="D57" i="72" s="1"/>
  <c r="R59" i="72"/>
  <c r="Q59" i="72"/>
  <c r="P59" i="72"/>
  <c r="O59" i="72"/>
  <c r="N59" i="72"/>
  <c r="M59" i="72"/>
  <c r="L59" i="72"/>
  <c r="K59" i="72"/>
  <c r="J59" i="72"/>
  <c r="I59" i="72"/>
  <c r="H59" i="72"/>
  <c r="G59" i="72"/>
  <c r="F59" i="72"/>
  <c r="F57" i="72" s="1"/>
  <c r="F52" i="72" s="1"/>
  <c r="D59" i="72"/>
  <c r="R58" i="72"/>
  <c r="Q58" i="72"/>
  <c r="P58" i="72"/>
  <c r="O58" i="72"/>
  <c r="O57" i="72" s="1"/>
  <c r="N58" i="72"/>
  <c r="M58" i="72"/>
  <c r="L58" i="72"/>
  <c r="L57" i="72" s="1"/>
  <c r="K58" i="72"/>
  <c r="K57" i="72" s="1"/>
  <c r="J58" i="72"/>
  <c r="I58" i="72"/>
  <c r="H58" i="72"/>
  <c r="H57" i="72" s="1"/>
  <c r="G58" i="72"/>
  <c r="F58" i="72"/>
  <c r="D58" i="72"/>
  <c r="E57" i="72"/>
  <c r="R56" i="72"/>
  <c r="Q56" i="72"/>
  <c r="P56" i="72"/>
  <c r="O56" i="72"/>
  <c r="N56" i="72"/>
  <c r="M56" i="72"/>
  <c r="L56" i="72"/>
  <c r="K56" i="72"/>
  <c r="J56" i="72"/>
  <c r="I56" i="72"/>
  <c r="H56" i="72"/>
  <c r="G56" i="72"/>
  <c r="E56" i="72"/>
  <c r="E53" i="72" s="1"/>
  <c r="E52" i="72" s="1"/>
  <c r="D56" i="72"/>
  <c r="R55" i="72"/>
  <c r="Q55" i="72"/>
  <c r="P55" i="72"/>
  <c r="O55" i="72"/>
  <c r="N55" i="72"/>
  <c r="M55" i="72"/>
  <c r="M53" i="72" s="1"/>
  <c r="L55" i="72"/>
  <c r="L53" i="72" s="1"/>
  <c r="L52" i="72" s="1"/>
  <c r="K55" i="72"/>
  <c r="J55" i="72"/>
  <c r="I55" i="72"/>
  <c r="H55" i="72"/>
  <c r="G55" i="72"/>
  <c r="E55" i="72"/>
  <c r="D55" i="72"/>
  <c r="R54" i="72"/>
  <c r="Q54" i="72"/>
  <c r="Q53" i="72" s="1"/>
  <c r="P54" i="72"/>
  <c r="O54" i="72"/>
  <c r="O53" i="72" s="1"/>
  <c r="N54" i="72"/>
  <c r="N53" i="72" s="1"/>
  <c r="M54" i="72"/>
  <c r="L54" i="72"/>
  <c r="K54" i="72"/>
  <c r="J54" i="72"/>
  <c r="I54" i="72"/>
  <c r="H54" i="72"/>
  <c r="G54" i="72"/>
  <c r="E54" i="72"/>
  <c r="D54" i="72"/>
  <c r="P53" i="72"/>
  <c r="G53" i="72"/>
  <c r="F53" i="72"/>
  <c r="D53" i="72"/>
  <c r="R51" i="72"/>
  <c r="Q51" i="72"/>
  <c r="P51" i="72"/>
  <c r="P50" i="72" s="1"/>
  <c r="O51" i="72"/>
  <c r="O50" i="72" s="1"/>
  <c r="N51" i="72"/>
  <c r="M51" i="72"/>
  <c r="M50" i="72" s="1"/>
  <c r="L51" i="72"/>
  <c r="L50" i="72" s="1"/>
  <c r="K51" i="72"/>
  <c r="K50" i="72" s="1"/>
  <c r="J51" i="72"/>
  <c r="J50" i="72" s="1"/>
  <c r="I51" i="72"/>
  <c r="I50" i="72" s="1"/>
  <c r="H51" i="72"/>
  <c r="G51" i="72"/>
  <c r="G50" i="72" s="1"/>
  <c r="F51" i="72"/>
  <c r="D51" i="72"/>
  <c r="R50" i="72"/>
  <c r="Q50" i="72"/>
  <c r="N50" i="72"/>
  <c r="H50" i="72"/>
  <c r="F50" i="72"/>
  <c r="E50" i="72"/>
  <c r="D50" i="72"/>
  <c r="D44" i="72" s="1"/>
  <c r="S49" i="72"/>
  <c r="R48" i="72"/>
  <c r="R47" i="72" s="1"/>
  <c r="Q48" i="72"/>
  <c r="P48" i="72"/>
  <c r="P47" i="72" s="1"/>
  <c r="O48" i="72"/>
  <c r="N48" i="72"/>
  <c r="M48" i="72"/>
  <c r="M47" i="72" s="1"/>
  <c r="L48" i="72"/>
  <c r="L47" i="72" s="1"/>
  <c r="K48" i="72"/>
  <c r="J48" i="72"/>
  <c r="I48" i="72"/>
  <c r="H48" i="72"/>
  <c r="H47" i="72" s="1"/>
  <c r="H45" i="72" s="1"/>
  <c r="H44" i="72" s="1"/>
  <c r="G48" i="72"/>
  <c r="F48" i="72"/>
  <c r="F47" i="72" s="1"/>
  <c r="F45" i="72" s="1"/>
  <c r="F44" i="72" s="1"/>
  <c r="D48" i="72"/>
  <c r="Q47" i="72"/>
  <c r="O47" i="72"/>
  <c r="N47" i="72"/>
  <c r="N45" i="72" s="1"/>
  <c r="N44" i="72" s="1"/>
  <c r="K47" i="72"/>
  <c r="J47" i="72"/>
  <c r="G47" i="72"/>
  <c r="E47" i="72"/>
  <c r="E45" i="72" s="1"/>
  <c r="E44" i="72" s="1"/>
  <c r="D47" i="72"/>
  <c r="R46" i="72"/>
  <c r="Q46" i="72"/>
  <c r="P46" i="72"/>
  <c r="O46" i="72"/>
  <c r="N46" i="72"/>
  <c r="M46" i="72"/>
  <c r="L46" i="72"/>
  <c r="L45" i="72" s="1"/>
  <c r="L44" i="72" s="1"/>
  <c r="K46" i="72"/>
  <c r="K45" i="72" s="1"/>
  <c r="J46" i="72"/>
  <c r="J45" i="72" s="1"/>
  <c r="I46" i="72"/>
  <c r="H46" i="72"/>
  <c r="G46" i="72"/>
  <c r="G45" i="72" s="1"/>
  <c r="G44" i="72" s="1"/>
  <c r="O45" i="72"/>
  <c r="D45" i="72"/>
  <c r="R43" i="72"/>
  <c r="Q43" i="72"/>
  <c r="P43" i="72"/>
  <c r="O43" i="72"/>
  <c r="O41" i="72" s="1"/>
  <c r="N43" i="72"/>
  <c r="M43" i="72"/>
  <c r="M41" i="72" s="1"/>
  <c r="L43" i="72"/>
  <c r="K43" i="72"/>
  <c r="J43" i="72"/>
  <c r="I43" i="72"/>
  <c r="I41" i="72" s="1"/>
  <c r="H43" i="72"/>
  <c r="G43" i="72"/>
  <c r="E43" i="72"/>
  <c r="D43" i="72"/>
  <c r="R42" i="72"/>
  <c r="R41" i="72" s="1"/>
  <c r="Q42" i="72"/>
  <c r="P42" i="72"/>
  <c r="O42" i="72"/>
  <c r="N42" i="72"/>
  <c r="M42" i="72"/>
  <c r="L42" i="72"/>
  <c r="K42" i="72"/>
  <c r="K41" i="72" s="1"/>
  <c r="J42" i="72"/>
  <c r="I42" i="72"/>
  <c r="H42" i="72"/>
  <c r="G42" i="72"/>
  <c r="G41" i="72" s="1"/>
  <c r="E42" i="72"/>
  <c r="E41" i="72" s="1"/>
  <c r="D42" i="72"/>
  <c r="Q41" i="72"/>
  <c r="F41" i="72"/>
  <c r="D41" i="72"/>
  <c r="S40" i="72"/>
  <c r="R39" i="72"/>
  <c r="Q39" i="72"/>
  <c r="P39" i="72"/>
  <c r="O39" i="72"/>
  <c r="N39" i="72"/>
  <c r="M39" i="72"/>
  <c r="L39" i="72"/>
  <c r="K39" i="72"/>
  <c r="J39" i="72"/>
  <c r="I39" i="72"/>
  <c r="H39" i="72"/>
  <c r="G39" i="72"/>
  <c r="E39" i="72"/>
  <c r="D39" i="72"/>
  <c r="R38" i="72"/>
  <c r="Q38" i="72"/>
  <c r="P38" i="72"/>
  <c r="O38" i="72"/>
  <c r="N38" i="72"/>
  <c r="M38" i="72"/>
  <c r="L38" i="72"/>
  <c r="K38" i="72"/>
  <c r="J38" i="72"/>
  <c r="I38" i="72"/>
  <c r="H38" i="72"/>
  <c r="G38" i="72"/>
  <c r="R37" i="72"/>
  <c r="Q37" i="72"/>
  <c r="P37" i="72"/>
  <c r="O37" i="72"/>
  <c r="N37" i="72"/>
  <c r="M37" i="72"/>
  <c r="L37" i="72"/>
  <c r="K37" i="72"/>
  <c r="K34" i="72" s="1"/>
  <c r="J37" i="72"/>
  <c r="I37" i="72"/>
  <c r="H37" i="72"/>
  <c r="G37" i="72"/>
  <c r="E37" i="72"/>
  <c r="D37" i="72"/>
  <c r="R36" i="72"/>
  <c r="Q36" i="72"/>
  <c r="P36" i="72"/>
  <c r="O36" i="72"/>
  <c r="N36" i="72"/>
  <c r="M36" i="72"/>
  <c r="L36" i="72"/>
  <c r="K36" i="72"/>
  <c r="J36" i="72"/>
  <c r="I36" i="72"/>
  <c r="H36" i="72"/>
  <c r="G36" i="72"/>
  <c r="R35" i="72"/>
  <c r="R34" i="72" s="1"/>
  <c r="Q35" i="72"/>
  <c r="P35" i="72"/>
  <c r="P34" i="72" s="1"/>
  <c r="O35" i="72"/>
  <c r="N35" i="72"/>
  <c r="M35" i="72"/>
  <c r="M34" i="72" s="1"/>
  <c r="L35" i="72"/>
  <c r="K35" i="72"/>
  <c r="J35" i="72"/>
  <c r="I35" i="72"/>
  <c r="H35" i="72"/>
  <c r="G35" i="72"/>
  <c r="E35" i="72"/>
  <c r="E34" i="72" s="1"/>
  <c r="D35" i="72"/>
  <c r="O34" i="72"/>
  <c r="I34" i="72"/>
  <c r="H34" i="72"/>
  <c r="F34" i="72"/>
  <c r="D34" i="72"/>
  <c r="R33" i="72"/>
  <c r="Q33" i="72"/>
  <c r="P33" i="72"/>
  <c r="O33" i="72"/>
  <c r="N33" i="72"/>
  <c r="M33" i="72"/>
  <c r="L33" i="72"/>
  <c r="K33" i="72"/>
  <c r="J33" i="72"/>
  <c r="I33" i="72"/>
  <c r="H33" i="72"/>
  <c r="G33" i="72"/>
  <c r="E33" i="72"/>
  <c r="E30" i="72" s="1"/>
  <c r="D33" i="72"/>
  <c r="R32" i="72"/>
  <c r="Q32" i="72"/>
  <c r="P32" i="72"/>
  <c r="P30" i="72" s="1"/>
  <c r="O32" i="72"/>
  <c r="O30" i="72" s="1"/>
  <c r="N32" i="72"/>
  <c r="M32" i="72"/>
  <c r="L32" i="72"/>
  <c r="L30" i="72" s="1"/>
  <c r="K32" i="72"/>
  <c r="J32" i="72"/>
  <c r="I32" i="72"/>
  <c r="H32" i="72"/>
  <c r="G32" i="72"/>
  <c r="E32" i="72"/>
  <c r="D32" i="72"/>
  <c r="R31" i="72"/>
  <c r="R30" i="72" s="1"/>
  <c r="Q31" i="72"/>
  <c r="P31" i="72"/>
  <c r="O31" i="72"/>
  <c r="N31" i="72"/>
  <c r="M31" i="72"/>
  <c r="M30" i="72" s="1"/>
  <c r="L31" i="72"/>
  <c r="K31" i="72"/>
  <c r="J31" i="72"/>
  <c r="I31" i="72"/>
  <c r="H31" i="72"/>
  <c r="G31" i="72"/>
  <c r="E31" i="72"/>
  <c r="D31" i="72"/>
  <c r="Q30" i="72"/>
  <c r="F30" i="72"/>
  <c r="D30" i="72"/>
  <c r="R29" i="72"/>
  <c r="Q29" i="72"/>
  <c r="P29" i="72"/>
  <c r="O29" i="72"/>
  <c r="N29" i="72"/>
  <c r="M29" i="72"/>
  <c r="L29" i="72"/>
  <c r="K29" i="72"/>
  <c r="J29" i="72"/>
  <c r="I29" i="72"/>
  <c r="H29" i="72"/>
  <c r="G29" i="72"/>
  <c r="E29" i="72"/>
  <c r="D29" i="72"/>
  <c r="R28" i="72"/>
  <c r="Q28" i="72"/>
  <c r="P28" i="72"/>
  <c r="O28" i="72"/>
  <c r="N28" i="72"/>
  <c r="M28" i="72"/>
  <c r="L28" i="72"/>
  <c r="K28" i="72"/>
  <c r="J28" i="72"/>
  <c r="I28" i="72"/>
  <c r="H28" i="72"/>
  <c r="G28" i="72"/>
  <c r="E28" i="72"/>
  <c r="D28" i="72"/>
  <c r="R27" i="72"/>
  <c r="Q27" i="72"/>
  <c r="P27" i="72"/>
  <c r="O27" i="72"/>
  <c r="N27" i="72"/>
  <c r="M27" i="72"/>
  <c r="L27" i="72"/>
  <c r="L24" i="72" s="1"/>
  <c r="K27" i="72"/>
  <c r="J27" i="72"/>
  <c r="I27" i="72"/>
  <c r="H27" i="72"/>
  <c r="G27" i="72"/>
  <c r="E27" i="72"/>
  <c r="D27" i="72"/>
  <c r="D24" i="72" s="1"/>
  <c r="D21" i="72" s="1"/>
  <c r="R26" i="72"/>
  <c r="Q26" i="72"/>
  <c r="P26" i="72"/>
  <c r="O26" i="72"/>
  <c r="N26" i="72"/>
  <c r="N24" i="72" s="1"/>
  <c r="M26" i="72"/>
  <c r="L26" i="72"/>
  <c r="K26" i="72"/>
  <c r="J26" i="72"/>
  <c r="I26" i="72"/>
  <c r="H26" i="72"/>
  <c r="G26" i="72"/>
  <c r="E26" i="72"/>
  <c r="E24" i="72" s="1"/>
  <c r="D26" i="72"/>
  <c r="R25" i="72"/>
  <c r="Q25" i="72"/>
  <c r="P25" i="72"/>
  <c r="P24" i="72" s="1"/>
  <c r="O25" i="72"/>
  <c r="N25" i="72"/>
  <c r="M25" i="72"/>
  <c r="M24" i="72" s="1"/>
  <c r="L25" i="72"/>
  <c r="K25" i="72"/>
  <c r="J25" i="72"/>
  <c r="I25" i="72"/>
  <c r="H25" i="72"/>
  <c r="H24" i="72" s="1"/>
  <c r="G25" i="72"/>
  <c r="G24" i="72" s="1"/>
  <c r="E25" i="72"/>
  <c r="D25" i="72"/>
  <c r="Q24" i="72"/>
  <c r="F24" i="72"/>
  <c r="R23" i="72"/>
  <c r="R22" i="72" s="1"/>
  <c r="Q23" i="72"/>
  <c r="Q22" i="72" s="1"/>
  <c r="P23" i="72"/>
  <c r="P22" i="72" s="1"/>
  <c r="O23" i="72"/>
  <c r="O22" i="72" s="1"/>
  <c r="N23" i="72"/>
  <c r="M23" i="72"/>
  <c r="M22" i="72" s="1"/>
  <c r="L23" i="72"/>
  <c r="L22" i="72" s="1"/>
  <c r="K23" i="72"/>
  <c r="K22" i="72" s="1"/>
  <c r="J23" i="72"/>
  <c r="J22" i="72" s="1"/>
  <c r="I23" i="72"/>
  <c r="I22" i="72" s="1"/>
  <c r="H23" i="72"/>
  <c r="G23" i="72"/>
  <c r="G22" i="72" s="1"/>
  <c r="E23" i="72"/>
  <c r="E22" i="72" s="1"/>
  <c r="D23" i="72"/>
  <c r="D22" i="72" s="1"/>
  <c r="N22" i="72"/>
  <c r="H22" i="72"/>
  <c r="F22" i="72"/>
  <c r="F21" i="72" s="1"/>
  <c r="R20" i="72"/>
  <c r="Q20" i="72"/>
  <c r="P20" i="72"/>
  <c r="O20" i="72"/>
  <c r="N20" i="72"/>
  <c r="M20" i="72"/>
  <c r="L20" i="72"/>
  <c r="K20" i="72"/>
  <c r="J20" i="72"/>
  <c r="I20" i="72"/>
  <c r="H20" i="72"/>
  <c r="G20" i="72"/>
  <c r="E20" i="72"/>
  <c r="D20" i="72"/>
  <c r="R19" i="72"/>
  <c r="Q19" i="72"/>
  <c r="P19" i="72"/>
  <c r="O19" i="72"/>
  <c r="N19" i="72"/>
  <c r="M19" i="72"/>
  <c r="L19" i="72"/>
  <c r="K19" i="72"/>
  <c r="J19" i="72"/>
  <c r="I19" i="72"/>
  <c r="H19" i="72"/>
  <c r="G19" i="72"/>
  <c r="E19" i="72"/>
  <c r="D19" i="72"/>
  <c r="R18" i="72"/>
  <c r="Q18" i="72"/>
  <c r="P18" i="72"/>
  <c r="P15" i="72" s="1"/>
  <c r="O18" i="72"/>
  <c r="O15" i="72" s="1"/>
  <c r="N18" i="72"/>
  <c r="M18" i="72"/>
  <c r="L18" i="72"/>
  <c r="K18" i="72"/>
  <c r="J18" i="72"/>
  <c r="I18" i="72"/>
  <c r="H18" i="72"/>
  <c r="G18" i="72"/>
  <c r="E18" i="72"/>
  <c r="D18" i="72"/>
  <c r="R17" i="72"/>
  <c r="Q17" i="72"/>
  <c r="P17" i="72"/>
  <c r="O17" i="72"/>
  <c r="N17" i="72"/>
  <c r="M17" i="72"/>
  <c r="L17" i="72"/>
  <c r="K17" i="72"/>
  <c r="J17" i="72"/>
  <c r="I17" i="72"/>
  <c r="H17" i="72"/>
  <c r="G17" i="72"/>
  <c r="E17" i="72"/>
  <c r="D17" i="72"/>
  <c r="D15" i="72" s="1"/>
  <c r="R16" i="72"/>
  <c r="Q16" i="72"/>
  <c r="P16" i="72"/>
  <c r="O16" i="72"/>
  <c r="N16" i="72"/>
  <c r="M16" i="72"/>
  <c r="L16" i="72"/>
  <c r="K16" i="72"/>
  <c r="J16" i="72"/>
  <c r="I16" i="72"/>
  <c r="H16" i="72"/>
  <c r="H15" i="72" s="1"/>
  <c r="G16" i="72"/>
  <c r="E16" i="72"/>
  <c r="D16" i="72"/>
  <c r="F15" i="72"/>
  <c r="R14" i="72"/>
  <c r="Q14" i="72"/>
  <c r="P14" i="72"/>
  <c r="O14" i="72"/>
  <c r="N14" i="72"/>
  <c r="M14" i="72"/>
  <c r="L14" i="72"/>
  <c r="L12" i="72" s="1"/>
  <c r="K14" i="72"/>
  <c r="J14" i="72"/>
  <c r="I14" i="72"/>
  <c r="I12" i="72" s="1"/>
  <c r="H14" i="72"/>
  <c r="G14" i="72"/>
  <c r="E14" i="72"/>
  <c r="D14" i="72"/>
  <c r="D12" i="72" s="1"/>
  <c r="R13" i="72"/>
  <c r="Q13" i="72"/>
  <c r="P13" i="72"/>
  <c r="O13" i="72"/>
  <c r="N13" i="72"/>
  <c r="M13" i="72"/>
  <c r="M12" i="72" s="1"/>
  <c r="L13" i="72"/>
  <c r="K13" i="72"/>
  <c r="K12" i="72" s="1"/>
  <c r="J13" i="72"/>
  <c r="J12" i="72" s="1"/>
  <c r="I13" i="72"/>
  <c r="H13" i="72"/>
  <c r="G13" i="72"/>
  <c r="E13" i="72"/>
  <c r="E12" i="72" s="1"/>
  <c r="D13" i="72"/>
  <c r="F12" i="72"/>
  <c r="R11" i="72"/>
  <c r="Q11" i="72"/>
  <c r="P11" i="72"/>
  <c r="O11" i="72"/>
  <c r="N11" i="72"/>
  <c r="M11" i="72"/>
  <c r="L11" i="72"/>
  <c r="K11" i="72"/>
  <c r="J11" i="72"/>
  <c r="I11" i="72"/>
  <c r="H11" i="72"/>
  <c r="G11" i="72"/>
  <c r="E11" i="72"/>
  <c r="E9" i="72" s="1"/>
  <c r="D11" i="72"/>
  <c r="R10" i="72"/>
  <c r="Q10" i="72"/>
  <c r="P10" i="72"/>
  <c r="O10" i="72"/>
  <c r="O9" i="72" s="1"/>
  <c r="N10" i="72"/>
  <c r="N9" i="72" s="1"/>
  <c r="M10" i="72"/>
  <c r="L10" i="72"/>
  <c r="K10" i="72"/>
  <c r="K9" i="72" s="1"/>
  <c r="J10" i="72"/>
  <c r="I10" i="72"/>
  <c r="H10" i="72"/>
  <c r="H9" i="72" s="1"/>
  <c r="G10" i="72"/>
  <c r="G9" i="72" s="1"/>
  <c r="E10" i="72"/>
  <c r="D10" i="72"/>
  <c r="F9" i="72"/>
  <c r="F8" i="72" s="1"/>
  <c r="N41" i="72" l="1"/>
  <c r="R57" i="72"/>
  <c r="O63" i="72"/>
  <c r="M103" i="72"/>
  <c r="S26" i="72"/>
  <c r="R53" i="72"/>
  <c r="I57" i="72"/>
  <c r="Q57" i="72"/>
  <c r="Q52" i="72" s="1"/>
  <c r="P63" i="72"/>
  <c r="N63" i="72"/>
  <c r="N61" i="72" s="1"/>
  <c r="Q9" i="72"/>
  <c r="Q8" i="72" s="1"/>
  <c r="R75" i="72"/>
  <c r="R157" i="72" s="1"/>
  <c r="O44" i="72"/>
  <c r="P103" i="72"/>
  <c r="N129" i="72"/>
  <c r="Q129" i="72"/>
  <c r="N15" i="72"/>
  <c r="Q34" i="72"/>
  <c r="Q103" i="72"/>
  <c r="N103" i="72"/>
  <c r="J9" i="72"/>
  <c r="J24" i="72"/>
  <c r="J21" i="72" s="1"/>
  <c r="J53" i="72"/>
  <c r="M57" i="72"/>
  <c r="M52" i="72" s="1"/>
  <c r="R63" i="72"/>
  <c r="R103" i="72"/>
  <c r="N12" i="72"/>
  <c r="K24" i="72"/>
  <c r="J30" i="72"/>
  <c r="I53" i="72"/>
  <c r="Q75" i="72"/>
  <c r="Q157" i="72" s="1"/>
  <c r="O75" i="72"/>
  <c r="O52" i="72"/>
  <c r="L9" i="72"/>
  <c r="L8" i="72" s="1"/>
  <c r="Q12" i="72"/>
  <c r="K15" i="72"/>
  <c r="I15" i="72"/>
  <c r="G15" i="72"/>
  <c r="I30" i="72"/>
  <c r="G30" i="72"/>
  <c r="R45" i="72"/>
  <c r="R44" i="72" s="1"/>
  <c r="Q61" i="72"/>
  <c r="S81" i="72"/>
  <c r="M9" i="72"/>
  <c r="R12" i="72"/>
  <c r="L15" i="72"/>
  <c r="J41" i="72"/>
  <c r="H41" i="72"/>
  <c r="Q45" i="72"/>
  <c r="P57" i="72"/>
  <c r="N57" i="72"/>
  <c r="F70" i="72"/>
  <c r="F158" i="72" s="1"/>
  <c r="L21" i="72"/>
  <c r="M21" i="72"/>
  <c r="J44" i="72"/>
  <c r="R52" i="72"/>
  <c r="G21" i="72"/>
  <c r="I52" i="72"/>
  <c r="P61" i="72"/>
  <c r="P45" i="72"/>
  <c r="P44" i="72" s="1"/>
  <c r="K44" i="72"/>
  <c r="I9" i="72"/>
  <c r="G12" i="72"/>
  <c r="J15" i="72"/>
  <c r="S27" i="72"/>
  <c r="S55" i="72"/>
  <c r="M75" i="72"/>
  <c r="S82" i="72"/>
  <c r="S155" i="72"/>
  <c r="M15" i="72"/>
  <c r="M8" i="72" s="1"/>
  <c r="S19" i="72"/>
  <c r="S33" i="72"/>
  <c r="S101" i="72"/>
  <c r="S118" i="72"/>
  <c r="N8" i="72"/>
  <c r="S32" i="72"/>
  <c r="S37" i="72"/>
  <c r="D52" i="72"/>
  <c r="S60" i="72"/>
  <c r="S66" i="72"/>
  <c r="S117" i="72"/>
  <c r="S127" i="72"/>
  <c r="S137" i="72"/>
  <c r="S150" i="72"/>
  <c r="P52" i="72"/>
  <c r="S77" i="72"/>
  <c r="S119" i="72"/>
  <c r="S20" i="72"/>
  <c r="N30" i="72"/>
  <c r="N21" i="72" s="1"/>
  <c r="S36" i="72"/>
  <c r="S43" i="72"/>
  <c r="S59" i="72"/>
  <c r="E61" i="72"/>
  <c r="R61" i="72"/>
  <c r="E75" i="72"/>
  <c r="E157" i="72" s="1"/>
  <c r="S96" i="72"/>
  <c r="S98" i="72"/>
  <c r="S151" i="72"/>
  <c r="J8" i="72"/>
  <c r="E21" i="72"/>
  <c r="Q44" i="72"/>
  <c r="S125" i="72"/>
  <c r="P9" i="72"/>
  <c r="P8" i="72" s="1"/>
  <c r="O12" i="72"/>
  <c r="O8" i="72" s="1"/>
  <c r="Q21" i="72"/>
  <c r="S64" i="72"/>
  <c r="S89" i="72"/>
  <c r="S92" i="72"/>
  <c r="S95" i="72"/>
  <c r="S115" i="72"/>
  <c r="O129" i="72"/>
  <c r="O157" i="72" s="1"/>
  <c r="E129" i="72"/>
  <c r="R129" i="72"/>
  <c r="S145" i="72"/>
  <c r="N52" i="72"/>
  <c r="S25" i="72"/>
  <c r="D9" i="72"/>
  <c r="D8" i="72" s="1"/>
  <c r="D70" i="72" s="1"/>
  <c r="D158" i="72" s="1"/>
  <c r="P12" i="72"/>
  <c r="Q15" i="72"/>
  <c r="L34" i="72"/>
  <c r="P41" i="72"/>
  <c r="S87" i="72"/>
  <c r="S91" i="72"/>
  <c r="S94" i="72"/>
  <c r="S110" i="72"/>
  <c r="S134" i="72"/>
  <c r="R9" i="72"/>
  <c r="E15" i="72"/>
  <c r="E8" i="72" s="1"/>
  <c r="E70" i="72" s="1"/>
  <c r="E158" i="72" s="1"/>
  <c r="R15" i="72"/>
  <c r="N75" i="72"/>
  <c r="N157" i="72" s="1"/>
  <c r="S90" i="72"/>
  <c r="S109" i="72"/>
  <c r="S143" i="72"/>
  <c r="S10" i="72"/>
  <c r="S16" i="72"/>
  <c r="H8" i="72"/>
  <c r="S13" i="72"/>
  <c r="S29" i="72"/>
  <c r="S48" i="72"/>
  <c r="P75" i="72"/>
  <c r="P157" i="72" s="1"/>
  <c r="S11" i="72"/>
  <c r="H12" i="72"/>
  <c r="S17" i="72"/>
  <c r="S28" i="72"/>
  <c r="S56" i="72"/>
  <c r="S62" i="72"/>
  <c r="S83" i="72"/>
  <c r="S100" i="72"/>
  <c r="S154" i="72"/>
  <c r="P21" i="72"/>
  <c r="S22" i="72"/>
  <c r="K8" i="72"/>
  <c r="S50" i="72"/>
  <c r="G8" i="72"/>
  <c r="I8" i="72"/>
  <c r="S14" i="72"/>
  <c r="O61" i="72"/>
  <c r="S65" i="72"/>
  <c r="S38" i="72"/>
  <c r="S46" i="72"/>
  <c r="H75" i="72"/>
  <c r="H103" i="72"/>
  <c r="I129" i="72"/>
  <c r="S93" i="72"/>
  <c r="S23" i="72"/>
  <c r="O24" i="72"/>
  <c r="O21" i="72" s="1"/>
  <c r="H30" i="72"/>
  <c r="H21" i="72" s="1"/>
  <c r="G34" i="72"/>
  <c r="S42" i="72"/>
  <c r="H53" i="72"/>
  <c r="G57" i="72"/>
  <c r="I75" i="72"/>
  <c r="S84" i="72"/>
  <c r="I103" i="72"/>
  <c r="J129" i="72"/>
  <c r="S144" i="72"/>
  <c r="S18" i="72"/>
  <c r="L41" i="72"/>
  <c r="J75" i="72"/>
  <c r="S85" i="72"/>
  <c r="S97" i="72"/>
  <c r="S99" i="72"/>
  <c r="J103" i="72"/>
  <c r="K129" i="72"/>
  <c r="S130" i="72"/>
  <c r="G103" i="72"/>
  <c r="S142" i="72"/>
  <c r="S31" i="72"/>
  <c r="S39" i="72"/>
  <c r="S54" i="72"/>
  <c r="K75" i="72"/>
  <c r="S86" i="72"/>
  <c r="K103" i="72"/>
  <c r="L129" i="72"/>
  <c r="R24" i="72"/>
  <c r="R21" i="72" s="1"/>
  <c r="K30" i="72"/>
  <c r="K21" i="72" s="1"/>
  <c r="J34" i="72"/>
  <c r="K53" i="72"/>
  <c r="K52" i="72" s="1"/>
  <c r="J57" i="72"/>
  <c r="J52" i="72" s="1"/>
  <c r="S58" i="72"/>
  <c r="S76" i="72"/>
  <c r="L103" i="72"/>
  <c r="S104" i="72"/>
  <c r="M129" i="72"/>
  <c r="S116" i="72"/>
  <c r="H129" i="72"/>
  <c r="S35" i="72"/>
  <c r="M45" i="72"/>
  <c r="M44" i="72" s="1"/>
  <c r="S51" i="72"/>
  <c r="S124" i="72"/>
  <c r="S135" i="72"/>
  <c r="S152" i="72"/>
  <c r="G75" i="72"/>
  <c r="I47" i="72"/>
  <c r="S47" i="72" s="1"/>
  <c r="S136" i="72"/>
  <c r="I24" i="72"/>
  <c r="I63" i="72"/>
  <c r="I61" i="72" s="1"/>
  <c r="S108" i="72"/>
  <c r="S126" i="72"/>
  <c r="N34" i="72"/>
  <c r="P70" i="72" l="1"/>
  <c r="S15" i="72"/>
  <c r="J70" i="72"/>
  <c r="R8" i="72"/>
  <c r="R70" i="72" s="1"/>
  <c r="S9" i="72"/>
  <c r="S12" i="72"/>
  <c r="H52" i="72"/>
  <c r="S53" i="72"/>
  <c r="S34" i="72"/>
  <c r="R158" i="72"/>
  <c r="O70" i="72"/>
  <c r="P158" i="72"/>
  <c r="S63" i="72"/>
  <c r="N70" i="72"/>
  <c r="I21" i="72"/>
  <c r="S21" i="72" s="1"/>
  <c r="S24" i="72"/>
  <c r="J157" i="72"/>
  <c r="J158" i="72" s="1"/>
  <c r="Q70" i="72"/>
  <c r="K70" i="72"/>
  <c r="K157" i="72"/>
  <c r="S61" i="72"/>
  <c r="S8" i="72"/>
  <c r="L70" i="72"/>
  <c r="M70" i="72"/>
  <c r="I45" i="72"/>
  <c r="S103" i="72"/>
  <c r="S30" i="72"/>
  <c r="H157" i="72"/>
  <c r="M157" i="72"/>
  <c r="S75" i="72"/>
  <c r="G157" i="72"/>
  <c r="I157" i="72"/>
  <c r="S41" i="72"/>
  <c r="L157" i="72"/>
  <c r="G52" i="72"/>
  <c r="G70" i="72" s="1"/>
  <c r="S57" i="72"/>
  <c r="S129" i="72"/>
  <c r="L158" i="72" l="1"/>
  <c r="Q158" i="72"/>
  <c r="G158" i="72"/>
  <c r="K158" i="72"/>
  <c r="O158" i="72"/>
  <c r="S157" i="72"/>
  <c r="S52" i="72"/>
  <c r="I44" i="72"/>
  <c r="S45" i="72"/>
  <c r="M158" i="72"/>
  <c r="N158" i="72"/>
  <c r="I70" i="72"/>
  <c r="S70" i="72" s="1"/>
  <c r="H70" i="72"/>
  <c r="S44" i="72" l="1"/>
  <c r="I158" i="72"/>
  <c r="H158" i="72"/>
  <c r="S158" i="72" l="1"/>
  <c r="S156" i="71" l="1"/>
  <c r="R155" i="71"/>
  <c r="Q155" i="71"/>
  <c r="P155" i="71"/>
  <c r="O155" i="71"/>
  <c r="N155" i="71"/>
  <c r="M155" i="71"/>
  <c r="L155" i="71"/>
  <c r="K155" i="71"/>
  <c r="J155" i="71"/>
  <c r="I155" i="71"/>
  <c r="H155" i="71"/>
  <c r="G155" i="71"/>
  <c r="E155" i="71"/>
  <c r="D155" i="71"/>
  <c r="R154" i="71"/>
  <c r="Q154" i="71"/>
  <c r="P154" i="71"/>
  <c r="O154" i="71"/>
  <c r="N154" i="71"/>
  <c r="M154" i="71"/>
  <c r="L154" i="71"/>
  <c r="K154" i="71"/>
  <c r="J154" i="71"/>
  <c r="I154" i="71"/>
  <c r="H154" i="71"/>
  <c r="G154" i="71"/>
  <c r="E154" i="71"/>
  <c r="D154" i="71"/>
  <c r="S153" i="71"/>
  <c r="R152" i="71"/>
  <c r="Q152" i="71"/>
  <c r="P152" i="71"/>
  <c r="O152" i="71"/>
  <c r="N152" i="71"/>
  <c r="M152" i="71"/>
  <c r="L152" i="71"/>
  <c r="K152" i="71"/>
  <c r="J152" i="71"/>
  <c r="I152" i="71"/>
  <c r="H152" i="71"/>
  <c r="G152" i="71"/>
  <c r="E152" i="71"/>
  <c r="D152" i="71"/>
  <c r="R151" i="71"/>
  <c r="Q151" i="71"/>
  <c r="P151" i="71"/>
  <c r="O151" i="71"/>
  <c r="N151" i="71"/>
  <c r="M151" i="71"/>
  <c r="L151" i="71"/>
  <c r="K151" i="71"/>
  <c r="J151" i="71"/>
  <c r="I151" i="71"/>
  <c r="H151" i="71"/>
  <c r="G151" i="71"/>
  <c r="E151" i="71"/>
  <c r="D151" i="71"/>
  <c r="R150" i="71"/>
  <c r="Q150" i="71"/>
  <c r="P150" i="71"/>
  <c r="O150" i="71"/>
  <c r="N150" i="71"/>
  <c r="M150" i="71"/>
  <c r="L150" i="71"/>
  <c r="K150" i="71"/>
  <c r="J150" i="71"/>
  <c r="I150" i="71"/>
  <c r="H150" i="71"/>
  <c r="G150" i="71"/>
  <c r="E150" i="71"/>
  <c r="D150" i="71"/>
  <c r="S149" i="71"/>
  <c r="S148" i="71"/>
  <c r="S147" i="71"/>
  <c r="S146" i="71"/>
  <c r="R145" i="71"/>
  <c r="Q145" i="71"/>
  <c r="P145" i="71"/>
  <c r="O145" i="71"/>
  <c r="N145" i="71"/>
  <c r="M145" i="71"/>
  <c r="L145" i="71"/>
  <c r="K145" i="71"/>
  <c r="J145" i="71"/>
  <c r="I145" i="71"/>
  <c r="H145" i="71"/>
  <c r="G145" i="71"/>
  <c r="R144" i="71"/>
  <c r="Q144" i="71"/>
  <c r="P144" i="71"/>
  <c r="O144" i="71"/>
  <c r="N144" i="71"/>
  <c r="M144" i="71"/>
  <c r="L144" i="71"/>
  <c r="K144" i="71"/>
  <c r="J144" i="71"/>
  <c r="I144" i="71"/>
  <c r="H144" i="71"/>
  <c r="G144" i="71"/>
  <c r="R143" i="71"/>
  <c r="Q143" i="71"/>
  <c r="P143" i="71"/>
  <c r="O143" i="71"/>
  <c r="N143" i="71"/>
  <c r="M143" i="71"/>
  <c r="L143" i="71"/>
  <c r="K143" i="71"/>
  <c r="J143" i="71"/>
  <c r="I143" i="71"/>
  <c r="H143" i="71"/>
  <c r="G143" i="71"/>
  <c r="R142" i="71"/>
  <c r="Q142" i="71"/>
  <c r="P142" i="71"/>
  <c r="O142" i="71"/>
  <c r="N142" i="71"/>
  <c r="M142" i="71"/>
  <c r="L142" i="71"/>
  <c r="K142" i="71"/>
  <c r="J142" i="71"/>
  <c r="I142" i="71"/>
  <c r="H142" i="71"/>
  <c r="G142" i="71"/>
  <c r="E142" i="71"/>
  <c r="D142" i="71"/>
  <c r="S141" i="71"/>
  <c r="I140" i="71"/>
  <c r="H140" i="71"/>
  <c r="G140" i="71"/>
  <c r="S140" i="71" s="1"/>
  <c r="I139" i="71"/>
  <c r="H139" i="71"/>
  <c r="G139" i="71"/>
  <c r="I138" i="71"/>
  <c r="H138" i="71"/>
  <c r="G138" i="71"/>
  <c r="R137" i="71"/>
  <c r="Q137" i="71"/>
  <c r="P137" i="71"/>
  <c r="O137" i="71"/>
  <c r="N137" i="71"/>
  <c r="M137" i="71"/>
  <c r="L137" i="71"/>
  <c r="K137" i="71"/>
  <c r="J137" i="71"/>
  <c r="I137" i="71"/>
  <c r="H137" i="71"/>
  <c r="G137" i="71"/>
  <c r="R136" i="71"/>
  <c r="Q136" i="71"/>
  <c r="P136" i="71"/>
  <c r="O136" i="71"/>
  <c r="N136" i="71"/>
  <c r="M136" i="71"/>
  <c r="L136" i="71"/>
  <c r="K136" i="71"/>
  <c r="J136" i="71"/>
  <c r="I136" i="71"/>
  <c r="H136" i="71"/>
  <c r="G136" i="71"/>
  <c r="R135" i="71"/>
  <c r="Q135" i="71"/>
  <c r="P135" i="71"/>
  <c r="O135" i="71"/>
  <c r="N135" i="71"/>
  <c r="M135" i="71"/>
  <c r="L135" i="71"/>
  <c r="K135" i="71"/>
  <c r="J135" i="71"/>
  <c r="I135" i="71"/>
  <c r="H135" i="71"/>
  <c r="G135" i="71"/>
  <c r="R134" i="71"/>
  <c r="Q134" i="71"/>
  <c r="P134" i="71"/>
  <c r="O134" i="71"/>
  <c r="N134" i="71"/>
  <c r="M134" i="71"/>
  <c r="L134" i="71"/>
  <c r="K134" i="71"/>
  <c r="J134" i="71"/>
  <c r="I134" i="71"/>
  <c r="H134" i="71"/>
  <c r="G134" i="71"/>
  <c r="S133" i="71"/>
  <c r="S132" i="71"/>
  <c r="S131" i="71"/>
  <c r="R130" i="71"/>
  <c r="Q130" i="71"/>
  <c r="P130" i="71"/>
  <c r="O130" i="71"/>
  <c r="N130" i="71"/>
  <c r="M130" i="71"/>
  <c r="L130" i="71"/>
  <c r="K130" i="71"/>
  <c r="J130" i="71"/>
  <c r="I130" i="71"/>
  <c r="H130" i="71"/>
  <c r="G130" i="71"/>
  <c r="E130" i="71"/>
  <c r="F129" i="71"/>
  <c r="S128" i="71"/>
  <c r="R127" i="71"/>
  <c r="Q127" i="71"/>
  <c r="P127" i="71"/>
  <c r="O127" i="71"/>
  <c r="N127" i="71"/>
  <c r="M127" i="71"/>
  <c r="L127" i="71"/>
  <c r="K127" i="71"/>
  <c r="J127" i="71"/>
  <c r="I127" i="71"/>
  <c r="H127" i="71"/>
  <c r="G127" i="71"/>
  <c r="E127" i="71"/>
  <c r="D127" i="71"/>
  <c r="R126" i="71"/>
  <c r="Q126" i="71"/>
  <c r="P126" i="71"/>
  <c r="O126" i="71"/>
  <c r="N126" i="71"/>
  <c r="M126" i="71"/>
  <c r="L126" i="71"/>
  <c r="K126" i="71"/>
  <c r="J126" i="71"/>
  <c r="I126" i="71"/>
  <c r="H126" i="71"/>
  <c r="G126" i="71"/>
  <c r="E126" i="71"/>
  <c r="D126" i="71"/>
  <c r="R125" i="71"/>
  <c r="Q125" i="71"/>
  <c r="P125" i="71"/>
  <c r="O125" i="71"/>
  <c r="N125" i="71"/>
  <c r="M125" i="71"/>
  <c r="L125" i="71"/>
  <c r="K125" i="71"/>
  <c r="J125" i="71"/>
  <c r="I125" i="71"/>
  <c r="H125" i="71"/>
  <c r="G125" i="71"/>
  <c r="E125" i="71"/>
  <c r="D125" i="71"/>
  <c r="R124" i="71"/>
  <c r="Q124" i="71"/>
  <c r="P124" i="71"/>
  <c r="O124" i="71"/>
  <c r="N124" i="71"/>
  <c r="M124" i="71"/>
  <c r="L124" i="71"/>
  <c r="K124" i="71"/>
  <c r="J124" i="71"/>
  <c r="I124" i="71"/>
  <c r="H124" i="71"/>
  <c r="G124" i="71"/>
  <c r="E124" i="71"/>
  <c r="D124" i="71"/>
  <c r="S123" i="71"/>
  <c r="S122" i="71"/>
  <c r="S121" i="71"/>
  <c r="S120" i="71"/>
  <c r="R119" i="71"/>
  <c r="Q119" i="71"/>
  <c r="P119" i="71"/>
  <c r="O119" i="71"/>
  <c r="N119" i="71"/>
  <c r="M119" i="71"/>
  <c r="L119" i="71"/>
  <c r="K119" i="71"/>
  <c r="J119" i="71"/>
  <c r="I119" i="71"/>
  <c r="H119" i="71"/>
  <c r="G119" i="71"/>
  <c r="R118" i="71"/>
  <c r="Q118" i="71"/>
  <c r="P118" i="71"/>
  <c r="O118" i="71"/>
  <c r="N118" i="71"/>
  <c r="M118" i="71"/>
  <c r="L118" i="71"/>
  <c r="K118" i="71"/>
  <c r="J118" i="71"/>
  <c r="I118" i="71"/>
  <c r="H118" i="71"/>
  <c r="G118" i="71"/>
  <c r="R117" i="71"/>
  <c r="Q117" i="71"/>
  <c r="P117" i="71"/>
  <c r="O117" i="71"/>
  <c r="N117" i="71"/>
  <c r="M117" i="71"/>
  <c r="L117" i="71"/>
  <c r="K117" i="71"/>
  <c r="J117" i="71"/>
  <c r="I117" i="71"/>
  <c r="H117" i="71"/>
  <c r="G117" i="71"/>
  <c r="R116" i="71"/>
  <c r="Q116" i="71"/>
  <c r="P116" i="71"/>
  <c r="O116" i="71"/>
  <c r="N116" i="71"/>
  <c r="M116" i="71"/>
  <c r="L116" i="71"/>
  <c r="K116" i="71"/>
  <c r="J116" i="71"/>
  <c r="I116" i="71"/>
  <c r="H116" i="71"/>
  <c r="G116" i="71"/>
  <c r="E116" i="71"/>
  <c r="D116" i="71"/>
  <c r="R115" i="71"/>
  <c r="Q115" i="71"/>
  <c r="P115" i="71"/>
  <c r="O115" i="71"/>
  <c r="N115" i="71"/>
  <c r="M115" i="71"/>
  <c r="L115" i="71"/>
  <c r="K115" i="71"/>
  <c r="J115" i="71"/>
  <c r="I115" i="71"/>
  <c r="H115" i="71"/>
  <c r="G115" i="71"/>
  <c r="E115" i="71"/>
  <c r="D115" i="71"/>
  <c r="S114" i="71"/>
  <c r="S113" i="71"/>
  <c r="S112" i="71"/>
  <c r="S111" i="71"/>
  <c r="R110" i="71"/>
  <c r="Q110" i="71"/>
  <c r="P110" i="71"/>
  <c r="O110" i="71"/>
  <c r="N110" i="71"/>
  <c r="M110" i="71"/>
  <c r="L110" i="71"/>
  <c r="K110" i="71"/>
  <c r="J110" i="71"/>
  <c r="I110" i="71"/>
  <c r="H110" i="71"/>
  <c r="G110" i="71"/>
  <c r="R109" i="71"/>
  <c r="Q109" i="71"/>
  <c r="P109" i="71"/>
  <c r="O109" i="71"/>
  <c r="N109" i="71"/>
  <c r="M109" i="71"/>
  <c r="L109" i="71"/>
  <c r="K109" i="71"/>
  <c r="J109" i="71"/>
  <c r="I109" i="71"/>
  <c r="H109" i="71"/>
  <c r="G109" i="71"/>
  <c r="R108" i="71"/>
  <c r="Q108" i="71"/>
  <c r="P108" i="71"/>
  <c r="O108" i="71"/>
  <c r="N108" i="71"/>
  <c r="M108" i="71"/>
  <c r="L108" i="71"/>
  <c r="K108" i="71"/>
  <c r="J108" i="71"/>
  <c r="I108" i="71"/>
  <c r="H108" i="71"/>
  <c r="G108" i="71"/>
  <c r="S107" i="71"/>
  <c r="S106" i="71"/>
  <c r="S105" i="71"/>
  <c r="R104" i="71"/>
  <c r="Q104" i="71"/>
  <c r="P104" i="71"/>
  <c r="O104" i="71"/>
  <c r="N104" i="71"/>
  <c r="M104" i="71"/>
  <c r="L104" i="71"/>
  <c r="K104" i="71"/>
  <c r="J104" i="71"/>
  <c r="I104" i="71"/>
  <c r="H104" i="71"/>
  <c r="G104" i="71"/>
  <c r="E104" i="71"/>
  <c r="D104" i="71"/>
  <c r="Q103" i="71"/>
  <c r="F103" i="71"/>
  <c r="S102" i="71"/>
  <c r="R101" i="71"/>
  <c r="Q101" i="71"/>
  <c r="P101" i="71"/>
  <c r="O101" i="71"/>
  <c r="N101" i="71"/>
  <c r="M101" i="71"/>
  <c r="L101" i="71"/>
  <c r="K101" i="71"/>
  <c r="J101" i="71"/>
  <c r="I101" i="71"/>
  <c r="H101" i="71"/>
  <c r="G101" i="71"/>
  <c r="E101" i="71"/>
  <c r="D101" i="71"/>
  <c r="R100" i="71"/>
  <c r="Q100" i="71"/>
  <c r="P100" i="71"/>
  <c r="O100" i="71"/>
  <c r="N100" i="71"/>
  <c r="M100" i="71"/>
  <c r="L100" i="71"/>
  <c r="K100" i="71"/>
  <c r="J100" i="71"/>
  <c r="I100" i="71"/>
  <c r="H100" i="71"/>
  <c r="G100" i="71"/>
  <c r="E100" i="71"/>
  <c r="D100" i="71"/>
  <c r="R99" i="71"/>
  <c r="Q99" i="71"/>
  <c r="P99" i="71"/>
  <c r="O99" i="71"/>
  <c r="N99" i="71"/>
  <c r="M99" i="71"/>
  <c r="L99" i="71"/>
  <c r="K99" i="71"/>
  <c r="J99" i="71"/>
  <c r="I99" i="71"/>
  <c r="H99" i="71"/>
  <c r="G99" i="71"/>
  <c r="E99" i="71"/>
  <c r="D99" i="71"/>
  <c r="R98" i="71"/>
  <c r="Q98" i="71"/>
  <c r="P98" i="71"/>
  <c r="O98" i="71"/>
  <c r="N98" i="71"/>
  <c r="M98" i="71"/>
  <c r="L98" i="71"/>
  <c r="K98" i="71"/>
  <c r="J98" i="71"/>
  <c r="I98" i="71"/>
  <c r="H98" i="71"/>
  <c r="G98" i="71"/>
  <c r="E98" i="71"/>
  <c r="D98" i="71"/>
  <c r="R97" i="71"/>
  <c r="Q97" i="71"/>
  <c r="P97" i="71"/>
  <c r="O97" i="71"/>
  <c r="N97" i="71"/>
  <c r="M97" i="71"/>
  <c r="L97" i="71"/>
  <c r="K97" i="71"/>
  <c r="J97" i="71"/>
  <c r="I97" i="71"/>
  <c r="H97" i="71"/>
  <c r="G97" i="71"/>
  <c r="E97" i="71"/>
  <c r="D97" i="71"/>
  <c r="R96" i="71"/>
  <c r="Q96" i="71"/>
  <c r="P96" i="71"/>
  <c r="O96" i="71"/>
  <c r="N96" i="71"/>
  <c r="M96" i="71"/>
  <c r="L96" i="71"/>
  <c r="K96" i="71"/>
  <c r="J96" i="71"/>
  <c r="I96" i="71"/>
  <c r="H96" i="71"/>
  <c r="G96" i="71"/>
  <c r="R95" i="71"/>
  <c r="Q95" i="71"/>
  <c r="P95" i="71"/>
  <c r="O95" i="71"/>
  <c r="N95" i="71"/>
  <c r="M95" i="71"/>
  <c r="L95" i="71"/>
  <c r="K95" i="71"/>
  <c r="J95" i="71"/>
  <c r="I95" i="71"/>
  <c r="H95" i="71"/>
  <c r="G95" i="71"/>
  <c r="R94" i="71"/>
  <c r="Q94" i="71"/>
  <c r="P94" i="71"/>
  <c r="O94" i="71"/>
  <c r="N94" i="71"/>
  <c r="M94" i="71"/>
  <c r="L94" i="71"/>
  <c r="K94" i="71"/>
  <c r="J94" i="71"/>
  <c r="I94" i="71"/>
  <c r="H94" i="71"/>
  <c r="G94" i="71"/>
  <c r="R93" i="71"/>
  <c r="Q93" i="71"/>
  <c r="P93" i="71"/>
  <c r="O93" i="71"/>
  <c r="N93" i="71"/>
  <c r="M93" i="71"/>
  <c r="L93" i="71"/>
  <c r="K93" i="71"/>
  <c r="J93" i="71"/>
  <c r="I93" i="71"/>
  <c r="H93" i="71"/>
  <c r="G93" i="71"/>
  <c r="E93" i="71"/>
  <c r="D93" i="71"/>
  <c r="R92" i="71"/>
  <c r="Q92" i="71"/>
  <c r="P92" i="71"/>
  <c r="O92" i="71"/>
  <c r="N92" i="71"/>
  <c r="M92" i="71"/>
  <c r="L92" i="71"/>
  <c r="K92" i="71"/>
  <c r="J92" i="71"/>
  <c r="I92" i="71"/>
  <c r="H92" i="71"/>
  <c r="G92" i="71"/>
  <c r="R91" i="71"/>
  <c r="Q91" i="71"/>
  <c r="P91" i="71"/>
  <c r="O91" i="71"/>
  <c r="N91" i="71"/>
  <c r="M91" i="71"/>
  <c r="L91" i="71"/>
  <c r="K91" i="71"/>
  <c r="J91" i="71"/>
  <c r="I91" i="71"/>
  <c r="H91" i="71"/>
  <c r="G91" i="71"/>
  <c r="R90" i="71"/>
  <c r="Q90" i="71"/>
  <c r="P90" i="71"/>
  <c r="O90" i="71"/>
  <c r="N90" i="71"/>
  <c r="M90" i="71"/>
  <c r="L90" i="71"/>
  <c r="K90" i="71"/>
  <c r="J90" i="71"/>
  <c r="I90" i="71"/>
  <c r="H90" i="71"/>
  <c r="G90" i="71"/>
  <c r="R89" i="71"/>
  <c r="Q89" i="71"/>
  <c r="P89" i="71"/>
  <c r="O89" i="71"/>
  <c r="N89" i="71"/>
  <c r="M89" i="71"/>
  <c r="L89" i="71"/>
  <c r="K89" i="71"/>
  <c r="J89" i="71"/>
  <c r="I89" i="71"/>
  <c r="H89" i="71"/>
  <c r="G89" i="71"/>
  <c r="E89" i="71"/>
  <c r="D89" i="71"/>
  <c r="S88" i="71"/>
  <c r="R87" i="71"/>
  <c r="Q87" i="71"/>
  <c r="P87" i="71"/>
  <c r="O87" i="71"/>
  <c r="N87" i="71"/>
  <c r="M87" i="71"/>
  <c r="L87" i="71"/>
  <c r="K87" i="71"/>
  <c r="J87" i="71"/>
  <c r="I87" i="71"/>
  <c r="H87" i="71"/>
  <c r="G87" i="71"/>
  <c r="R86" i="71"/>
  <c r="Q86" i="71"/>
  <c r="P86" i="71"/>
  <c r="O86" i="71"/>
  <c r="N86" i="71"/>
  <c r="M86" i="71"/>
  <c r="L86" i="71"/>
  <c r="K86" i="71"/>
  <c r="J86" i="71"/>
  <c r="I86" i="71"/>
  <c r="H86" i="71"/>
  <c r="G86" i="71"/>
  <c r="R85" i="71"/>
  <c r="Q85" i="71"/>
  <c r="P85" i="71"/>
  <c r="O85" i="71"/>
  <c r="N85" i="71"/>
  <c r="M85" i="71"/>
  <c r="L85" i="71"/>
  <c r="K85" i="71"/>
  <c r="J85" i="71"/>
  <c r="I85" i="71"/>
  <c r="H85" i="71"/>
  <c r="G85" i="71"/>
  <c r="R84" i="71"/>
  <c r="Q84" i="71"/>
  <c r="P84" i="71"/>
  <c r="O84" i="71"/>
  <c r="O75" i="71" s="1"/>
  <c r="N84" i="71"/>
  <c r="M84" i="71"/>
  <c r="L84" i="71"/>
  <c r="K84" i="71"/>
  <c r="J84" i="71"/>
  <c r="I84" i="71"/>
  <c r="H84" i="71"/>
  <c r="G84" i="71"/>
  <c r="E84" i="71"/>
  <c r="D84" i="71"/>
  <c r="R83" i="71"/>
  <c r="Q83" i="71"/>
  <c r="P83" i="71"/>
  <c r="O83" i="71"/>
  <c r="N83" i="71"/>
  <c r="M83" i="71"/>
  <c r="L83" i="71"/>
  <c r="K83" i="71"/>
  <c r="J83" i="71"/>
  <c r="I83" i="71"/>
  <c r="H83" i="71"/>
  <c r="G83" i="71"/>
  <c r="R82" i="71"/>
  <c r="Q82" i="71"/>
  <c r="P82" i="71"/>
  <c r="O82" i="71"/>
  <c r="N82" i="71"/>
  <c r="M82" i="71"/>
  <c r="L82" i="71"/>
  <c r="K82" i="71"/>
  <c r="J82" i="71"/>
  <c r="I82" i="71"/>
  <c r="H82" i="71"/>
  <c r="G82" i="71"/>
  <c r="R81" i="71"/>
  <c r="Q81" i="71"/>
  <c r="P81" i="71"/>
  <c r="O81" i="71"/>
  <c r="N81" i="71"/>
  <c r="M81" i="71"/>
  <c r="L81" i="71"/>
  <c r="K81" i="71"/>
  <c r="J81" i="71"/>
  <c r="I81" i="71"/>
  <c r="H81" i="71"/>
  <c r="G81" i="71"/>
  <c r="S80" i="71"/>
  <c r="S79" i="71"/>
  <c r="S78" i="71"/>
  <c r="R77" i="71"/>
  <c r="Q77" i="71"/>
  <c r="P77" i="71"/>
  <c r="O77" i="71"/>
  <c r="N77" i="71"/>
  <c r="M77" i="71"/>
  <c r="L77" i="71"/>
  <c r="K77" i="71"/>
  <c r="J77" i="71"/>
  <c r="I77" i="71"/>
  <c r="H77" i="71"/>
  <c r="G77" i="71"/>
  <c r="E77" i="71"/>
  <c r="D77" i="71"/>
  <c r="R76" i="71"/>
  <c r="Q76" i="71"/>
  <c r="P76" i="71"/>
  <c r="O76" i="71"/>
  <c r="N76" i="71"/>
  <c r="M76" i="71"/>
  <c r="L76" i="71"/>
  <c r="K76" i="71"/>
  <c r="J76" i="71"/>
  <c r="I76" i="71"/>
  <c r="H76" i="71"/>
  <c r="G76" i="71"/>
  <c r="E76" i="71"/>
  <c r="D76" i="71"/>
  <c r="F75" i="71"/>
  <c r="F157" i="71" s="1"/>
  <c r="S69" i="71"/>
  <c r="S68" i="71"/>
  <c r="S67" i="71"/>
  <c r="R66" i="71"/>
  <c r="Q66" i="71"/>
  <c r="P66" i="71"/>
  <c r="O66" i="71"/>
  <c r="N66" i="71"/>
  <c r="M66" i="71"/>
  <c r="L66" i="71"/>
  <c r="K66" i="71"/>
  <c r="J66" i="71"/>
  <c r="I66" i="71"/>
  <c r="H66" i="71"/>
  <c r="G66" i="71"/>
  <c r="E66" i="71"/>
  <c r="D66" i="71"/>
  <c r="R65" i="71"/>
  <c r="Q65" i="71"/>
  <c r="P65" i="71"/>
  <c r="P63" i="71" s="1"/>
  <c r="O65" i="71"/>
  <c r="N65" i="71"/>
  <c r="M65" i="71"/>
  <c r="L65" i="71"/>
  <c r="K65" i="71"/>
  <c r="J65" i="71"/>
  <c r="I65" i="71"/>
  <c r="H65" i="71"/>
  <c r="G65" i="71"/>
  <c r="E65" i="71"/>
  <c r="D65" i="71"/>
  <c r="R64" i="71"/>
  <c r="Q64" i="71"/>
  <c r="P64" i="71"/>
  <c r="O64" i="71"/>
  <c r="N64" i="71"/>
  <c r="N63" i="71" s="1"/>
  <c r="M64" i="71"/>
  <c r="L64" i="71"/>
  <c r="K64" i="71"/>
  <c r="J64" i="71"/>
  <c r="I64" i="71"/>
  <c r="H64" i="71"/>
  <c r="H63" i="71" s="1"/>
  <c r="G64" i="71"/>
  <c r="E64" i="71"/>
  <c r="D64" i="71"/>
  <c r="M63" i="71"/>
  <c r="R62" i="71"/>
  <c r="Q62" i="71"/>
  <c r="P62" i="71"/>
  <c r="O62" i="71"/>
  <c r="N62" i="71"/>
  <c r="M62" i="71"/>
  <c r="L62" i="71"/>
  <c r="K62" i="71"/>
  <c r="J62" i="71"/>
  <c r="I62" i="71"/>
  <c r="H62" i="71"/>
  <c r="G62" i="71"/>
  <c r="E62" i="71"/>
  <c r="D62" i="71"/>
  <c r="F61" i="71"/>
  <c r="R60" i="71"/>
  <c r="Q60" i="71"/>
  <c r="P60" i="71"/>
  <c r="O60" i="71"/>
  <c r="N60" i="71"/>
  <c r="M60" i="71"/>
  <c r="L60" i="71"/>
  <c r="K60" i="71"/>
  <c r="J60" i="71"/>
  <c r="I60" i="71"/>
  <c r="H60" i="71"/>
  <c r="G60" i="71"/>
  <c r="F60" i="71"/>
  <c r="D60" i="71"/>
  <c r="R59" i="71"/>
  <c r="Q59" i="71"/>
  <c r="P59" i="71"/>
  <c r="O59" i="71"/>
  <c r="N59" i="71"/>
  <c r="M59" i="71"/>
  <c r="L59" i="71"/>
  <c r="K59" i="71"/>
  <c r="J59" i="71"/>
  <c r="I59" i="71"/>
  <c r="H59" i="71"/>
  <c r="G59" i="71"/>
  <c r="F59" i="71"/>
  <c r="D59" i="71"/>
  <c r="R58" i="71"/>
  <c r="Q58" i="71"/>
  <c r="P58" i="71"/>
  <c r="O58" i="71"/>
  <c r="N58" i="71"/>
  <c r="M58" i="71"/>
  <c r="L58" i="71"/>
  <c r="K58" i="71"/>
  <c r="J58" i="71"/>
  <c r="I58" i="71"/>
  <c r="H58" i="71"/>
  <c r="G58" i="71"/>
  <c r="F58" i="71"/>
  <c r="D58" i="71"/>
  <c r="M57" i="71"/>
  <c r="E57" i="71"/>
  <c r="R56" i="71"/>
  <c r="Q56" i="71"/>
  <c r="P56" i="71"/>
  <c r="O56" i="71"/>
  <c r="N56" i="71"/>
  <c r="M56" i="71"/>
  <c r="L56" i="71"/>
  <c r="K56" i="71"/>
  <c r="J56" i="71"/>
  <c r="I56" i="71"/>
  <c r="H56" i="71"/>
  <c r="G56" i="71"/>
  <c r="E56" i="71"/>
  <c r="D56" i="71"/>
  <c r="R55" i="71"/>
  <c r="Q55" i="71"/>
  <c r="P55" i="71"/>
  <c r="O55" i="71"/>
  <c r="N55" i="71"/>
  <c r="M55" i="71"/>
  <c r="L55" i="71"/>
  <c r="K55" i="71"/>
  <c r="J55" i="71"/>
  <c r="I55" i="71"/>
  <c r="H55" i="71"/>
  <c r="G55" i="71"/>
  <c r="E55" i="71"/>
  <c r="D55" i="71"/>
  <c r="R54" i="71"/>
  <c r="Q54" i="71"/>
  <c r="P54" i="71"/>
  <c r="O54" i="71"/>
  <c r="N54" i="71"/>
  <c r="M54" i="71"/>
  <c r="L54" i="71"/>
  <c r="L53" i="71" s="1"/>
  <c r="K54" i="71"/>
  <c r="J54" i="71"/>
  <c r="J53" i="71" s="1"/>
  <c r="I54" i="71"/>
  <c r="H54" i="71"/>
  <c r="G54" i="71"/>
  <c r="E54" i="71"/>
  <c r="D54" i="71"/>
  <c r="P53" i="71"/>
  <c r="F53" i="71"/>
  <c r="R51" i="71"/>
  <c r="R50" i="71" s="1"/>
  <c r="Q51" i="71"/>
  <c r="P51" i="71"/>
  <c r="O51" i="71"/>
  <c r="N51" i="71"/>
  <c r="N50" i="71" s="1"/>
  <c r="M51" i="71"/>
  <c r="L51" i="71"/>
  <c r="L50" i="71" s="1"/>
  <c r="K51" i="71"/>
  <c r="J51" i="71"/>
  <c r="I51" i="71"/>
  <c r="I50" i="71" s="1"/>
  <c r="H51" i="71"/>
  <c r="H50" i="71" s="1"/>
  <c r="G51" i="71"/>
  <c r="G50" i="71" s="1"/>
  <c r="F51" i="71"/>
  <c r="F50" i="71" s="1"/>
  <c r="D51" i="71"/>
  <c r="D50" i="71" s="1"/>
  <c r="P50" i="71"/>
  <c r="K50" i="71"/>
  <c r="E50" i="71"/>
  <c r="S49" i="71"/>
  <c r="R48" i="71"/>
  <c r="Q48" i="71"/>
  <c r="Q47" i="71" s="1"/>
  <c r="P48" i="71"/>
  <c r="P47" i="71" s="1"/>
  <c r="O48" i="71"/>
  <c r="N48" i="71"/>
  <c r="M48" i="71"/>
  <c r="L48" i="71"/>
  <c r="K48" i="71"/>
  <c r="K47" i="71" s="1"/>
  <c r="J48" i="71"/>
  <c r="I48" i="71"/>
  <c r="I47" i="71" s="1"/>
  <c r="I45" i="71" s="1"/>
  <c r="H48" i="71"/>
  <c r="G48" i="71"/>
  <c r="G47" i="71" s="1"/>
  <c r="F48" i="71"/>
  <c r="D48" i="71"/>
  <c r="D47" i="71" s="1"/>
  <c r="D45" i="71" s="1"/>
  <c r="R47" i="71"/>
  <c r="R45" i="71" s="1"/>
  <c r="O47" i="71"/>
  <c r="O45" i="71" s="1"/>
  <c r="M47" i="71"/>
  <c r="M45" i="71" s="1"/>
  <c r="H47" i="71"/>
  <c r="F47" i="71"/>
  <c r="F45" i="71" s="1"/>
  <c r="E47" i="71"/>
  <c r="R46" i="71"/>
  <c r="Q46" i="71"/>
  <c r="P46" i="71"/>
  <c r="O46" i="71"/>
  <c r="N46" i="71"/>
  <c r="M46" i="71"/>
  <c r="L46" i="71"/>
  <c r="K46" i="71"/>
  <c r="J46" i="71"/>
  <c r="I46" i="71"/>
  <c r="H46" i="71"/>
  <c r="G46" i="71"/>
  <c r="E45" i="71"/>
  <c r="E44" i="71" s="1"/>
  <c r="R43" i="71"/>
  <c r="Q43" i="71"/>
  <c r="P43" i="71"/>
  <c r="O43" i="71"/>
  <c r="O41" i="71" s="1"/>
  <c r="N43" i="71"/>
  <c r="M43" i="71"/>
  <c r="L43" i="71"/>
  <c r="K43" i="71"/>
  <c r="J43" i="71"/>
  <c r="I43" i="71"/>
  <c r="H43" i="71"/>
  <c r="G43" i="71"/>
  <c r="E43" i="71"/>
  <c r="D43" i="71"/>
  <c r="R42" i="71"/>
  <c r="Q42" i="71"/>
  <c r="Q41" i="71" s="1"/>
  <c r="P42" i="71"/>
  <c r="O42" i="71"/>
  <c r="N42" i="71"/>
  <c r="M42" i="71"/>
  <c r="L42" i="71"/>
  <c r="K42" i="71"/>
  <c r="K41" i="71" s="1"/>
  <c r="J42" i="71"/>
  <c r="I42" i="71"/>
  <c r="I41" i="71" s="1"/>
  <c r="H42" i="71"/>
  <c r="G42" i="71"/>
  <c r="E42" i="71"/>
  <c r="D42" i="71"/>
  <c r="D41" i="71" s="1"/>
  <c r="F41" i="71"/>
  <c r="E41" i="71"/>
  <c r="S40" i="71"/>
  <c r="R39" i="71"/>
  <c r="Q39" i="71"/>
  <c r="P39" i="71"/>
  <c r="O39" i="71"/>
  <c r="N39" i="71"/>
  <c r="M39" i="71"/>
  <c r="L39" i="71"/>
  <c r="K39" i="71"/>
  <c r="J39" i="71"/>
  <c r="I39" i="71"/>
  <c r="H39" i="71"/>
  <c r="G39" i="71"/>
  <c r="E39" i="71"/>
  <c r="D39" i="71"/>
  <c r="R38" i="71"/>
  <c r="Q38" i="71"/>
  <c r="P38" i="71"/>
  <c r="O38" i="71"/>
  <c r="N38" i="71"/>
  <c r="M38" i="71"/>
  <c r="L38" i="71"/>
  <c r="K38" i="71"/>
  <c r="J38" i="71"/>
  <c r="I38" i="71"/>
  <c r="H38" i="71"/>
  <c r="G38" i="71"/>
  <c r="R37" i="71"/>
  <c r="Q37" i="71"/>
  <c r="P37" i="71"/>
  <c r="O37" i="71"/>
  <c r="N37" i="71"/>
  <c r="M37" i="71"/>
  <c r="L37" i="71"/>
  <c r="K37" i="71"/>
  <c r="J37" i="71"/>
  <c r="I37" i="71"/>
  <c r="H37" i="71"/>
  <c r="G37" i="71"/>
  <c r="E37" i="71"/>
  <c r="D37" i="71"/>
  <c r="R36" i="71"/>
  <c r="Q36" i="71"/>
  <c r="P36" i="71"/>
  <c r="O36" i="71"/>
  <c r="N36" i="71"/>
  <c r="M36" i="71"/>
  <c r="L36" i="71"/>
  <c r="K36" i="71"/>
  <c r="J36" i="71"/>
  <c r="I36" i="71"/>
  <c r="H36" i="71"/>
  <c r="G36" i="71"/>
  <c r="R35" i="71"/>
  <c r="R34" i="71" s="1"/>
  <c r="Q35" i="71"/>
  <c r="Q34" i="71" s="1"/>
  <c r="P35" i="71"/>
  <c r="O35" i="71"/>
  <c r="N35" i="71"/>
  <c r="N34" i="71" s="1"/>
  <c r="M35" i="71"/>
  <c r="M34" i="71" s="1"/>
  <c r="L35" i="71"/>
  <c r="K35" i="71"/>
  <c r="J35" i="71"/>
  <c r="I35" i="71"/>
  <c r="H35" i="71"/>
  <c r="G35" i="71"/>
  <c r="E35" i="71"/>
  <c r="D35" i="71"/>
  <c r="F34" i="71"/>
  <c r="R33" i="71"/>
  <c r="Q33" i="71"/>
  <c r="P33" i="71"/>
  <c r="O33" i="71"/>
  <c r="N33" i="71"/>
  <c r="M33" i="71"/>
  <c r="L33" i="71"/>
  <c r="K33" i="71"/>
  <c r="J33" i="71"/>
  <c r="I33" i="71"/>
  <c r="H33" i="71"/>
  <c r="G33" i="71"/>
  <c r="E33" i="71"/>
  <c r="D33" i="71"/>
  <c r="R32" i="71"/>
  <c r="Q32" i="71"/>
  <c r="P32" i="71"/>
  <c r="O32" i="71"/>
  <c r="N32" i="71"/>
  <c r="M32" i="71"/>
  <c r="L32" i="71"/>
  <c r="K32" i="71"/>
  <c r="J32" i="71"/>
  <c r="I32" i="71"/>
  <c r="H32" i="71"/>
  <c r="G32" i="71"/>
  <c r="E32" i="71"/>
  <c r="D32" i="71"/>
  <c r="R31" i="71"/>
  <c r="Q31" i="71"/>
  <c r="P31" i="71"/>
  <c r="O31" i="71"/>
  <c r="N31" i="71"/>
  <c r="N30" i="71" s="1"/>
  <c r="M31" i="71"/>
  <c r="L31" i="71"/>
  <c r="K31" i="71"/>
  <c r="J31" i="71"/>
  <c r="I31" i="71"/>
  <c r="H31" i="71"/>
  <c r="G31" i="71"/>
  <c r="E31" i="71"/>
  <c r="E30" i="71" s="1"/>
  <c r="D31" i="71"/>
  <c r="F30" i="71"/>
  <c r="R29" i="71"/>
  <c r="Q29" i="71"/>
  <c r="P29" i="71"/>
  <c r="O29" i="71"/>
  <c r="N29" i="71"/>
  <c r="M29" i="71"/>
  <c r="L29" i="71"/>
  <c r="K29" i="71"/>
  <c r="J29" i="71"/>
  <c r="I29" i="71"/>
  <c r="H29" i="71"/>
  <c r="G29" i="71"/>
  <c r="E29" i="71"/>
  <c r="D29" i="71"/>
  <c r="R28" i="71"/>
  <c r="Q28" i="71"/>
  <c r="P28" i="71"/>
  <c r="O28" i="71"/>
  <c r="N28" i="71"/>
  <c r="M28" i="71"/>
  <c r="L28" i="71"/>
  <c r="K28" i="71"/>
  <c r="J28" i="71"/>
  <c r="I28" i="71"/>
  <c r="H28" i="71"/>
  <c r="G28" i="71"/>
  <c r="E28" i="71"/>
  <c r="D28" i="71"/>
  <c r="R27" i="71"/>
  <c r="Q27" i="71"/>
  <c r="P27" i="71"/>
  <c r="O27" i="71"/>
  <c r="N27" i="71"/>
  <c r="M27" i="71"/>
  <c r="L27" i="71"/>
  <c r="K27" i="71"/>
  <c r="J27" i="71"/>
  <c r="I27" i="71"/>
  <c r="H27" i="71"/>
  <c r="G27" i="71"/>
  <c r="E27" i="71"/>
  <c r="D27" i="71"/>
  <c r="R26" i="71"/>
  <c r="Q26" i="71"/>
  <c r="P26" i="71"/>
  <c r="O26" i="71"/>
  <c r="N26" i="71"/>
  <c r="M26" i="71"/>
  <c r="L26" i="71"/>
  <c r="K26" i="71"/>
  <c r="J26" i="71"/>
  <c r="I26" i="71"/>
  <c r="H26" i="71"/>
  <c r="G26" i="71"/>
  <c r="E26" i="71"/>
  <c r="D26" i="71"/>
  <c r="R25" i="71"/>
  <c r="Q25" i="71"/>
  <c r="P25" i="71"/>
  <c r="O25" i="71"/>
  <c r="N25" i="71"/>
  <c r="M25" i="71"/>
  <c r="L25" i="71"/>
  <c r="K25" i="71"/>
  <c r="J25" i="71"/>
  <c r="I25" i="71"/>
  <c r="H25" i="71"/>
  <c r="G25" i="71"/>
  <c r="E25" i="71"/>
  <c r="D25" i="71"/>
  <c r="D24" i="71" s="1"/>
  <c r="F24" i="71"/>
  <c r="R23" i="71"/>
  <c r="Q23" i="71"/>
  <c r="Q22" i="71" s="1"/>
  <c r="P23" i="71"/>
  <c r="P22" i="71" s="1"/>
  <c r="O23" i="71"/>
  <c r="O22" i="71" s="1"/>
  <c r="N23" i="71"/>
  <c r="M23" i="71"/>
  <c r="M22" i="71" s="1"/>
  <c r="L23" i="71"/>
  <c r="L22" i="71" s="1"/>
  <c r="K23" i="71"/>
  <c r="K22" i="71" s="1"/>
  <c r="J23" i="71"/>
  <c r="J22" i="71" s="1"/>
  <c r="I23" i="71"/>
  <c r="I22" i="71" s="1"/>
  <c r="H23" i="71"/>
  <c r="H22" i="71" s="1"/>
  <c r="G23" i="71"/>
  <c r="G22" i="71" s="1"/>
  <c r="E23" i="71"/>
  <c r="D23" i="71"/>
  <c r="D22" i="71" s="1"/>
  <c r="R22" i="71"/>
  <c r="N22" i="71"/>
  <c r="F22" i="71"/>
  <c r="F21" i="71" s="1"/>
  <c r="E22" i="71"/>
  <c r="R20" i="71"/>
  <c r="Q20" i="71"/>
  <c r="P20" i="71"/>
  <c r="O20" i="71"/>
  <c r="N20" i="71"/>
  <c r="M20" i="71"/>
  <c r="L20" i="71"/>
  <c r="K20" i="71"/>
  <c r="J20" i="71"/>
  <c r="I20" i="71"/>
  <c r="H20" i="71"/>
  <c r="G20" i="71"/>
  <c r="E20" i="71"/>
  <c r="D20" i="71"/>
  <c r="R19" i="71"/>
  <c r="Q19" i="71"/>
  <c r="P19" i="71"/>
  <c r="O19" i="71"/>
  <c r="N19" i="71"/>
  <c r="M19" i="71"/>
  <c r="L19" i="71"/>
  <c r="K19" i="71"/>
  <c r="J19" i="71"/>
  <c r="I19" i="71"/>
  <c r="H19" i="71"/>
  <c r="G19" i="71"/>
  <c r="E19" i="71"/>
  <c r="D19" i="71"/>
  <c r="R18" i="71"/>
  <c r="Q18" i="71"/>
  <c r="P18" i="71"/>
  <c r="O18" i="71"/>
  <c r="N18" i="71"/>
  <c r="M18" i="71"/>
  <c r="L18" i="71"/>
  <c r="K18" i="71"/>
  <c r="J18" i="71"/>
  <c r="I18" i="71"/>
  <c r="H18" i="71"/>
  <c r="G18" i="71"/>
  <c r="E18" i="71"/>
  <c r="D18" i="71"/>
  <c r="R17" i="71"/>
  <c r="Q17" i="71"/>
  <c r="P17" i="71"/>
  <c r="O17" i="71"/>
  <c r="N17" i="71"/>
  <c r="M17" i="71"/>
  <c r="L17" i="71"/>
  <c r="K17" i="71"/>
  <c r="J17" i="71"/>
  <c r="I17" i="71"/>
  <c r="H17" i="71"/>
  <c r="G17" i="71"/>
  <c r="E17" i="71"/>
  <c r="D17" i="71"/>
  <c r="R16" i="71"/>
  <c r="Q16" i="71"/>
  <c r="P16" i="71"/>
  <c r="O16" i="71"/>
  <c r="O15" i="71" s="1"/>
  <c r="N16" i="71"/>
  <c r="M16" i="71"/>
  <c r="L16" i="71"/>
  <c r="K16" i="71"/>
  <c r="J16" i="71"/>
  <c r="I16" i="71"/>
  <c r="H16" i="71"/>
  <c r="G16" i="71"/>
  <c r="E16" i="71"/>
  <c r="D16" i="71"/>
  <c r="M15" i="71"/>
  <c r="F15" i="71"/>
  <c r="R14" i="71"/>
  <c r="Q14" i="71"/>
  <c r="P14" i="71"/>
  <c r="O14" i="71"/>
  <c r="N14" i="71"/>
  <c r="M14" i="71"/>
  <c r="L14" i="71"/>
  <c r="K14" i="71"/>
  <c r="J14" i="71"/>
  <c r="I14" i="71"/>
  <c r="H14" i="71"/>
  <c r="G14" i="71"/>
  <c r="E14" i="71"/>
  <c r="D14" i="71"/>
  <c r="R13" i="71"/>
  <c r="R12" i="71" s="1"/>
  <c r="Q13" i="71"/>
  <c r="P13" i="71"/>
  <c r="O13" i="71"/>
  <c r="N13" i="71"/>
  <c r="M13" i="71"/>
  <c r="L13" i="71"/>
  <c r="L12" i="71" s="1"/>
  <c r="K13" i="71"/>
  <c r="J13" i="71"/>
  <c r="I13" i="71"/>
  <c r="H13" i="71"/>
  <c r="G13" i="71"/>
  <c r="E13" i="71"/>
  <c r="E12" i="71" s="1"/>
  <c r="D13" i="71"/>
  <c r="F12" i="71"/>
  <c r="F8" i="71" s="1"/>
  <c r="R11" i="71"/>
  <c r="Q11" i="71"/>
  <c r="P11" i="71"/>
  <c r="O11" i="71"/>
  <c r="N11" i="71"/>
  <c r="M11" i="71"/>
  <c r="L11" i="71"/>
  <c r="K11" i="71"/>
  <c r="J11" i="71"/>
  <c r="I11" i="71"/>
  <c r="H11" i="71"/>
  <c r="G11" i="71"/>
  <c r="E11" i="71"/>
  <c r="D11" i="71"/>
  <c r="R10" i="71"/>
  <c r="Q10" i="71"/>
  <c r="P10" i="71"/>
  <c r="O10" i="71"/>
  <c r="N10" i="71"/>
  <c r="N9" i="71" s="1"/>
  <c r="M10" i="71"/>
  <c r="L10" i="71"/>
  <c r="K10" i="71"/>
  <c r="K9" i="71" s="1"/>
  <c r="J10" i="71"/>
  <c r="J9" i="71" s="1"/>
  <c r="I10" i="71"/>
  <c r="H10" i="71"/>
  <c r="G10" i="71"/>
  <c r="G9" i="71" s="1"/>
  <c r="E10" i="71"/>
  <c r="D10" i="71"/>
  <c r="F9" i="71"/>
  <c r="F153" i="70"/>
  <c r="S152" i="70"/>
  <c r="R151" i="70"/>
  <c r="Q151" i="70"/>
  <c r="P151" i="70"/>
  <c r="O151" i="70"/>
  <c r="N151" i="70"/>
  <c r="M151" i="70"/>
  <c r="L151" i="70"/>
  <c r="K151" i="70"/>
  <c r="J151" i="70"/>
  <c r="I151" i="70"/>
  <c r="H151" i="70"/>
  <c r="G151" i="70"/>
  <c r="E151" i="70"/>
  <c r="D151" i="70"/>
  <c r="R150" i="70"/>
  <c r="Q150" i="70"/>
  <c r="P150" i="70"/>
  <c r="O150" i="70"/>
  <c r="N150" i="70"/>
  <c r="M150" i="70"/>
  <c r="L150" i="70"/>
  <c r="K150" i="70"/>
  <c r="J150" i="70"/>
  <c r="I150" i="70"/>
  <c r="H150" i="70"/>
  <c r="G150" i="70"/>
  <c r="E150" i="70"/>
  <c r="D150" i="70"/>
  <c r="S149" i="70"/>
  <c r="R148" i="70"/>
  <c r="Q148" i="70"/>
  <c r="P148" i="70"/>
  <c r="O148" i="70"/>
  <c r="N148" i="70"/>
  <c r="M148" i="70"/>
  <c r="L148" i="70"/>
  <c r="K148" i="70"/>
  <c r="J148" i="70"/>
  <c r="I148" i="70"/>
  <c r="H148" i="70"/>
  <c r="G148" i="70"/>
  <c r="E148" i="70"/>
  <c r="D148" i="70"/>
  <c r="R147" i="70"/>
  <c r="Q147" i="70"/>
  <c r="P147" i="70"/>
  <c r="O147" i="70"/>
  <c r="N147" i="70"/>
  <c r="M147" i="70"/>
  <c r="L147" i="70"/>
  <c r="K147" i="70"/>
  <c r="J147" i="70"/>
  <c r="I147" i="70"/>
  <c r="H147" i="70"/>
  <c r="G147" i="70"/>
  <c r="E147" i="70"/>
  <c r="D147" i="70"/>
  <c r="R146" i="70"/>
  <c r="Q146" i="70"/>
  <c r="P146" i="70"/>
  <c r="O146" i="70"/>
  <c r="N146" i="70"/>
  <c r="M146" i="70"/>
  <c r="L146" i="70"/>
  <c r="K146" i="70"/>
  <c r="J146" i="70"/>
  <c r="I146" i="70"/>
  <c r="H146" i="70"/>
  <c r="G146" i="70"/>
  <c r="E146" i="70"/>
  <c r="D146" i="70"/>
  <c r="S145" i="70"/>
  <c r="S144" i="70"/>
  <c r="S143" i="70"/>
  <c r="S142" i="70"/>
  <c r="R141" i="70"/>
  <c r="Q141" i="70"/>
  <c r="P141" i="70"/>
  <c r="O141" i="70"/>
  <c r="N141" i="70"/>
  <c r="M141" i="70"/>
  <c r="L141" i="70"/>
  <c r="K141" i="70"/>
  <c r="J141" i="70"/>
  <c r="I141" i="70"/>
  <c r="H141" i="70"/>
  <c r="G141" i="70"/>
  <c r="R140" i="70"/>
  <c r="Q140" i="70"/>
  <c r="P140" i="70"/>
  <c r="O140" i="70"/>
  <c r="N140" i="70"/>
  <c r="M140" i="70"/>
  <c r="L140" i="70"/>
  <c r="K140" i="70"/>
  <c r="J140" i="70"/>
  <c r="I140" i="70"/>
  <c r="H140" i="70"/>
  <c r="G140" i="70"/>
  <c r="R139" i="70"/>
  <c r="Q139" i="70"/>
  <c r="P139" i="70"/>
  <c r="O139" i="70"/>
  <c r="N139" i="70"/>
  <c r="M139" i="70"/>
  <c r="L139" i="70"/>
  <c r="K139" i="70"/>
  <c r="J139" i="70"/>
  <c r="I139" i="70"/>
  <c r="H139" i="70"/>
  <c r="G139" i="70"/>
  <c r="R138" i="70"/>
  <c r="Q138" i="70"/>
  <c r="P138" i="70"/>
  <c r="O138" i="70"/>
  <c r="N138" i="70"/>
  <c r="M138" i="70"/>
  <c r="L138" i="70"/>
  <c r="K138" i="70"/>
  <c r="J138" i="70"/>
  <c r="I138" i="70"/>
  <c r="H138" i="70"/>
  <c r="G138" i="70"/>
  <c r="E138" i="70"/>
  <c r="D138" i="70"/>
  <c r="R137" i="70"/>
  <c r="Q137" i="70"/>
  <c r="P137" i="70"/>
  <c r="O137" i="70"/>
  <c r="N137" i="70"/>
  <c r="M137" i="70"/>
  <c r="L137" i="70"/>
  <c r="K137" i="70"/>
  <c r="J137" i="70"/>
  <c r="I137" i="70"/>
  <c r="H137" i="70"/>
  <c r="G137" i="70"/>
  <c r="R136" i="70"/>
  <c r="Q136" i="70"/>
  <c r="P136" i="70"/>
  <c r="O136" i="70"/>
  <c r="N136" i="70"/>
  <c r="M136" i="70"/>
  <c r="L136" i="70"/>
  <c r="K136" i="70"/>
  <c r="J136" i="70"/>
  <c r="I136" i="70"/>
  <c r="H136" i="70"/>
  <c r="G136" i="70"/>
  <c r="R135" i="70"/>
  <c r="Q135" i="70"/>
  <c r="P135" i="70"/>
  <c r="O135" i="70"/>
  <c r="N135" i="70"/>
  <c r="M135" i="70"/>
  <c r="L135" i="70"/>
  <c r="K135" i="70"/>
  <c r="J135" i="70"/>
  <c r="I135" i="70"/>
  <c r="H135" i="70"/>
  <c r="G135" i="70"/>
  <c r="R134" i="70"/>
  <c r="Q134" i="70"/>
  <c r="P134" i="70"/>
  <c r="O134" i="70"/>
  <c r="N134" i="70"/>
  <c r="M134" i="70"/>
  <c r="L134" i="70"/>
  <c r="K134" i="70"/>
  <c r="J134" i="70"/>
  <c r="I134" i="70"/>
  <c r="H134" i="70"/>
  <c r="G134" i="70"/>
  <c r="S133" i="70"/>
  <c r="S132" i="70"/>
  <c r="S131" i="70"/>
  <c r="R130" i="70"/>
  <c r="Q130" i="70"/>
  <c r="P130" i="70"/>
  <c r="O130" i="70"/>
  <c r="N130" i="70"/>
  <c r="M130" i="70"/>
  <c r="L130" i="70"/>
  <c r="K130" i="70"/>
  <c r="J130" i="70"/>
  <c r="I130" i="70"/>
  <c r="H130" i="70"/>
  <c r="G130" i="70"/>
  <c r="E130" i="70"/>
  <c r="S128" i="70"/>
  <c r="R127" i="70"/>
  <c r="Q127" i="70"/>
  <c r="P127" i="70"/>
  <c r="O127" i="70"/>
  <c r="N127" i="70"/>
  <c r="M127" i="70"/>
  <c r="L127" i="70"/>
  <c r="K127" i="70"/>
  <c r="J127" i="70"/>
  <c r="I127" i="70"/>
  <c r="H127" i="70"/>
  <c r="G127" i="70"/>
  <c r="E127" i="70"/>
  <c r="D127" i="70"/>
  <c r="R126" i="70"/>
  <c r="Q126" i="70"/>
  <c r="P126" i="70"/>
  <c r="O126" i="70"/>
  <c r="N126" i="70"/>
  <c r="M126" i="70"/>
  <c r="L126" i="70"/>
  <c r="K126" i="70"/>
  <c r="J126" i="70"/>
  <c r="I126" i="70"/>
  <c r="H126" i="70"/>
  <c r="G126" i="70"/>
  <c r="E126" i="70"/>
  <c r="D126" i="70"/>
  <c r="R125" i="70"/>
  <c r="Q125" i="70"/>
  <c r="P125" i="70"/>
  <c r="O125" i="70"/>
  <c r="N125" i="70"/>
  <c r="M125" i="70"/>
  <c r="L125" i="70"/>
  <c r="K125" i="70"/>
  <c r="J125" i="70"/>
  <c r="I125" i="70"/>
  <c r="H125" i="70"/>
  <c r="G125" i="70"/>
  <c r="E125" i="70"/>
  <c r="D125" i="70"/>
  <c r="R124" i="70"/>
  <c r="Q124" i="70"/>
  <c r="P124" i="70"/>
  <c r="O124" i="70"/>
  <c r="N124" i="70"/>
  <c r="M124" i="70"/>
  <c r="L124" i="70"/>
  <c r="K124" i="70"/>
  <c r="J124" i="70"/>
  <c r="I124" i="70"/>
  <c r="H124" i="70"/>
  <c r="G124" i="70"/>
  <c r="E124" i="70"/>
  <c r="D124" i="70"/>
  <c r="S123" i="70"/>
  <c r="S122" i="70"/>
  <c r="S121" i="70"/>
  <c r="S120" i="70"/>
  <c r="R119" i="70"/>
  <c r="Q119" i="70"/>
  <c r="P119" i="70"/>
  <c r="O119" i="70"/>
  <c r="N119" i="70"/>
  <c r="M119" i="70"/>
  <c r="L119" i="70"/>
  <c r="K119" i="70"/>
  <c r="J119" i="70"/>
  <c r="I119" i="70"/>
  <c r="H119" i="70"/>
  <c r="G119" i="70"/>
  <c r="R118" i="70"/>
  <c r="Q118" i="70"/>
  <c r="P118" i="70"/>
  <c r="O118" i="70"/>
  <c r="N118" i="70"/>
  <c r="M118" i="70"/>
  <c r="L118" i="70"/>
  <c r="K118" i="70"/>
  <c r="J118" i="70"/>
  <c r="I118" i="70"/>
  <c r="H118" i="70"/>
  <c r="G118" i="70"/>
  <c r="R117" i="70"/>
  <c r="Q117" i="70"/>
  <c r="P117" i="70"/>
  <c r="O117" i="70"/>
  <c r="N117" i="70"/>
  <c r="M117" i="70"/>
  <c r="L117" i="70"/>
  <c r="K117" i="70"/>
  <c r="J117" i="70"/>
  <c r="I117" i="70"/>
  <c r="H117" i="70"/>
  <c r="G117" i="70"/>
  <c r="R116" i="70"/>
  <c r="Q116" i="70"/>
  <c r="P116" i="70"/>
  <c r="O116" i="70"/>
  <c r="N116" i="70"/>
  <c r="M116" i="70"/>
  <c r="L116" i="70"/>
  <c r="K116" i="70"/>
  <c r="J116" i="70"/>
  <c r="I116" i="70"/>
  <c r="H116" i="70"/>
  <c r="G116" i="70"/>
  <c r="E116" i="70"/>
  <c r="D116" i="70"/>
  <c r="R115" i="70"/>
  <c r="Q115" i="70"/>
  <c r="P115" i="70"/>
  <c r="O115" i="70"/>
  <c r="N115" i="70"/>
  <c r="M115" i="70"/>
  <c r="L115" i="70"/>
  <c r="K115" i="70"/>
  <c r="J115" i="70"/>
  <c r="I115" i="70"/>
  <c r="H115" i="70"/>
  <c r="G115" i="70"/>
  <c r="E115" i="70"/>
  <c r="D115" i="70"/>
  <c r="S114" i="70"/>
  <c r="S113" i="70"/>
  <c r="S112" i="70"/>
  <c r="S111" i="70"/>
  <c r="R110" i="70"/>
  <c r="Q110" i="70"/>
  <c r="P110" i="70"/>
  <c r="O110" i="70"/>
  <c r="N110" i="70"/>
  <c r="M110" i="70"/>
  <c r="L110" i="70"/>
  <c r="K110" i="70"/>
  <c r="J110" i="70"/>
  <c r="I110" i="70"/>
  <c r="H110" i="70"/>
  <c r="G110" i="70"/>
  <c r="R109" i="70"/>
  <c r="Q109" i="70"/>
  <c r="P109" i="70"/>
  <c r="O109" i="70"/>
  <c r="N109" i="70"/>
  <c r="M109" i="70"/>
  <c r="L109" i="70"/>
  <c r="K109" i="70"/>
  <c r="J109" i="70"/>
  <c r="I109" i="70"/>
  <c r="H109" i="70"/>
  <c r="G109" i="70"/>
  <c r="R108" i="70"/>
  <c r="Q108" i="70"/>
  <c r="P108" i="70"/>
  <c r="O108" i="70"/>
  <c r="N108" i="70"/>
  <c r="M108" i="70"/>
  <c r="L108" i="70"/>
  <c r="K108" i="70"/>
  <c r="J108" i="70"/>
  <c r="I108" i="70"/>
  <c r="H108" i="70"/>
  <c r="G108" i="70"/>
  <c r="S107" i="70"/>
  <c r="S106" i="70"/>
  <c r="S105" i="70"/>
  <c r="R104" i="70"/>
  <c r="Q104" i="70"/>
  <c r="P104" i="70"/>
  <c r="O104" i="70"/>
  <c r="N104" i="70"/>
  <c r="M104" i="70"/>
  <c r="L104" i="70"/>
  <c r="K104" i="70"/>
  <c r="J104" i="70"/>
  <c r="I104" i="70"/>
  <c r="H104" i="70"/>
  <c r="G104" i="70"/>
  <c r="E104" i="70"/>
  <c r="D104" i="70"/>
  <c r="S102" i="70"/>
  <c r="R101" i="70"/>
  <c r="Q101" i="70"/>
  <c r="P101" i="70"/>
  <c r="O101" i="70"/>
  <c r="N101" i="70"/>
  <c r="M101" i="70"/>
  <c r="L101" i="70"/>
  <c r="K101" i="70"/>
  <c r="J101" i="70"/>
  <c r="I101" i="70"/>
  <c r="H101" i="70"/>
  <c r="G101" i="70"/>
  <c r="E101" i="70"/>
  <c r="D101" i="70"/>
  <c r="R100" i="70"/>
  <c r="Q100" i="70"/>
  <c r="P100" i="70"/>
  <c r="O100" i="70"/>
  <c r="N100" i="70"/>
  <c r="M100" i="70"/>
  <c r="L100" i="70"/>
  <c r="K100" i="70"/>
  <c r="J100" i="70"/>
  <c r="I100" i="70"/>
  <c r="H100" i="70"/>
  <c r="G100" i="70"/>
  <c r="E100" i="70"/>
  <c r="D100" i="70"/>
  <c r="R99" i="70"/>
  <c r="Q99" i="70"/>
  <c r="P99" i="70"/>
  <c r="O99" i="70"/>
  <c r="N99" i="70"/>
  <c r="M99" i="70"/>
  <c r="L99" i="70"/>
  <c r="K99" i="70"/>
  <c r="J99" i="70"/>
  <c r="I99" i="70"/>
  <c r="H99" i="70"/>
  <c r="G99" i="70"/>
  <c r="E99" i="70"/>
  <c r="D99" i="70"/>
  <c r="R98" i="70"/>
  <c r="Q98" i="70"/>
  <c r="P98" i="70"/>
  <c r="O98" i="70"/>
  <c r="N98" i="70"/>
  <c r="M98" i="70"/>
  <c r="L98" i="70"/>
  <c r="K98" i="70"/>
  <c r="J98" i="70"/>
  <c r="I98" i="70"/>
  <c r="H98" i="70"/>
  <c r="G98" i="70"/>
  <c r="E98" i="70"/>
  <c r="D98" i="70"/>
  <c r="R97" i="70"/>
  <c r="Q97" i="70"/>
  <c r="P97" i="70"/>
  <c r="O97" i="70"/>
  <c r="N97" i="70"/>
  <c r="M97" i="70"/>
  <c r="L97" i="70"/>
  <c r="K97" i="70"/>
  <c r="J97" i="70"/>
  <c r="I97" i="70"/>
  <c r="H97" i="70"/>
  <c r="G97" i="70"/>
  <c r="E97" i="70"/>
  <c r="D97" i="70"/>
  <c r="R96" i="70"/>
  <c r="Q96" i="70"/>
  <c r="P96" i="70"/>
  <c r="O96" i="70"/>
  <c r="N96" i="70"/>
  <c r="M96" i="70"/>
  <c r="L96" i="70"/>
  <c r="K96" i="70"/>
  <c r="J96" i="70"/>
  <c r="I96" i="70"/>
  <c r="H96" i="70"/>
  <c r="G96" i="70"/>
  <c r="R95" i="70"/>
  <c r="Q95" i="70"/>
  <c r="P95" i="70"/>
  <c r="O95" i="70"/>
  <c r="N95" i="70"/>
  <c r="M95" i="70"/>
  <c r="L95" i="70"/>
  <c r="K95" i="70"/>
  <c r="J95" i="70"/>
  <c r="I95" i="70"/>
  <c r="H95" i="70"/>
  <c r="G95" i="70"/>
  <c r="R94" i="70"/>
  <c r="Q94" i="70"/>
  <c r="P94" i="70"/>
  <c r="O94" i="70"/>
  <c r="N94" i="70"/>
  <c r="M94" i="70"/>
  <c r="L94" i="70"/>
  <c r="K94" i="70"/>
  <c r="J94" i="70"/>
  <c r="I94" i="70"/>
  <c r="H94" i="70"/>
  <c r="G94" i="70"/>
  <c r="R93" i="70"/>
  <c r="Q93" i="70"/>
  <c r="P93" i="70"/>
  <c r="O93" i="70"/>
  <c r="N93" i="70"/>
  <c r="M93" i="70"/>
  <c r="L93" i="70"/>
  <c r="K93" i="70"/>
  <c r="J93" i="70"/>
  <c r="I93" i="70"/>
  <c r="H93" i="70"/>
  <c r="G93" i="70"/>
  <c r="E93" i="70"/>
  <c r="D93" i="70"/>
  <c r="R92" i="70"/>
  <c r="Q92" i="70"/>
  <c r="P92" i="70"/>
  <c r="O92" i="70"/>
  <c r="N92" i="70"/>
  <c r="M92" i="70"/>
  <c r="L92" i="70"/>
  <c r="K92" i="70"/>
  <c r="J92" i="70"/>
  <c r="I92" i="70"/>
  <c r="H92" i="70"/>
  <c r="G92" i="70"/>
  <c r="R91" i="70"/>
  <c r="Q91" i="70"/>
  <c r="P91" i="70"/>
  <c r="O91" i="70"/>
  <c r="N91" i="70"/>
  <c r="M91" i="70"/>
  <c r="L91" i="70"/>
  <c r="K91" i="70"/>
  <c r="J91" i="70"/>
  <c r="I91" i="70"/>
  <c r="H91" i="70"/>
  <c r="G91" i="70"/>
  <c r="R90" i="70"/>
  <c r="Q90" i="70"/>
  <c r="P90" i="70"/>
  <c r="O90" i="70"/>
  <c r="N90" i="70"/>
  <c r="M90" i="70"/>
  <c r="L90" i="70"/>
  <c r="K90" i="70"/>
  <c r="J90" i="70"/>
  <c r="I90" i="70"/>
  <c r="H90" i="70"/>
  <c r="G90" i="70"/>
  <c r="R89" i="70"/>
  <c r="Q89" i="70"/>
  <c r="P89" i="70"/>
  <c r="O89" i="70"/>
  <c r="N89" i="70"/>
  <c r="M89" i="70"/>
  <c r="L89" i="70"/>
  <c r="K89" i="70"/>
  <c r="J89" i="70"/>
  <c r="I89" i="70"/>
  <c r="H89" i="70"/>
  <c r="G89" i="70"/>
  <c r="E89" i="70"/>
  <c r="D89" i="70"/>
  <c r="S88" i="70"/>
  <c r="R87" i="70"/>
  <c r="Q87" i="70"/>
  <c r="P87" i="70"/>
  <c r="O87" i="70"/>
  <c r="N87" i="70"/>
  <c r="M87" i="70"/>
  <c r="L87" i="70"/>
  <c r="K87" i="70"/>
  <c r="J87" i="70"/>
  <c r="I87" i="70"/>
  <c r="H87" i="70"/>
  <c r="G87" i="70"/>
  <c r="R86" i="70"/>
  <c r="Q86" i="70"/>
  <c r="P86" i="70"/>
  <c r="O86" i="70"/>
  <c r="N86" i="70"/>
  <c r="M86" i="70"/>
  <c r="L86" i="70"/>
  <c r="K86" i="70"/>
  <c r="J86" i="70"/>
  <c r="I86" i="70"/>
  <c r="H86" i="70"/>
  <c r="G86" i="70"/>
  <c r="R85" i="70"/>
  <c r="Q85" i="70"/>
  <c r="P85" i="70"/>
  <c r="O85" i="70"/>
  <c r="N85" i="70"/>
  <c r="M85" i="70"/>
  <c r="L85" i="70"/>
  <c r="K85" i="70"/>
  <c r="J85" i="70"/>
  <c r="I85" i="70"/>
  <c r="H85" i="70"/>
  <c r="G85" i="70"/>
  <c r="R84" i="70"/>
  <c r="Q84" i="70"/>
  <c r="P84" i="70"/>
  <c r="O84" i="70"/>
  <c r="N84" i="70"/>
  <c r="M84" i="70"/>
  <c r="L84" i="70"/>
  <c r="K84" i="70"/>
  <c r="J84" i="70"/>
  <c r="I84" i="70"/>
  <c r="H84" i="70"/>
  <c r="G84" i="70"/>
  <c r="E84" i="70"/>
  <c r="D84" i="70"/>
  <c r="R83" i="70"/>
  <c r="Q83" i="70"/>
  <c r="P83" i="70"/>
  <c r="O83" i="70"/>
  <c r="N83" i="70"/>
  <c r="M83" i="70"/>
  <c r="L83" i="70"/>
  <c r="K83" i="70"/>
  <c r="J83" i="70"/>
  <c r="I83" i="70"/>
  <c r="H83" i="70"/>
  <c r="G83" i="70"/>
  <c r="R82" i="70"/>
  <c r="Q82" i="70"/>
  <c r="P82" i="70"/>
  <c r="O82" i="70"/>
  <c r="N82" i="70"/>
  <c r="M82" i="70"/>
  <c r="L82" i="70"/>
  <c r="K82" i="70"/>
  <c r="J82" i="70"/>
  <c r="I82" i="70"/>
  <c r="H82" i="70"/>
  <c r="G82" i="70"/>
  <c r="R81" i="70"/>
  <c r="Q81" i="70"/>
  <c r="P81" i="70"/>
  <c r="O81" i="70"/>
  <c r="N81" i="70"/>
  <c r="M81" i="70"/>
  <c r="L81" i="70"/>
  <c r="K81" i="70"/>
  <c r="J81" i="70"/>
  <c r="I81" i="70"/>
  <c r="H81" i="70"/>
  <c r="G81" i="70"/>
  <c r="S80" i="70"/>
  <c r="S79" i="70"/>
  <c r="S78" i="70"/>
  <c r="R77" i="70"/>
  <c r="Q77" i="70"/>
  <c r="P77" i="70"/>
  <c r="O77" i="70"/>
  <c r="N77" i="70"/>
  <c r="M77" i="70"/>
  <c r="L77" i="70"/>
  <c r="K77" i="70"/>
  <c r="J77" i="70"/>
  <c r="I77" i="70"/>
  <c r="H77" i="70"/>
  <c r="G77" i="70"/>
  <c r="E77" i="70"/>
  <c r="D77" i="70"/>
  <c r="R76" i="70"/>
  <c r="Q76" i="70"/>
  <c r="P76" i="70"/>
  <c r="O76" i="70"/>
  <c r="N76" i="70"/>
  <c r="M76" i="70"/>
  <c r="L76" i="70"/>
  <c r="K76" i="70"/>
  <c r="J76" i="70"/>
  <c r="I76" i="70"/>
  <c r="H76" i="70"/>
  <c r="G76" i="70"/>
  <c r="E76" i="70"/>
  <c r="D76" i="70"/>
  <c r="S74" i="70"/>
  <c r="S73" i="70"/>
  <c r="S72" i="70"/>
  <c r="S71" i="70"/>
  <c r="S69" i="70"/>
  <c r="S68" i="70"/>
  <c r="S67" i="70"/>
  <c r="R66" i="70"/>
  <c r="Q66" i="70"/>
  <c r="P66" i="70"/>
  <c r="O66" i="70"/>
  <c r="N66" i="70"/>
  <c r="M66" i="70"/>
  <c r="L66" i="70"/>
  <c r="K66" i="70"/>
  <c r="J66" i="70"/>
  <c r="I66" i="70"/>
  <c r="H66" i="70"/>
  <c r="G66" i="70"/>
  <c r="E66" i="70"/>
  <c r="D66" i="70"/>
  <c r="R65" i="70"/>
  <c r="Q65" i="70"/>
  <c r="P65" i="70"/>
  <c r="O65" i="70"/>
  <c r="N65" i="70"/>
  <c r="M65" i="70"/>
  <c r="L65" i="70"/>
  <c r="K65" i="70"/>
  <c r="J65" i="70"/>
  <c r="I65" i="70"/>
  <c r="H65" i="70"/>
  <c r="G65" i="70"/>
  <c r="E65" i="70"/>
  <c r="D65" i="70"/>
  <c r="R64" i="70"/>
  <c r="Q64" i="70"/>
  <c r="P64" i="70"/>
  <c r="O64" i="70"/>
  <c r="O63" i="70" s="1"/>
  <c r="N64" i="70"/>
  <c r="M64" i="70"/>
  <c r="M63" i="70" s="1"/>
  <c r="L64" i="70"/>
  <c r="K64" i="70"/>
  <c r="J64" i="70"/>
  <c r="J63" i="70" s="1"/>
  <c r="I64" i="70"/>
  <c r="I63" i="70" s="1"/>
  <c r="H64" i="70"/>
  <c r="G64" i="70"/>
  <c r="E64" i="70"/>
  <c r="D64" i="70"/>
  <c r="R62" i="70"/>
  <c r="Q62" i="70"/>
  <c r="P62" i="70"/>
  <c r="O62" i="70"/>
  <c r="N62" i="70"/>
  <c r="M62" i="70"/>
  <c r="L62" i="70"/>
  <c r="K62" i="70"/>
  <c r="J62" i="70"/>
  <c r="I62" i="70"/>
  <c r="H62" i="70"/>
  <c r="G62" i="70"/>
  <c r="E62" i="70"/>
  <c r="D62" i="70"/>
  <c r="R60" i="70"/>
  <c r="Q60" i="70"/>
  <c r="P60" i="70"/>
  <c r="O60" i="70"/>
  <c r="N60" i="70"/>
  <c r="M60" i="70"/>
  <c r="L60" i="70"/>
  <c r="K60" i="70"/>
  <c r="J60" i="70"/>
  <c r="I60" i="70"/>
  <c r="H60" i="70"/>
  <c r="G60" i="70"/>
  <c r="F60" i="70"/>
  <c r="D60" i="70"/>
  <c r="R59" i="70"/>
  <c r="Q59" i="70"/>
  <c r="P59" i="70"/>
  <c r="O59" i="70"/>
  <c r="N59" i="70"/>
  <c r="M59" i="70"/>
  <c r="L59" i="70"/>
  <c r="K59" i="70"/>
  <c r="J59" i="70"/>
  <c r="I59" i="70"/>
  <c r="H59" i="70"/>
  <c r="G59" i="70"/>
  <c r="F59" i="70"/>
  <c r="D59" i="70"/>
  <c r="R58" i="70"/>
  <c r="Q58" i="70"/>
  <c r="P58" i="70"/>
  <c r="O58" i="70"/>
  <c r="N58" i="70"/>
  <c r="M58" i="70"/>
  <c r="L58" i="70"/>
  <c r="K58" i="70"/>
  <c r="J58" i="70"/>
  <c r="I58" i="70"/>
  <c r="H58" i="70"/>
  <c r="G58" i="70"/>
  <c r="F58" i="70"/>
  <c r="D58" i="70"/>
  <c r="E57" i="70"/>
  <c r="R56" i="70"/>
  <c r="Q56" i="70"/>
  <c r="P56" i="70"/>
  <c r="O56" i="70"/>
  <c r="N56" i="70"/>
  <c r="M56" i="70"/>
  <c r="L56" i="70"/>
  <c r="K56" i="70"/>
  <c r="J56" i="70"/>
  <c r="I56" i="70"/>
  <c r="H56" i="70"/>
  <c r="G56" i="70"/>
  <c r="E56" i="70"/>
  <c r="D56" i="70"/>
  <c r="R55" i="70"/>
  <c r="Q55" i="70"/>
  <c r="P55" i="70"/>
  <c r="O55" i="70"/>
  <c r="N55" i="70"/>
  <c r="M55" i="70"/>
  <c r="L55" i="70"/>
  <c r="K55" i="70"/>
  <c r="J55" i="70"/>
  <c r="I55" i="70"/>
  <c r="H55" i="70"/>
  <c r="G55" i="70"/>
  <c r="E55" i="70"/>
  <c r="D55" i="70"/>
  <c r="R54" i="70"/>
  <c r="Q54" i="70"/>
  <c r="P54" i="70"/>
  <c r="O54" i="70"/>
  <c r="N54" i="70"/>
  <c r="M54" i="70"/>
  <c r="L54" i="70"/>
  <c r="K54" i="70"/>
  <c r="J54" i="70"/>
  <c r="I54" i="70"/>
  <c r="H54" i="70"/>
  <c r="G54" i="70"/>
  <c r="E54" i="70"/>
  <c r="D54" i="70"/>
  <c r="F53" i="70"/>
  <c r="R51" i="70"/>
  <c r="R50" i="70" s="1"/>
  <c r="Q51" i="70"/>
  <c r="Q50" i="70" s="1"/>
  <c r="P51" i="70"/>
  <c r="O51" i="70"/>
  <c r="O50" i="70" s="1"/>
  <c r="N51" i="70"/>
  <c r="N50" i="70" s="1"/>
  <c r="M51" i="70"/>
  <c r="M50" i="70" s="1"/>
  <c r="L51" i="70"/>
  <c r="L50" i="70" s="1"/>
  <c r="K51" i="70"/>
  <c r="K50" i="70" s="1"/>
  <c r="J51" i="70"/>
  <c r="J50" i="70" s="1"/>
  <c r="I51" i="70"/>
  <c r="I50" i="70" s="1"/>
  <c r="H51" i="70"/>
  <c r="H50" i="70" s="1"/>
  <c r="G51" i="70"/>
  <c r="F51" i="70"/>
  <c r="F50" i="70" s="1"/>
  <c r="D51" i="70"/>
  <c r="D50" i="70" s="1"/>
  <c r="P50" i="70"/>
  <c r="S49" i="70"/>
  <c r="R48" i="70"/>
  <c r="R47" i="70" s="1"/>
  <c r="R45" i="70" s="1"/>
  <c r="Q48" i="70"/>
  <c r="Q47" i="70" s="1"/>
  <c r="Q45" i="70" s="1"/>
  <c r="P48" i="70"/>
  <c r="P47" i="70" s="1"/>
  <c r="P45" i="70" s="1"/>
  <c r="O48" i="70"/>
  <c r="O47" i="70" s="1"/>
  <c r="O45" i="70" s="1"/>
  <c r="N48" i="70"/>
  <c r="N47" i="70" s="1"/>
  <c r="N45" i="70" s="1"/>
  <c r="M48" i="70"/>
  <c r="M47" i="70" s="1"/>
  <c r="M45" i="70" s="1"/>
  <c r="L48" i="70"/>
  <c r="L47" i="70" s="1"/>
  <c r="L45" i="70" s="1"/>
  <c r="K48" i="70"/>
  <c r="K47" i="70" s="1"/>
  <c r="K45" i="70" s="1"/>
  <c r="J48" i="70"/>
  <c r="J47" i="70" s="1"/>
  <c r="J45" i="70" s="1"/>
  <c r="I48" i="70"/>
  <c r="I47" i="70" s="1"/>
  <c r="I45" i="70" s="1"/>
  <c r="H48" i="70"/>
  <c r="H47" i="70" s="1"/>
  <c r="H45" i="70" s="1"/>
  <c r="G48" i="70"/>
  <c r="G47" i="70" s="1"/>
  <c r="F48" i="70"/>
  <c r="F47" i="70" s="1"/>
  <c r="F45" i="70" s="1"/>
  <c r="D48" i="70"/>
  <c r="D47" i="70" s="1"/>
  <c r="D45" i="70" s="1"/>
  <c r="S46" i="70"/>
  <c r="E45" i="70"/>
  <c r="E44" i="70" s="1"/>
  <c r="R43" i="70"/>
  <c r="Q43" i="70"/>
  <c r="P43" i="70"/>
  <c r="O43" i="70"/>
  <c r="N43" i="70"/>
  <c r="M43" i="70"/>
  <c r="L43" i="70"/>
  <c r="K43" i="70"/>
  <c r="J43" i="70"/>
  <c r="I43" i="70"/>
  <c r="H43" i="70"/>
  <c r="G43" i="70"/>
  <c r="E43" i="70"/>
  <c r="D43" i="70"/>
  <c r="R42" i="70"/>
  <c r="Q42" i="70"/>
  <c r="P42" i="70"/>
  <c r="P41" i="70" s="1"/>
  <c r="O42" i="70"/>
  <c r="N42" i="70"/>
  <c r="N41" i="70" s="1"/>
  <c r="M42" i="70"/>
  <c r="M41" i="70" s="1"/>
  <c r="L42" i="70"/>
  <c r="K42" i="70"/>
  <c r="J42" i="70"/>
  <c r="I42" i="70"/>
  <c r="H42" i="70"/>
  <c r="G42" i="70"/>
  <c r="E42" i="70"/>
  <c r="D42" i="70"/>
  <c r="F41" i="70"/>
  <c r="S40" i="70"/>
  <c r="E40" i="70"/>
  <c r="R39" i="70"/>
  <c r="Q39" i="70"/>
  <c r="P39" i="70"/>
  <c r="O39" i="70"/>
  <c r="N39" i="70"/>
  <c r="M39" i="70"/>
  <c r="L39" i="70"/>
  <c r="K39" i="70"/>
  <c r="J39" i="70"/>
  <c r="I39" i="70"/>
  <c r="H39" i="70"/>
  <c r="G39" i="70"/>
  <c r="E39" i="70"/>
  <c r="D39" i="70"/>
  <c r="S38" i="70"/>
  <c r="E38" i="70"/>
  <c r="R37" i="70"/>
  <c r="Q37" i="70"/>
  <c r="P37" i="70"/>
  <c r="O37" i="70"/>
  <c r="N37" i="70"/>
  <c r="M37" i="70"/>
  <c r="L37" i="70"/>
  <c r="K37" i="70"/>
  <c r="J37" i="70"/>
  <c r="I37" i="70"/>
  <c r="H37" i="70"/>
  <c r="G37" i="70"/>
  <c r="E37" i="70"/>
  <c r="D37" i="70"/>
  <c r="S36" i="70"/>
  <c r="E36" i="70"/>
  <c r="R35" i="70"/>
  <c r="Q35" i="70"/>
  <c r="P35" i="70"/>
  <c r="O35" i="70"/>
  <c r="N35" i="70"/>
  <c r="M35" i="70"/>
  <c r="L35" i="70"/>
  <c r="K35" i="70"/>
  <c r="J35" i="70"/>
  <c r="I35" i="70"/>
  <c r="H35" i="70"/>
  <c r="G35" i="70"/>
  <c r="E35" i="70"/>
  <c r="D35" i="70"/>
  <c r="F34" i="70"/>
  <c r="R33" i="70"/>
  <c r="Q33" i="70"/>
  <c r="P33" i="70"/>
  <c r="O33" i="70"/>
  <c r="N33" i="70"/>
  <c r="M33" i="70"/>
  <c r="L33" i="70"/>
  <c r="K33" i="70"/>
  <c r="J33" i="70"/>
  <c r="I33" i="70"/>
  <c r="H33" i="70"/>
  <c r="G33" i="70"/>
  <c r="E33" i="70"/>
  <c r="D33" i="70"/>
  <c r="R32" i="70"/>
  <c r="Q32" i="70"/>
  <c r="P32" i="70"/>
  <c r="O32" i="70"/>
  <c r="N32" i="70"/>
  <c r="M32" i="70"/>
  <c r="L32" i="70"/>
  <c r="K32" i="70"/>
  <c r="J32" i="70"/>
  <c r="I32" i="70"/>
  <c r="H32" i="70"/>
  <c r="G32" i="70"/>
  <c r="E32" i="70"/>
  <c r="D32" i="70"/>
  <c r="R31" i="70"/>
  <c r="Q31" i="70"/>
  <c r="P31" i="70"/>
  <c r="O31" i="70"/>
  <c r="N31" i="70"/>
  <c r="M31" i="70"/>
  <c r="L31" i="70"/>
  <c r="K31" i="70"/>
  <c r="J31" i="70"/>
  <c r="I31" i="70"/>
  <c r="H31" i="70"/>
  <c r="G31" i="70"/>
  <c r="E31" i="70"/>
  <c r="D31" i="70"/>
  <c r="R29" i="70"/>
  <c r="Q29" i="70"/>
  <c r="P29" i="70"/>
  <c r="O29" i="70"/>
  <c r="N29" i="70"/>
  <c r="M29" i="70"/>
  <c r="L29" i="70"/>
  <c r="K29" i="70"/>
  <c r="J29" i="70"/>
  <c r="I29" i="70"/>
  <c r="H29" i="70"/>
  <c r="G29" i="70"/>
  <c r="E29" i="70"/>
  <c r="D29" i="70"/>
  <c r="R28" i="70"/>
  <c r="Q28" i="70"/>
  <c r="P28" i="70"/>
  <c r="O28" i="70"/>
  <c r="N28" i="70"/>
  <c r="M28" i="70"/>
  <c r="L28" i="70"/>
  <c r="K28" i="70"/>
  <c r="J28" i="70"/>
  <c r="I28" i="70"/>
  <c r="H28" i="70"/>
  <c r="G28" i="70"/>
  <c r="E28" i="70"/>
  <c r="D28" i="70"/>
  <c r="R27" i="70"/>
  <c r="Q27" i="70"/>
  <c r="P27" i="70"/>
  <c r="O27" i="70"/>
  <c r="N27" i="70"/>
  <c r="M27" i="70"/>
  <c r="L27" i="70"/>
  <c r="K27" i="70"/>
  <c r="J27" i="70"/>
  <c r="I27" i="70"/>
  <c r="H27" i="70"/>
  <c r="G27" i="70"/>
  <c r="E27" i="70"/>
  <c r="D27" i="70"/>
  <c r="R26" i="70"/>
  <c r="Q26" i="70"/>
  <c r="P26" i="70"/>
  <c r="O26" i="70"/>
  <c r="N26" i="70"/>
  <c r="M26" i="70"/>
  <c r="L26" i="70"/>
  <c r="K26" i="70"/>
  <c r="J26" i="70"/>
  <c r="I26" i="70"/>
  <c r="H26" i="70"/>
  <c r="G26" i="70"/>
  <c r="E26" i="70"/>
  <c r="D26" i="70"/>
  <c r="R25" i="70"/>
  <c r="Q25" i="70"/>
  <c r="P25" i="70"/>
  <c r="O25" i="70"/>
  <c r="N25" i="70"/>
  <c r="M25" i="70"/>
  <c r="L25" i="70"/>
  <c r="K25" i="70"/>
  <c r="J25" i="70"/>
  <c r="J24" i="70" s="1"/>
  <c r="I25" i="70"/>
  <c r="H25" i="70"/>
  <c r="G25" i="70"/>
  <c r="E25" i="70"/>
  <c r="D25" i="70"/>
  <c r="R23" i="70"/>
  <c r="R22" i="70" s="1"/>
  <c r="Q23" i="70"/>
  <c r="Q22" i="70" s="1"/>
  <c r="P23" i="70"/>
  <c r="P22" i="70" s="1"/>
  <c r="O23" i="70"/>
  <c r="O22" i="70" s="1"/>
  <c r="N23" i="70"/>
  <c r="N22" i="70" s="1"/>
  <c r="M23" i="70"/>
  <c r="M22" i="70" s="1"/>
  <c r="L23" i="70"/>
  <c r="L22" i="70" s="1"/>
  <c r="K23" i="70"/>
  <c r="K22" i="70" s="1"/>
  <c r="J23" i="70"/>
  <c r="J22" i="70" s="1"/>
  <c r="I23" i="70"/>
  <c r="I22" i="70" s="1"/>
  <c r="H23" i="70"/>
  <c r="G23" i="70"/>
  <c r="E23" i="70"/>
  <c r="E22" i="70" s="1"/>
  <c r="D23" i="70"/>
  <c r="D22" i="70" s="1"/>
  <c r="R20" i="70"/>
  <c r="Q20" i="70"/>
  <c r="P20" i="70"/>
  <c r="O20" i="70"/>
  <c r="N20" i="70"/>
  <c r="M20" i="70"/>
  <c r="L20" i="70"/>
  <c r="K20" i="70"/>
  <c r="J20" i="70"/>
  <c r="I20" i="70"/>
  <c r="H20" i="70"/>
  <c r="G20" i="70"/>
  <c r="E20" i="70"/>
  <c r="D20" i="70"/>
  <c r="R19" i="70"/>
  <c r="Q19" i="70"/>
  <c r="P19" i="70"/>
  <c r="O19" i="70"/>
  <c r="N19" i="70"/>
  <c r="M19" i="70"/>
  <c r="L19" i="70"/>
  <c r="K19" i="70"/>
  <c r="J19" i="70"/>
  <c r="I19" i="70"/>
  <c r="H19" i="70"/>
  <c r="G19" i="70"/>
  <c r="E19" i="70"/>
  <c r="D19" i="70"/>
  <c r="R18" i="70"/>
  <c r="Q18" i="70"/>
  <c r="P18" i="70"/>
  <c r="O18" i="70"/>
  <c r="N18" i="70"/>
  <c r="M18" i="70"/>
  <c r="L18" i="70"/>
  <c r="K18" i="70"/>
  <c r="J18" i="70"/>
  <c r="I18" i="70"/>
  <c r="H18" i="70"/>
  <c r="G18" i="70"/>
  <c r="E18" i="70"/>
  <c r="D18" i="70"/>
  <c r="R17" i="70"/>
  <c r="Q17" i="70"/>
  <c r="P17" i="70"/>
  <c r="O17" i="70"/>
  <c r="N17" i="70"/>
  <c r="M17" i="70"/>
  <c r="L17" i="70"/>
  <c r="K17" i="70"/>
  <c r="J17" i="70"/>
  <c r="I17" i="70"/>
  <c r="H17" i="70"/>
  <c r="G17" i="70"/>
  <c r="E17" i="70"/>
  <c r="D17" i="70"/>
  <c r="R16" i="70"/>
  <c r="Q16" i="70"/>
  <c r="P16" i="70"/>
  <c r="O16" i="70"/>
  <c r="N16" i="70"/>
  <c r="M16" i="70"/>
  <c r="L16" i="70"/>
  <c r="K16" i="70"/>
  <c r="J16" i="70"/>
  <c r="I16" i="70"/>
  <c r="I15" i="70" s="1"/>
  <c r="H16" i="70"/>
  <c r="G16" i="70"/>
  <c r="E16" i="70"/>
  <c r="D16" i="70"/>
  <c r="R14" i="70"/>
  <c r="Q14" i="70"/>
  <c r="P14" i="70"/>
  <c r="O14" i="70"/>
  <c r="N14" i="70"/>
  <c r="M14" i="70"/>
  <c r="L14" i="70"/>
  <c r="K14" i="70"/>
  <c r="J14" i="70"/>
  <c r="I14" i="70"/>
  <c r="H14" i="70"/>
  <c r="G14" i="70"/>
  <c r="E14" i="70"/>
  <c r="E12" i="70" s="1"/>
  <c r="D14" i="70"/>
  <c r="D12" i="70" s="1"/>
  <c r="R13" i="70"/>
  <c r="Q13" i="70"/>
  <c r="P13" i="70"/>
  <c r="O13" i="70"/>
  <c r="N13" i="70"/>
  <c r="M13" i="70"/>
  <c r="L13" i="70"/>
  <c r="K13" i="70"/>
  <c r="J13" i="70"/>
  <c r="I13" i="70"/>
  <c r="H13" i="70"/>
  <c r="G13" i="70"/>
  <c r="G12" i="70" s="1"/>
  <c r="R11" i="70"/>
  <c r="Q11" i="70"/>
  <c r="P11" i="70"/>
  <c r="O11" i="70"/>
  <c r="N11" i="70"/>
  <c r="M11" i="70"/>
  <c r="L11" i="70"/>
  <c r="K11" i="70"/>
  <c r="J11" i="70"/>
  <c r="I11" i="70"/>
  <c r="H11" i="70"/>
  <c r="G11" i="70"/>
  <c r="E11" i="70"/>
  <c r="D11" i="70"/>
  <c r="R10" i="70"/>
  <c r="Q10" i="70"/>
  <c r="P10" i="70"/>
  <c r="O10" i="70"/>
  <c r="N10" i="70"/>
  <c r="M10" i="70"/>
  <c r="L10" i="70"/>
  <c r="K10" i="70"/>
  <c r="J10" i="70"/>
  <c r="I10" i="70"/>
  <c r="H10" i="70"/>
  <c r="H9" i="70" s="1"/>
  <c r="G10" i="70"/>
  <c r="E10" i="70"/>
  <c r="D10" i="70"/>
  <c r="P9" i="70"/>
  <c r="Q151" i="69"/>
  <c r="P151" i="69"/>
  <c r="O151" i="69"/>
  <c r="N151" i="69"/>
  <c r="M151" i="69"/>
  <c r="L151" i="69"/>
  <c r="K151" i="69"/>
  <c r="J151" i="69"/>
  <c r="I151" i="69"/>
  <c r="H151" i="69"/>
  <c r="G151" i="69"/>
  <c r="F151" i="69"/>
  <c r="D151" i="69"/>
  <c r="C151" i="69"/>
  <c r="Q150" i="69"/>
  <c r="P150" i="69"/>
  <c r="O150" i="69"/>
  <c r="N150" i="69"/>
  <c r="M150" i="69"/>
  <c r="L150" i="69"/>
  <c r="K150" i="69"/>
  <c r="J150" i="69"/>
  <c r="I150" i="69"/>
  <c r="H150" i="69"/>
  <c r="G150" i="69"/>
  <c r="F150" i="69"/>
  <c r="D150" i="69"/>
  <c r="C150" i="69"/>
  <c r="R149" i="69"/>
  <c r="Q148" i="69"/>
  <c r="P148" i="69"/>
  <c r="O148" i="69"/>
  <c r="N148" i="69"/>
  <c r="M148" i="69"/>
  <c r="L148" i="69"/>
  <c r="K148" i="69"/>
  <c r="J148" i="69"/>
  <c r="I148" i="69"/>
  <c r="H148" i="69"/>
  <c r="G148" i="69"/>
  <c r="F148" i="69"/>
  <c r="D148" i="69"/>
  <c r="C148" i="69"/>
  <c r="Q147" i="69"/>
  <c r="P147" i="69"/>
  <c r="O147" i="69"/>
  <c r="N147" i="69"/>
  <c r="M147" i="69"/>
  <c r="L147" i="69"/>
  <c r="K147" i="69"/>
  <c r="J147" i="69"/>
  <c r="I147" i="69"/>
  <c r="H147" i="69"/>
  <c r="G147" i="69"/>
  <c r="F147" i="69"/>
  <c r="D147" i="69"/>
  <c r="C147" i="69"/>
  <c r="Q146" i="69"/>
  <c r="P146" i="69"/>
  <c r="O146" i="69"/>
  <c r="N146" i="69"/>
  <c r="M146" i="69"/>
  <c r="L146" i="69"/>
  <c r="K146" i="69"/>
  <c r="J146" i="69"/>
  <c r="I146" i="69"/>
  <c r="H146" i="69"/>
  <c r="G146" i="69"/>
  <c r="F146" i="69"/>
  <c r="D146" i="69"/>
  <c r="C146" i="69"/>
  <c r="R145" i="69"/>
  <c r="R144" i="69"/>
  <c r="R143" i="69"/>
  <c r="R142" i="69"/>
  <c r="Q141" i="69"/>
  <c r="P141" i="69"/>
  <c r="O141" i="69"/>
  <c r="N141" i="69"/>
  <c r="M141" i="69"/>
  <c r="L141" i="69"/>
  <c r="K141" i="69"/>
  <c r="J141" i="69"/>
  <c r="I141" i="69"/>
  <c r="H141" i="69"/>
  <c r="G141" i="69"/>
  <c r="F141" i="69"/>
  <c r="Q140" i="69"/>
  <c r="P140" i="69"/>
  <c r="O140" i="69"/>
  <c r="N140" i="69"/>
  <c r="M140" i="69"/>
  <c r="L140" i="69"/>
  <c r="K140" i="69"/>
  <c r="J140" i="69"/>
  <c r="I140" i="69"/>
  <c r="H140" i="69"/>
  <c r="G140" i="69"/>
  <c r="F140" i="69"/>
  <c r="Q139" i="69"/>
  <c r="P139" i="69"/>
  <c r="O139" i="69"/>
  <c r="N139" i="69"/>
  <c r="M139" i="69"/>
  <c r="L139" i="69"/>
  <c r="K139" i="69"/>
  <c r="J139" i="69"/>
  <c r="I139" i="69"/>
  <c r="H139" i="69"/>
  <c r="G139" i="69"/>
  <c r="F139" i="69"/>
  <c r="Q138" i="69"/>
  <c r="P138" i="69"/>
  <c r="O138" i="69"/>
  <c r="N138" i="69"/>
  <c r="M138" i="69"/>
  <c r="L138" i="69"/>
  <c r="K138" i="69"/>
  <c r="J138" i="69"/>
  <c r="I138" i="69"/>
  <c r="H138" i="69"/>
  <c r="G138" i="69"/>
  <c r="F138" i="69"/>
  <c r="D138" i="69"/>
  <c r="C138" i="69"/>
  <c r="Q137" i="69"/>
  <c r="P137" i="69"/>
  <c r="O137" i="69"/>
  <c r="N137" i="69"/>
  <c r="M137" i="69"/>
  <c r="L137" i="69"/>
  <c r="K137" i="69"/>
  <c r="J137" i="69"/>
  <c r="I137" i="69"/>
  <c r="H137" i="69"/>
  <c r="G137" i="69"/>
  <c r="F137" i="69"/>
  <c r="Q136" i="69"/>
  <c r="P136" i="69"/>
  <c r="O136" i="69"/>
  <c r="N136" i="69"/>
  <c r="M136" i="69"/>
  <c r="L136" i="69"/>
  <c r="K136" i="69"/>
  <c r="J136" i="69"/>
  <c r="I136" i="69"/>
  <c r="H136" i="69"/>
  <c r="G136" i="69"/>
  <c r="F136" i="69"/>
  <c r="Q135" i="69"/>
  <c r="P135" i="69"/>
  <c r="O135" i="69"/>
  <c r="N135" i="69"/>
  <c r="M135" i="69"/>
  <c r="L135" i="69"/>
  <c r="K135" i="69"/>
  <c r="J135" i="69"/>
  <c r="I135" i="69"/>
  <c r="H135" i="69"/>
  <c r="G135" i="69"/>
  <c r="F135" i="69"/>
  <c r="Q134" i="69"/>
  <c r="P134" i="69"/>
  <c r="O134" i="69"/>
  <c r="N134" i="69"/>
  <c r="M134" i="69"/>
  <c r="L134" i="69"/>
  <c r="K134" i="69"/>
  <c r="J134" i="69"/>
  <c r="I134" i="69"/>
  <c r="H134" i="69"/>
  <c r="G134" i="69"/>
  <c r="F134" i="69"/>
  <c r="R133" i="69"/>
  <c r="R132" i="69"/>
  <c r="R131" i="69"/>
  <c r="Q130" i="69"/>
  <c r="P130" i="69"/>
  <c r="O130" i="69"/>
  <c r="N130" i="69"/>
  <c r="M130" i="69"/>
  <c r="L130" i="69"/>
  <c r="K130" i="69"/>
  <c r="J130" i="69"/>
  <c r="I130" i="69"/>
  <c r="H130" i="69"/>
  <c r="G130" i="69"/>
  <c r="F130" i="69"/>
  <c r="D130" i="69"/>
  <c r="R128" i="69"/>
  <c r="Q127" i="69"/>
  <c r="P127" i="69"/>
  <c r="O127" i="69"/>
  <c r="N127" i="69"/>
  <c r="M127" i="69"/>
  <c r="L127" i="69"/>
  <c r="K127" i="69"/>
  <c r="J127" i="69"/>
  <c r="I127" i="69"/>
  <c r="H127" i="69"/>
  <c r="G127" i="69"/>
  <c r="F127" i="69"/>
  <c r="D127" i="69"/>
  <c r="C127" i="69"/>
  <c r="Q126" i="69"/>
  <c r="P126" i="69"/>
  <c r="O126" i="69"/>
  <c r="N126" i="69"/>
  <c r="M126" i="69"/>
  <c r="L126" i="69"/>
  <c r="K126" i="69"/>
  <c r="J126" i="69"/>
  <c r="I126" i="69"/>
  <c r="H126" i="69"/>
  <c r="G126" i="69"/>
  <c r="F126" i="69"/>
  <c r="D126" i="69"/>
  <c r="C126" i="69"/>
  <c r="Q125" i="69"/>
  <c r="P125" i="69"/>
  <c r="O125" i="69"/>
  <c r="N125" i="69"/>
  <c r="M125" i="69"/>
  <c r="L125" i="69"/>
  <c r="K125" i="69"/>
  <c r="J125" i="69"/>
  <c r="I125" i="69"/>
  <c r="H125" i="69"/>
  <c r="G125" i="69"/>
  <c r="F125" i="69"/>
  <c r="D125" i="69"/>
  <c r="C125" i="69"/>
  <c r="Q124" i="69"/>
  <c r="P124" i="69"/>
  <c r="O124" i="69"/>
  <c r="N124" i="69"/>
  <c r="M124" i="69"/>
  <c r="L124" i="69"/>
  <c r="K124" i="69"/>
  <c r="J124" i="69"/>
  <c r="I124" i="69"/>
  <c r="H124" i="69"/>
  <c r="G124" i="69"/>
  <c r="F124" i="69"/>
  <c r="D124" i="69"/>
  <c r="C124" i="69"/>
  <c r="R123" i="69"/>
  <c r="R122" i="69"/>
  <c r="R121" i="69"/>
  <c r="R120" i="69"/>
  <c r="Q119" i="69"/>
  <c r="P119" i="69"/>
  <c r="O119" i="69"/>
  <c r="N119" i="69"/>
  <c r="M119" i="69"/>
  <c r="L119" i="69"/>
  <c r="K119" i="69"/>
  <c r="J119" i="69"/>
  <c r="I119" i="69"/>
  <c r="H119" i="69"/>
  <c r="G119" i="69"/>
  <c r="F119" i="69"/>
  <c r="Q118" i="69"/>
  <c r="P118" i="69"/>
  <c r="O118" i="69"/>
  <c r="N118" i="69"/>
  <c r="M118" i="69"/>
  <c r="L118" i="69"/>
  <c r="K118" i="69"/>
  <c r="J118" i="69"/>
  <c r="I118" i="69"/>
  <c r="H118" i="69"/>
  <c r="G118" i="69"/>
  <c r="F118" i="69"/>
  <c r="Q117" i="69"/>
  <c r="P117" i="69"/>
  <c r="O117" i="69"/>
  <c r="N117" i="69"/>
  <c r="M117" i="69"/>
  <c r="L117" i="69"/>
  <c r="K117" i="69"/>
  <c r="J117" i="69"/>
  <c r="I117" i="69"/>
  <c r="H117" i="69"/>
  <c r="G117" i="69"/>
  <c r="F117" i="69"/>
  <c r="Q116" i="69"/>
  <c r="P116" i="69"/>
  <c r="O116" i="69"/>
  <c r="N116" i="69"/>
  <c r="M116" i="69"/>
  <c r="L116" i="69"/>
  <c r="K116" i="69"/>
  <c r="J116" i="69"/>
  <c r="I116" i="69"/>
  <c r="H116" i="69"/>
  <c r="G116" i="69"/>
  <c r="F116" i="69"/>
  <c r="D116" i="69"/>
  <c r="C116" i="69"/>
  <c r="Q115" i="69"/>
  <c r="P115" i="69"/>
  <c r="O115" i="69"/>
  <c r="N115" i="69"/>
  <c r="M115" i="69"/>
  <c r="L115" i="69"/>
  <c r="K115" i="69"/>
  <c r="J115" i="69"/>
  <c r="I115" i="69"/>
  <c r="H115" i="69"/>
  <c r="G115" i="69"/>
  <c r="F115" i="69"/>
  <c r="D115" i="69"/>
  <c r="C115" i="69"/>
  <c r="R114" i="69"/>
  <c r="R113" i="69"/>
  <c r="R112" i="69"/>
  <c r="R111" i="69"/>
  <c r="Q110" i="69"/>
  <c r="P110" i="69"/>
  <c r="O110" i="69"/>
  <c r="N110" i="69"/>
  <c r="M110" i="69"/>
  <c r="L110" i="69"/>
  <c r="K110" i="69"/>
  <c r="J110" i="69"/>
  <c r="I110" i="69"/>
  <c r="H110" i="69"/>
  <c r="G110" i="69"/>
  <c r="F110" i="69"/>
  <c r="Q109" i="69"/>
  <c r="P109" i="69"/>
  <c r="O109" i="69"/>
  <c r="N109" i="69"/>
  <c r="M109" i="69"/>
  <c r="L109" i="69"/>
  <c r="K109" i="69"/>
  <c r="J109" i="69"/>
  <c r="I109" i="69"/>
  <c r="H109" i="69"/>
  <c r="G109" i="69"/>
  <c r="F109" i="69"/>
  <c r="Q108" i="69"/>
  <c r="P108" i="69"/>
  <c r="O108" i="69"/>
  <c r="N108" i="69"/>
  <c r="M108" i="69"/>
  <c r="L108" i="69"/>
  <c r="K108" i="69"/>
  <c r="J108" i="69"/>
  <c r="I108" i="69"/>
  <c r="H108" i="69"/>
  <c r="G108" i="69"/>
  <c r="F108" i="69"/>
  <c r="R107" i="69"/>
  <c r="R106" i="69"/>
  <c r="R105" i="69"/>
  <c r="Q104" i="69"/>
  <c r="P104" i="69"/>
  <c r="O104" i="69"/>
  <c r="N104" i="69"/>
  <c r="M104" i="69"/>
  <c r="L104" i="69"/>
  <c r="K104" i="69"/>
  <c r="J104" i="69"/>
  <c r="I104" i="69"/>
  <c r="H104" i="69"/>
  <c r="G104" i="69"/>
  <c r="F104" i="69"/>
  <c r="D104" i="69"/>
  <c r="C104" i="69"/>
  <c r="R102" i="69"/>
  <c r="Q101" i="69"/>
  <c r="P101" i="69"/>
  <c r="O101" i="69"/>
  <c r="N101" i="69"/>
  <c r="M101" i="69"/>
  <c r="L101" i="69"/>
  <c r="K101" i="69"/>
  <c r="J101" i="69"/>
  <c r="I101" i="69"/>
  <c r="H101" i="69"/>
  <c r="G101" i="69"/>
  <c r="F101" i="69"/>
  <c r="D101" i="69"/>
  <c r="C101" i="69"/>
  <c r="Q100" i="69"/>
  <c r="P100" i="69"/>
  <c r="O100" i="69"/>
  <c r="N100" i="69"/>
  <c r="M100" i="69"/>
  <c r="L100" i="69"/>
  <c r="K100" i="69"/>
  <c r="J100" i="69"/>
  <c r="I100" i="69"/>
  <c r="H100" i="69"/>
  <c r="G100" i="69"/>
  <c r="F100" i="69"/>
  <c r="D100" i="69"/>
  <c r="C100" i="69"/>
  <c r="Q99" i="69"/>
  <c r="P99" i="69"/>
  <c r="O99" i="69"/>
  <c r="N99" i="69"/>
  <c r="M99" i="69"/>
  <c r="L99" i="69"/>
  <c r="K99" i="69"/>
  <c r="J99" i="69"/>
  <c r="I99" i="69"/>
  <c r="H99" i="69"/>
  <c r="G99" i="69"/>
  <c r="F99" i="69"/>
  <c r="D99" i="69"/>
  <c r="C99" i="69"/>
  <c r="Q98" i="69"/>
  <c r="P98" i="69"/>
  <c r="O98" i="69"/>
  <c r="N98" i="69"/>
  <c r="M98" i="69"/>
  <c r="L98" i="69"/>
  <c r="K98" i="69"/>
  <c r="J98" i="69"/>
  <c r="I98" i="69"/>
  <c r="H98" i="69"/>
  <c r="G98" i="69"/>
  <c r="F98" i="69"/>
  <c r="D98" i="69"/>
  <c r="C98" i="69"/>
  <c r="Q97" i="69"/>
  <c r="P97" i="69"/>
  <c r="O97" i="69"/>
  <c r="N97" i="69"/>
  <c r="M97" i="69"/>
  <c r="L97" i="69"/>
  <c r="K97" i="69"/>
  <c r="J97" i="69"/>
  <c r="I97" i="69"/>
  <c r="H97" i="69"/>
  <c r="G97" i="69"/>
  <c r="F97" i="69"/>
  <c r="D97" i="69"/>
  <c r="C97" i="69"/>
  <c r="Q96" i="69"/>
  <c r="P96" i="69"/>
  <c r="O96" i="69"/>
  <c r="N96" i="69"/>
  <c r="M96" i="69"/>
  <c r="L96" i="69"/>
  <c r="K96" i="69"/>
  <c r="J96" i="69"/>
  <c r="I96" i="69"/>
  <c r="H96" i="69"/>
  <c r="G96" i="69"/>
  <c r="F96" i="69"/>
  <c r="Q95" i="69"/>
  <c r="P95" i="69"/>
  <c r="O95" i="69"/>
  <c r="N95" i="69"/>
  <c r="M95" i="69"/>
  <c r="L95" i="69"/>
  <c r="K95" i="69"/>
  <c r="J95" i="69"/>
  <c r="I95" i="69"/>
  <c r="H95" i="69"/>
  <c r="G95" i="69"/>
  <c r="F95" i="69"/>
  <c r="Q94" i="69"/>
  <c r="P94" i="69"/>
  <c r="O94" i="69"/>
  <c r="N94" i="69"/>
  <c r="M94" i="69"/>
  <c r="L94" i="69"/>
  <c r="K94" i="69"/>
  <c r="J94" i="69"/>
  <c r="I94" i="69"/>
  <c r="H94" i="69"/>
  <c r="G94" i="69"/>
  <c r="F94" i="69"/>
  <c r="Q93" i="69"/>
  <c r="P93" i="69"/>
  <c r="O93" i="69"/>
  <c r="N93" i="69"/>
  <c r="M93" i="69"/>
  <c r="L93" i="69"/>
  <c r="K93" i="69"/>
  <c r="J93" i="69"/>
  <c r="I93" i="69"/>
  <c r="H93" i="69"/>
  <c r="G93" i="69"/>
  <c r="F93" i="69"/>
  <c r="D93" i="69"/>
  <c r="C93" i="69"/>
  <c r="Q92" i="69"/>
  <c r="P92" i="69"/>
  <c r="O92" i="69"/>
  <c r="N92" i="69"/>
  <c r="M92" i="69"/>
  <c r="L92" i="69"/>
  <c r="K92" i="69"/>
  <c r="J92" i="69"/>
  <c r="I92" i="69"/>
  <c r="H92" i="69"/>
  <c r="G92" i="69"/>
  <c r="F92" i="69"/>
  <c r="Q91" i="69"/>
  <c r="P91" i="69"/>
  <c r="O91" i="69"/>
  <c r="N91" i="69"/>
  <c r="M91" i="69"/>
  <c r="L91" i="69"/>
  <c r="K91" i="69"/>
  <c r="J91" i="69"/>
  <c r="I91" i="69"/>
  <c r="H91" i="69"/>
  <c r="G91" i="69"/>
  <c r="F91" i="69"/>
  <c r="Q90" i="69"/>
  <c r="P90" i="69"/>
  <c r="O90" i="69"/>
  <c r="N90" i="69"/>
  <c r="M90" i="69"/>
  <c r="L90" i="69"/>
  <c r="K90" i="69"/>
  <c r="J90" i="69"/>
  <c r="I90" i="69"/>
  <c r="H90" i="69"/>
  <c r="G90" i="69"/>
  <c r="F90" i="69"/>
  <c r="Q89" i="69"/>
  <c r="P89" i="69"/>
  <c r="O89" i="69"/>
  <c r="N89" i="69"/>
  <c r="M89" i="69"/>
  <c r="L89" i="69"/>
  <c r="K89" i="69"/>
  <c r="J89" i="69"/>
  <c r="I89" i="69"/>
  <c r="H89" i="69"/>
  <c r="G89" i="69"/>
  <c r="F89" i="69"/>
  <c r="D89" i="69"/>
  <c r="C89" i="69"/>
  <c r="R88" i="69"/>
  <c r="Q87" i="69"/>
  <c r="P87" i="69"/>
  <c r="O87" i="69"/>
  <c r="N87" i="69"/>
  <c r="M87" i="69"/>
  <c r="L87" i="69"/>
  <c r="K87" i="69"/>
  <c r="J87" i="69"/>
  <c r="I87" i="69"/>
  <c r="H87" i="69"/>
  <c r="G87" i="69"/>
  <c r="F87" i="69"/>
  <c r="Q86" i="69"/>
  <c r="P86" i="69"/>
  <c r="O86" i="69"/>
  <c r="N86" i="69"/>
  <c r="M86" i="69"/>
  <c r="L86" i="69"/>
  <c r="K86" i="69"/>
  <c r="J86" i="69"/>
  <c r="I86" i="69"/>
  <c r="H86" i="69"/>
  <c r="G86" i="69"/>
  <c r="F86" i="69"/>
  <c r="Q85" i="69"/>
  <c r="P85" i="69"/>
  <c r="O85" i="69"/>
  <c r="N85" i="69"/>
  <c r="M85" i="69"/>
  <c r="L85" i="69"/>
  <c r="K85" i="69"/>
  <c r="J85" i="69"/>
  <c r="I85" i="69"/>
  <c r="H85" i="69"/>
  <c r="G85" i="69"/>
  <c r="F85" i="69"/>
  <c r="Q84" i="69"/>
  <c r="P84" i="69"/>
  <c r="O84" i="69"/>
  <c r="N84" i="69"/>
  <c r="M84" i="69"/>
  <c r="L84" i="69"/>
  <c r="K84" i="69"/>
  <c r="J84" i="69"/>
  <c r="I84" i="69"/>
  <c r="H84" i="69"/>
  <c r="G84" i="69"/>
  <c r="F84" i="69"/>
  <c r="D84" i="69"/>
  <c r="C84" i="69"/>
  <c r="Q83" i="69"/>
  <c r="P83" i="69"/>
  <c r="O83" i="69"/>
  <c r="N83" i="69"/>
  <c r="M83" i="69"/>
  <c r="L83" i="69"/>
  <c r="K83" i="69"/>
  <c r="J83" i="69"/>
  <c r="I83" i="69"/>
  <c r="H83" i="69"/>
  <c r="G83" i="69"/>
  <c r="F83" i="69"/>
  <c r="Q82" i="69"/>
  <c r="P82" i="69"/>
  <c r="O82" i="69"/>
  <c r="N82" i="69"/>
  <c r="M82" i="69"/>
  <c r="L82" i="69"/>
  <c r="K82" i="69"/>
  <c r="J82" i="69"/>
  <c r="I82" i="69"/>
  <c r="H82" i="69"/>
  <c r="G82" i="69"/>
  <c r="F82" i="69"/>
  <c r="Q81" i="69"/>
  <c r="P81" i="69"/>
  <c r="O81" i="69"/>
  <c r="N81" i="69"/>
  <c r="M81" i="69"/>
  <c r="L81" i="69"/>
  <c r="K81" i="69"/>
  <c r="J81" i="69"/>
  <c r="I81" i="69"/>
  <c r="H81" i="69"/>
  <c r="G81" i="69"/>
  <c r="F81" i="69"/>
  <c r="R80" i="69"/>
  <c r="R79" i="69"/>
  <c r="R78" i="69"/>
  <c r="Q77" i="69"/>
  <c r="P77" i="69"/>
  <c r="O77" i="69"/>
  <c r="N77" i="69"/>
  <c r="M77" i="69"/>
  <c r="L77" i="69"/>
  <c r="K77" i="69"/>
  <c r="J77" i="69"/>
  <c r="I77" i="69"/>
  <c r="H77" i="69"/>
  <c r="G77" i="69"/>
  <c r="F77" i="69"/>
  <c r="D77" i="69"/>
  <c r="C77" i="69"/>
  <c r="Q76" i="69"/>
  <c r="P76" i="69"/>
  <c r="O76" i="69"/>
  <c r="N76" i="69"/>
  <c r="M76" i="69"/>
  <c r="L76" i="69"/>
  <c r="K76" i="69"/>
  <c r="J76" i="69"/>
  <c r="I76" i="69"/>
  <c r="H76" i="69"/>
  <c r="G76" i="69"/>
  <c r="F76" i="69"/>
  <c r="D76" i="69"/>
  <c r="C76" i="69"/>
  <c r="E75" i="69"/>
  <c r="E153" i="69" s="1"/>
  <c r="R69" i="69"/>
  <c r="R68" i="69"/>
  <c r="R67" i="69"/>
  <c r="Q66" i="69"/>
  <c r="P66" i="69"/>
  <c r="O66" i="69"/>
  <c r="N66" i="69"/>
  <c r="M66" i="69"/>
  <c r="L66" i="69"/>
  <c r="K66" i="69"/>
  <c r="J66" i="69"/>
  <c r="I66" i="69"/>
  <c r="H66" i="69"/>
  <c r="G66" i="69"/>
  <c r="F66" i="69"/>
  <c r="D66" i="69"/>
  <c r="C66" i="69"/>
  <c r="Q65" i="69"/>
  <c r="P65" i="69"/>
  <c r="O65" i="69"/>
  <c r="N65" i="69"/>
  <c r="M65" i="69"/>
  <c r="L65" i="69"/>
  <c r="K65" i="69"/>
  <c r="J65" i="69"/>
  <c r="I65" i="69"/>
  <c r="H65" i="69"/>
  <c r="G65" i="69"/>
  <c r="F65" i="69"/>
  <c r="D65" i="69"/>
  <c r="C65" i="69"/>
  <c r="Q64" i="69"/>
  <c r="Q63" i="69" s="1"/>
  <c r="P64" i="69"/>
  <c r="O64" i="69"/>
  <c r="N64" i="69"/>
  <c r="M64" i="69"/>
  <c r="L64" i="69"/>
  <c r="K64" i="69"/>
  <c r="J64" i="69"/>
  <c r="I64" i="69"/>
  <c r="H64" i="69"/>
  <c r="G64" i="69"/>
  <c r="F64" i="69"/>
  <c r="D64" i="69"/>
  <c r="D63" i="69" s="1"/>
  <c r="C64" i="69"/>
  <c r="Q62" i="69"/>
  <c r="P62" i="69"/>
  <c r="O62" i="69"/>
  <c r="N62" i="69"/>
  <c r="M62" i="69"/>
  <c r="L62" i="69"/>
  <c r="K62" i="69"/>
  <c r="J62" i="69"/>
  <c r="I62" i="69"/>
  <c r="H62" i="69"/>
  <c r="G62" i="69"/>
  <c r="F62" i="69"/>
  <c r="D62" i="69"/>
  <c r="C62" i="69"/>
  <c r="Q60" i="69"/>
  <c r="P60" i="69"/>
  <c r="O60" i="69"/>
  <c r="N60" i="69"/>
  <c r="M60" i="69"/>
  <c r="L60" i="69"/>
  <c r="K60" i="69"/>
  <c r="J60" i="69"/>
  <c r="I60" i="69"/>
  <c r="H60" i="69"/>
  <c r="G60" i="69"/>
  <c r="F60" i="69"/>
  <c r="E60" i="69"/>
  <c r="C60" i="69"/>
  <c r="Q59" i="69"/>
  <c r="P59" i="69"/>
  <c r="O59" i="69"/>
  <c r="N59" i="69"/>
  <c r="M59" i="69"/>
  <c r="L59" i="69"/>
  <c r="K59" i="69"/>
  <c r="J59" i="69"/>
  <c r="I59" i="69"/>
  <c r="H59" i="69"/>
  <c r="G59" i="69"/>
  <c r="F59" i="69"/>
  <c r="E59" i="69"/>
  <c r="C59" i="69"/>
  <c r="Q58" i="69"/>
  <c r="P58" i="69"/>
  <c r="O58" i="69"/>
  <c r="N58" i="69"/>
  <c r="M58" i="69"/>
  <c r="L58" i="69"/>
  <c r="K58" i="69"/>
  <c r="J58" i="69"/>
  <c r="I58" i="69"/>
  <c r="H58" i="69"/>
  <c r="G58" i="69"/>
  <c r="F58" i="69"/>
  <c r="E58" i="69"/>
  <c r="C58" i="69"/>
  <c r="D57" i="69"/>
  <c r="Q56" i="69"/>
  <c r="P56" i="69"/>
  <c r="O56" i="69"/>
  <c r="N56" i="69"/>
  <c r="M56" i="69"/>
  <c r="L56" i="69"/>
  <c r="K56" i="69"/>
  <c r="J56" i="69"/>
  <c r="I56" i="69"/>
  <c r="H56" i="69"/>
  <c r="G56" i="69"/>
  <c r="F56" i="69"/>
  <c r="D56" i="69"/>
  <c r="C56" i="69"/>
  <c r="Q55" i="69"/>
  <c r="P55" i="69"/>
  <c r="O55" i="69"/>
  <c r="N55" i="69"/>
  <c r="M55" i="69"/>
  <c r="L55" i="69"/>
  <c r="K55" i="69"/>
  <c r="J55" i="69"/>
  <c r="I55" i="69"/>
  <c r="H55" i="69"/>
  <c r="G55" i="69"/>
  <c r="F55" i="69"/>
  <c r="D55" i="69"/>
  <c r="C55" i="69"/>
  <c r="Q54" i="69"/>
  <c r="P54" i="69"/>
  <c r="O54" i="69"/>
  <c r="N54" i="69"/>
  <c r="M54" i="69"/>
  <c r="L54" i="69"/>
  <c r="K54" i="69"/>
  <c r="J54" i="69"/>
  <c r="I54" i="69"/>
  <c r="H54" i="69"/>
  <c r="G54" i="69"/>
  <c r="F54" i="69"/>
  <c r="D54" i="69"/>
  <c r="C54" i="69"/>
  <c r="E53" i="69"/>
  <c r="Q51" i="69"/>
  <c r="Q50" i="69" s="1"/>
  <c r="P51" i="69"/>
  <c r="O51" i="69"/>
  <c r="O50" i="69" s="1"/>
  <c r="N51" i="69"/>
  <c r="N50" i="69" s="1"/>
  <c r="M51" i="69"/>
  <c r="M50" i="69" s="1"/>
  <c r="L51" i="69"/>
  <c r="L50" i="69" s="1"/>
  <c r="K51" i="69"/>
  <c r="K50" i="69" s="1"/>
  <c r="J51" i="69"/>
  <c r="J50" i="69" s="1"/>
  <c r="I51" i="69"/>
  <c r="I50" i="69" s="1"/>
  <c r="H51" i="69"/>
  <c r="H50" i="69" s="1"/>
  <c r="G51" i="69"/>
  <c r="G50" i="69" s="1"/>
  <c r="F51" i="69"/>
  <c r="F50" i="69" s="1"/>
  <c r="E51" i="69"/>
  <c r="E50" i="69" s="1"/>
  <c r="C51" i="69"/>
  <c r="C50" i="69" s="1"/>
  <c r="P50" i="69"/>
  <c r="R49" i="69"/>
  <c r="Q48" i="69"/>
  <c r="Q47" i="69" s="1"/>
  <c r="Q45" i="69" s="1"/>
  <c r="P48" i="69"/>
  <c r="P47" i="69" s="1"/>
  <c r="P45" i="69" s="1"/>
  <c r="O48" i="69"/>
  <c r="O47" i="69" s="1"/>
  <c r="O45" i="69" s="1"/>
  <c r="N48" i="69"/>
  <c r="N47" i="69" s="1"/>
  <c r="N45" i="69" s="1"/>
  <c r="M48" i="69"/>
  <c r="M47" i="69" s="1"/>
  <c r="M45" i="69" s="1"/>
  <c r="M44" i="69" s="1"/>
  <c r="L48" i="69"/>
  <c r="L47" i="69" s="1"/>
  <c r="L45" i="69" s="1"/>
  <c r="K48" i="69"/>
  <c r="K47" i="69" s="1"/>
  <c r="K45" i="69" s="1"/>
  <c r="J48" i="69"/>
  <c r="J47" i="69" s="1"/>
  <c r="J45" i="69" s="1"/>
  <c r="I48" i="69"/>
  <c r="I47" i="69" s="1"/>
  <c r="H48" i="69"/>
  <c r="H47" i="69" s="1"/>
  <c r="H45" i="69" s="1"/>
  <c r="G48" i="69"/>
  <c r="G47" i="69" s="1"/>
  <c r="G45" i="69" s="1"/>
  <c r="F48" i="69"/>
  <c r="E48" i="69"/>
  <c r="E47" i="69" s="1"/>
  <c r="E45" i="69" s="1"/>
  <c r="C48" i="69"/>
  <c r="C47" i="69" s="1"/>
  <c r="C45" i="69" s="1"/>
  <c r="R46" i="69"/>
  <c r="I45" i="69"/>
  <c r="D45" i="69"/>
  <c r="D44" i="69" s="1"/>
  <c r="Q43" i="69"/>
  <c r="P43" i="69"/>
  <c r="O43" i="69"/>
  <c r="N43" i="69"/>
  <c r="M43" i="69"/>
  <c r="L43" i="69"/>
  <c r="K43" i="69"/>
  <c r="J43" i="69"/>
  <c r="I43" i="69"/>
  <c r="H43" i="69"/>
  <c r="G43" i="69"/>
  <c r="F43" i="69"/>
  <c r="D43" i="69"/>
  <c r="C43" i="69"/>
  <c r="Q42" i="69"/>
  <c r="P42" i="69"/>
  <c r="O42" i="69"/>
  <c r="O41" i="69" s="1"/>
  <c r="N42" i="69"/>
  <c r="M42" i="69"/>
  <c r="L42" i="69"/>
  <c r="L41" i="69" s="1"/>
  <c r="K42" i="69"/>
  <c r="J42" i="69"/>
  <c r="I42" i="69"/>
  <c r="H42" i="69"/>
  <c r="G42" i="69"/>
  <c r="F42" i="69"/>
  <c r="D42" i="69"/>
  <c r="C42" i="69"/>
  <c r="E41" i="69"/>
  <c r="R40" i="69"/>
  <c r="D40" i="69"/>
  <c r="Q39" i="69"/>
  <c r="P39" i="69"/>
  <c r="O39" i="69"/>
  <c r="N39" i="69"/>
  <c r="M39" i="69"/>
  <c r="L39" i="69"/>
  <c r="K39" i="69"/>
  <c r="J39" i="69"/>
  <c r="I39" i="69"/>
  <c r="H39" i="69"/>
  <c r="G39" i="69"/>
  <c r="F39" i="69"/>
  <c r="D39" i="69"/>
  <c r="C39" i="69"/>
  <c r="R38" i="69"/>
  <c r="D38" i="69"/>
  <c r="Q37" i="69"/>
  <c r="P37" i="69"/>
  <c r="O37" i="69"/>
  <c r="N37" i="69"/>
  <c r="M37" i="69"/>
  <c r="L37" i="69"/>
  <c r="K37" i="69"/>
  <c r="J37" i="69"/>
  <c r="I37" i="69"/>
  <c r="H37" i="69"/>
  <c r="G37" i="69"/>
  <c r="F37" i="69"/>
  <c r="D37" i="69"/>
  <c r="C37" i="69"/>
  <c r="R36" i="69"/>
  <c r="D36" i="69"/>
  <c r="Q35" i="69"/>
  <c r="P35" i="69"/>
  <c r="O35" i="69"/>
  <c r="N35" i="69"/>
  <c r="M35" i="69"/>
  <c r="L35" i="69"/>
  <c r="K35" i="69"/>
  <c r="J35" i="69"/>
  <c r="J34" i="69" s="1"/>
  <c r="I35" i="69"/>
  <c r="H35" i="69"/>
  <c r="G35" i="69"/>
  <c r="F35" i="69"/>
  <c r="D35" i="69"/>
  <c r="C35" i="69"/>
  <c r="E34" i="69"/>
  <c r="Q33" i="69"/>
  <c r="P33" i="69"/>
  <c r="O33" i="69"/>
  <c r="N33" i="69"/>
  <c r="M33" i="69"/>
  <c r="L33" i="69"/>
  <c r="K33" i="69"/>
  <c r="J33" i="69"/>
  <c r="I33" i="69"/>
  <c r="H33" i="69"/>
  <c r="G33" i="69"/>
  <c r="F33" i="69"/>
  <c r="D33" i="69"/>
  <c r="C33" i="69"/>
  <c r="Q32" i="69"/>
  <c r="P32" i="69"/>
  <c r="O32" i="69"/>
  <c r="N32" i="69"/>
  <c r="M32" i="69"/>
  <c r="L32" i="69"/>
  <c r="K32" i="69"/>
  <c r="J32" i="69"/>
  <c r="I32" i="69"/>
  <c r="H32" i="69"/>
  <c r="G32" i="69"/>
  <c r="F32" i="69"/>
  <c r="D32" i="69"/>
  <c r="C32" i="69"/>
  <c r="Q31" i="69"/>
  <c r="Q30" i="69" s="1"/>
  <c r="P31" i="69"/>
  <c r="O31" i="69"/>
  <c r="N31" i="69"/>
  <c r="M31" i="69"/>
  <c r="L31" i="69"/>
  <c r="K31" i="69"/>
  <c r="J31" i="69"/>
  <c r="I31" i="69"/>
  <c r="H31" i="69"/>
  <c r="G31" i="69"/>
  <c r="F31" i="69"/>
  <c r="D31" i="69"/>
  <c r="C31" i="69"/>
  <c r="Q29" i="69"/>
  <c r="P29" i="69"/>
  <c r="O29" i="69"/>
  <c r="N29" i="69"/>
  <c r="M29" i="69"/>
  <c r="L29" i="69"/>
  <c r="K29" i="69"/>
  <c r="J29" i="69"/>
  <c r="I29" i="69"/>
  <c r="H29" i="69"/>
  <c r="G29" i="69"/>
  <c r="F29" i="69"/>
  <c r="D29" i="69"/>
  <c r="C29" i="69"/>
  <c r="Q28" i="69"/>
  <c r="P28" i="69"/>
  <c r="O28" i="69"/>
  <c r="N28" i="69"/>
  <c r="M28" i="69"/>
  <c r="L28" i="69"/>
  <c r="K28" i="69"/>
  <c r="J28" i="69"/>
  <c r="I28" i="69"/>
  <c r="H28" i="69"/>
  <c r="G28" i="69"/>
  <c r="F28" i="69"/>
  <c r="D28" i="69"/>
  <c r="C28" i="69"/>
  <c r="Q27" i="69"/>
  <c r="P27" i="69"/>
  <c r="O27" i="69"/>
  <c r="N27" i="69"/>
  <c r="M27" i="69"/>
  <c r="L27" i="69"/>
  <c r="K27" i="69"/>
  <c r="J27" i="69"/>
  <c r="I27" i="69"/>
  <c r="H27" i="69"/>
  <c r="G27" i="69"/>
  <c r="F27" i="69"/>
  <c r="D27" i="69"/>
  <c r="C27" i="69"/>
  <c r="Q26" i="69"/>
  <c r="P26" i="69"/>
  <c r="O26" i="69"/>
  <c r="N26" i="69"/>
  <c r="M26" i="69"/>
  <c r="L26" i="69"/>
  <c r="K26" i="69"/>
  <c r="J26" i="69"/>
  <c r="I26" i="69"/>
  <c r="H26" i="69"/>
  <c r="G26" i="69"/>
  <c r="F26" i="69"/>
  <c r="D26" i="69"/>
  <c r="C26" i="69"/>
  <c r="Q25" i="69"/>
  <c r="P25" i="69"/>
  <c r="O25" i="69"/>
  <c r="N25" i="69"/>
  <c r="M25" i="69"/>
  <c r="L25" i="69"/>
  <c r="K25" i="69"/>
  <c r="J25" i="69"/>
  <c r="I25" i="69"/>
  <c r="H25" i="69"/>
  <c r="G25" i="69"/>
  <c r="F25" i="69"/>
  <c r="D25" i="69"/>
  <c r="C25" i="69"/>
  <c r="Q23" i="69"/>
  <c r="Q22" i="69" s="1"/>
  <c r="P23" i="69"/>
  <c r="P22" i="69" s="1"/>
  <c r="O23" i="69"/>
  <c r="O22" i="69" s="1"/>
  <c r="N23" i="69"/>
  <c r="N22" i="69" s="1"/>
  <c r="M23" i="69"/>
  <c r="M22" i="69" s="1"/>
  <c r="L23" i="69"/>
  <c r="L22" i="69" s="1"/>
  <c r="K23" i="69"/>
  <c r="K22" i="69" s="1"/>
  <c r="J23" i="69"/>
  <c r="J22" i="69" s="1"/>
  <c r="I23" i="69"/>
  <c r="I22" i="69" s="1"/>
  <c r="H23" i="69"/>
  <c r="H22" i="69" s="1"/>
  <c r="G23" i="69"/>
  <c r="G22" i="69" s="1"/>
  <c r="F23" i="69"/>
  <c r="F22" i="69" s="1"/>
  <c r="D23" i="69"/>
  <c r="D22" i="69" s="1"/>
  <c r="C23" i="69"/>
  <c r="C22" i="69" s="1"/>
  <c r="Q20" i="69"/>
  <c r="P20" i="69"/>
  <c r="O20" i="69"/>
  <c r="N20" i="69"/>
  <c r="M20" i="69"/>
  <c r="L20" i="69"/>
  <c r="K20" i="69"/>
  <c r="J20" i="69"/>
  <c r="I20" i="69"/>
  <c r="H20" i="69"/>
  <c r="G20" i="69"/>
  <c r="F20" i="69"/>
  <c r="D20" i="69"/>
  <c r="C20" i="69"/>
  <c r="Q19" i="69"/>
  <c r="P19" i="69"/>
  <c r="O19" i="69"/>
  <c r="N19" i="69"/>
  <c r="M19" i="69"/>
  <c r="L19" i="69"/>
  <c r="K19" i="69"/>
  <c r="J19" i="69"/>
  <c r="I19" i="69"/>
  <c r="H19" i="69"/>
  <c r="G19" i="69"/>
  <c r="F19" i="69"/>
  <c r="D19" i="69"/>
  <c r="C19" i="69"/>
  <c r="Q18" i="69"/>
  <c r="P18" i="69"/>
  <c r="O18" i="69"/>
  <c r="N18" i="69"/>
  <c r="M18" i="69"/>
  <c r="L18" i="69"/>
  <c r="K18" i="69"/>
  <c r="J18" i="69"/>
  <c r="I18" i="69"/>
  <c r="H18" i="69"/>
  <c r="G18" i="69"/>
  <c r="F18" i="69"/>
  <c r="D18" i="69"/>
  <c r="C18" i="69"/>
  <c r="Q17" i="69"/>
  <c r="P17" i="69"/>
  <c r="O17" i="69"/>
  <c r="N17" i="69"/>
  <c r="M17" i="69"/>
  <c r="L17" i="69"/>
  <c r="K17" i="69"/>
  <c r="J17" i="69"/>
  <c r="I17" i="69"/>
  <c r="H17" i="69"/>
  <c r="G17" i="69"/>
  <c r="F17" i="69"/>
  <c r="D17" i="69"/>
  <c r="C17" i="69"/>
  <c r="Q16" i="69"/>
  <c r="P16" i="69"/>
  <c r="O16" i="69"/>
  <c r="N16" i="69"/>
  <c r="M16" i="69"/>
  <c r="L16" i="69"/>
  <c r="K16" i="69"/>
  <c r="J16" i="69"/>
  <c r="I16" i="69"/>
  <c r="H16" i="69"/>
  <c r="G16" i="69"/>
  <c r="F16" i="69"/>
  <c r="D16" i="69"/>
  <c r="C16" i="69"/>
  <c r="Q14" i="69"/>
  <c r="P14" i="69"/>
  <c r="O14" i="69"/>
  <c r="N14" i="69"/>
  <c r="M14" i="69"/>
  <c r="L14" i="69"/>
  <c r="K14" i="69"/>
  <c r="J14" i="69"/>
  <c r="I14" i="69"/>
  <c r="H14" i="69"/>
  <c r="G14" i="69"/>
  <c r="F14" i="69"/>
  <c r="D14" i="69"/>
  <c r="D12" i="69" s="1"/>
  <c r="C14" i="69"/>
  <c r="C12" i="69" s="1"/>
  <c r="Q13" i="69"/>
  <c r="P13" i="69"/>
  <c r="O13" i="69"/>
  <c r="N13" i="69"/>
  <c r="M13" i="69"/>
  <c r="L13" i="69"/>
  <c r="K13" i="69"/>
  <c r="K12" i="69" s="1"/>
  <c r="J13" i="69"/>
  <c r="I13" i="69"/>
  <c r="H13" i="69"/>
  <c r="G13" i="69"/>
  <c r="F13" i="69"/>
  <c r="Q11" i="69"/>
  <c r="P11" i="69"/>
  <c r="O11" i="69"/>
  <c r="N11" i="69"/>
  <c r="M11" i="69"/>
  <c r="L11" i="69"/>
  <c r="K11" i="69"/>
  <c r="J11" i="69"/>
  <c r="I11" i="69"/>
  <c r="H11" i="69"/>
  <c r="G11" i="69"/>
  <c r="F11" i="69"/>
  <c r="D11" i="69"/>
  <c r="C11" i="69"/>
  <c r="Q10" i="69"/>
  <c r="P10" i="69"/>
  <c r="O10" i="69"/>
  <c r="N10" i="69"/>
  <c r="M10" i="69"/>
  <c r="L10" i="69"/>
  <c r="K10" i="69"/>
  <c r="J10" i="69"/>
  <c r="I10" i="69"/>
  <c r="H10" i="69"/>
  <c r="G10" i="69"/>
  <c r="F10" i="69"/>
  <c r="F9" i="69" s="1"/>
  <c r="D10" i="69"/>
  <c r="C10" i="69"/>
  <c r="E9" i="69"/>
  <c r="E8" i="69" s="1"/>
  <c r="S155" i="68"/>
  <c r="S154" i="68"/>
  <c r="S153" i="68"/>
  <c r="S152" i="68"/>
  <c r="S151" i="68"/>
  <c r="S150" i="68"/>
  <c r="S149" i="68"/>
  <c r="S148" i="68"/>
  <c r="S147" i="68"/>
  <c r="S146" i="68"/>
  <c r="S145" i="68"/>
  <c r="S144" i="68"/>
  <c r="S143" i="68"/>
  <c r="S142" i="68"/>
  <c r="S141" i="68"/>
  <c r="S140" i="68"/>
  <c r="S139" i="68"/>
  <c r="S138" i="68"/>
  <c r="S137" i="68"/>
  <c r="S136" i="68"/>
  <c r="S135" i="68"/>
  <c r="S134" i="68"/>
  <c r="S133" i="68"/>
  <c r="S132" i="68"/>
  <c r="R131" i="68"/>
  <c r="Q131" i="68"/>
  <c r="P131" i="68"/>
  <c r="O131" i="68"/>
  <c r="N131" i="68"/>
  <c r="M131" i="68"/>
  <c r="L131" i="68"/>
  <c r="K131" i="68"/>
  <c r="J131" i="68"/>
  <c r="I131" i="68"/>
  <c r="H131" i="68"/>
  <c r="G131" i="68"/>
  <c r="F131" i="68"/>
  <c r="E131" i="68"/>
  <c r="D131" i="68"/>
  <c r="S129" i="68"/>
  <c r="S128" i="68"/>
  <c r="S127" i="68"/>
  <c r="S126" i="68"/>
  <c r="S125" i="68"/>
  <c r="S124" i="68"/>
  <c r="S123" i="68"/>
  <c r="S122" i="68"/>
  <c r="S121" i="68"/>
  <c r="S120" i="68"/>
  <c r="S119" i="68"/>
  <c r="S118" i="68"/>
  <c r="S117" i="68"/>
  <c r="S116" i="68"/>
  <c r="S115" i="68"/>
  <c r="S114" i="68"/>
  <c r="S113" i="68"/>
  <c r="S112" i="68"/>
  <c r="S111" i="68"/>
  <c r="S110" i="68"/>
  <c r="B110" i="68"/>
  <c r="S109" i="68"/>
  <c r="S108" i="68"/>
  <c r="S107" i="68"/>
  <c r="S106" i="68"/>
  <c r="S105" i="68"/>
  <c r="S104" i="68"/>
  <c r="R103" i="68"/>
  <c r="Q103" i="68"/>
  <c r="P103" i="68"/>
  <c r="O103" i="68"/>
  <c r="N103" i="68"/>
  <c r="M103" i="68"/>
  <c r="L103" i="68"/>
  <c r="K103" i="68"/>
  <c r="J103" i="68"/>
  <c r="I103" i="68"/>
  <c r="H103" i="68"/>
  <c r="G103" i="68"/>
  <c r="F103" i="68"/>
  <c r="E103" i="68"/>
  <c r="D103" i="68"/>
  <c r="S101" i="68"/>
  <c r="S100" i="68"/>
  <c r="S99" i="68"/>
  <c r="S98" i="68"/>
  <c r="S97" i="68"/>
  <c r="S96" i="68"/>
  <c r="S95" i="68"/>
  <c r="S94" i="68"/>
  <c r="S93" i="68"/>
  <c r="S92" i="68"/>
  <c r="S91" i="68"/>
  <c r="S90" i="68"/>
  <c r="S89" i="68"/>
  <c r="S88" i="68"/>
  <c r="S87" i="68"/>
  <c r="S86" i="68"/>
  <c r="S85" i="68"/>
  <c r="S84" i="68"/>
  <c r="S83" i="68"/>
  <c r="S82" i="68"/>
  <c r="S81" i="68"/>
  <c r="S80" i="68"/>
  <c r="S79" i="68"/>
  <c r="S78" i="68"/>
  <c r="S77" i="68"/>
  <c r="S76" i="68"/>
  <c r="S75" i="68"/>
  <c r="R74" i="68"/>
  <c r="R157" i="68" s="1"/>
  <c r="Q74" i="68"/>
  <c r="P74" i="68"/>
  <c r="P157" i="68" s="1"/>
  <c r="O74" i="68"/>
  <c r="O157" i="68" s="1"/>
  <c r="N74" i="68"/>
  <c r="N157" i="68" s="1"/>
  <c r="M74" i="68"/>
  <c r="L74" i="68"/>
  <c r="L157" i="68" s="1"/>
  <c r="K74" i="68"/>
  <c r="K157" i="68" s="1"/>
  <c r="J74" i="68"/>
  <c r="J157" i="68" s="1"/>
  <c r="I74" i="68"/>
  <c r="I157" i="68" s="1"/>
  <c r="H74" i="68"/>
  <c r="H157" i="68" s="1"/>
  <c r="G74" i="68"/>
  <c r="G157" i="68" s="1"/>
  <c r="F74" i="68"/>
  <c r="F157" i="68" s="1"/>
  <c r="E74" i="68"/>
  <c r="D74" i="68"/>
  <c r="D157" i="68" s="1"/>
  <c r="S68" i="68"/>
  <c r="S67" i="68"/>
  <c r="S66" i="68"/>
  <c r="R65" i="68"/>
  <c r="Q65" i="68"/>
  <c r="P65" i="68"/>
  <c r="O65" i="68"/>
  <c r="N65" i="68"/>
  <c r="M65" i="68"/>
  <c r="S65" i="68" s="1"/>
  <c r="S64" i="68"/>
  <c r="S63" i="68"/>
  <c r="R62" i="68"/>
  <c r="Q62" i="68"/>
  <c r="Q60" i="68" s="1"/>
  <c r="P62" i="68"/>
  <c r="P60" i="68" s="1"/>
  <c r="O62" i="68"/>
  <c r="O60" i="68" s="1"/>
  <c r="N62" i="68"/>
  <c r="N60" i="68" s="1"/>
  <c r="M62" i="68"/>
  <c r="M60" i="68" s="1"/>
  <c r="L62" i="68"/>
  <c r="L60" i="68" s="1"/>
  <c r="K62" i="68"/>
  <c r="K60" i="68" s="1"/>
  <c r="J62" i="68"/>
  <c r="I62" i="68"/>
  <c r="H62" i="68"/>
  <c r="G62" i="68"/>
  <c r="F62" i="68"/>
  <c r="E62" i="68"/>
  <c r="E60" i="68" s="1"/>
  <c r="D62" i="68"/>
  <c r="D60" i="68" s="1"/>
  <c r="S61" i="68"/>
  <c r="R60" i="68"/>
  <c r="J60" i="68"/>
  <c r="I60" i="68"/>
  <c r="H60" i="68"/>
  <c r="G60" i="68"/>
  <c r="F60" i="68"/>
  <c r="S59" i="68"/>
  <c r="S58" i="68"/>
  <c r="S57" i="68"/>
  <c r="R56" i="68"/>
  <c r="Q56" i="68"/>
  <c r="P56" i="68"/>
  <c r="O56" i="68"/>
  <c r="O51" i="68" s="1"/>
  <c r="N56" i="68"/>
  <c r="N51" i="68" s="1"/>
  <c r="M56" i="68"/>
  <c r="M51" i="68" s="1"/>
  <c r="L56" i="68"/>
  <c r="K56" i="68"/>
  <c r="J56" i="68"/>
  <c r="I56" i="68"/>
  <c r="H56" i="68"/>
  <c r="G56" i="68"/>
  <c r="F56" i="68"/>
  <c r="E56" i="68"/>
  <c r="D56" i="68"/>
  <c r="S55" i="68"/>
  <c r="S54" i="68"/>
  <c r="S53" i="68"/>
  <c r="R52" i="68"/>
  <c r="R51" i="68" s="1"/>
  <c r="Q52" i="68"/>
  <c r="Q51" i="68" s="1"/>
  <c r="P52" i="68"/>
  <c r="O52" i="68"/>
  <c r="N52" i="68"/>
  <c r="M52" i="68"/>
  <c r="L52" i="68"/>
  <c r="K52" i="68"/>
  <c r="J52" i="68"/>
  <c r="I52" i="68"/>
  <c r="I51" i="68" s="1"/>
  <c r="H52" i="68"/>
  <c r="H51" i="68" s="1"/>
  <c r="G52" i="68"/>
  <c r="F52" i="68"/>
  <c r="F51" i="68" s="1"/>
  <c r="E52" i="68"/>
  <c r="E51" i="68" s="1"/>
  <c r="D52" i="68"/>
  <c r="S50" i="68"/>
  <c r="R49" i="68"/>
  <c r="Q49" i="68"/>
  <c r="P49" i="68"/>
  <c r="O49" i="68"/>
  <c r="N49" i="68"/>
  <c r="M49" i="68"/>
  <c r="L49" i="68"/>
  <c r="K49" i="68"/>
  <c r="J49" i="68"/>
  <c r="I49" i="68"/>
  <c r="H49" i="68"/>
  <c r="G49" i="68"/>
  <c r="F49" i="68"/>
  <c r="E49" i="68"/>
  <c r="D49" i="68"/>
  <c r="S48" i="68"/>
  <c r="S47" i="68"/>
  <c r="R46" i="68"/>
  <c r="Q46" i="68"/>
  <c r="Q45" i="68" s="1"/>
  <c r="P46" i="68"/>
  <c r="P45" i="68" s="1"/>
  <c r="O46" i="68"/>
  <c r="N46" i="68"/>
  <c r="M46" i="68"/>
  <c r="L46" i="68"/>
  <c r="K46" i="68"/>
  <c r="J46" i="68"/>
  <c r="I46" i="68"/>
  <c r="I45" i="68" s="1"/>
  <c r="H46" i="68"/>
  <c r="H45" i="68" s="1"/>
  <c r="G46" i="68"/>
  <c r="G45" i="68" s="1"/>
  <c r="F46" i="68"/>
  <c r="E46" i="68"/>
  <c r="E45" i="68" s="1"/>
  <c r="D46" i="68"/>
  <c r="D45" i="68" s="1"/>
  <c r="S44" i="68"/>
  <c r="S43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S41" i="68"/>
  <c r="S40" i="68"/>
  <c r="S39" i="68"/>
  <c r="S38" i="68"/>
  <c r="S37" i="68"/>
  <c r="S36" i="68"/>
  <c r="S35" i="68"/>
  <c r="R34" i="68"/>
  <c r="Q34" i="68"/>
  <c r="P34" i="68"/>
  <c r="O34" i="68"/>
  <c r="N34" i="68"/>
  <c r="M34" i="68"/>
  <c r="L34" i="68"/>
  <c r="K34" i="68"/>
  <c r="J34" i="68"/>
  <c r="I34" i="68"/>
  <c r="H34" i="68"/>
  <c r="G34" i="68"/>
  <c r="F34" i="68"/>
  <c r="E34" i="68"/>
  <c r="D34" i="68"/>
  <c r="S33" i="68"/>
  <c r="S32" i="68"/>
  <c r="S31" i="68"/>
  <c r="R30" i="68"/>
  <c r="Q30" i="68"/>
  <c r="P30" i="68"/>
  <c r="O30" i="68"/>
  <c r="N30" i="68"/>
  <c r="M30" i="68"/>
  <c r="L30" i="68"/>
  <c r="K30" i="68"/>
  <c r="J30" i="68"/>
  <c r="I30" i="68"/>
  <c r="H30" i="68"/>
  <c r="G30" i="68"/>
  <c r="F30" i="68"/>
  <c r="E30" i="68"/>
  <c r="D30" i="68"/>
  <c r="S29" i="68"/>
  <c r="S28" i="68"/>
  <c r="S27" i="68"/>
  <c r="S26" i="68"/>
  <c r="S25" i="68"/>
  <c r="R24" i="68"/>
  <c r="Q24" i="68"/>
  <c r="P24" i="68"/>
  <c r="P21" i="68" s="1"/>
  <c r="O24" i="68"/>
  <c r="N24" i="68"/>
  <c r="M24" i="68"/>
  <c r="M21" i="68" s="1"/>
  <c r="L24" i="68"/>
  <c r="K24" i="68"/>
  <c r="J24" i="68"/>
  <c r="I24" i="68"/>
  <c r="H24" i="68"/>
  <c r="G24" i="68"/>
  <c r="F24" i="68"/>
  <c r="E24" i="68"/>
  <c r="D24" i="68"/>
  <c r="D21" i="68" s="1"/>
  <c r="S23" i="68"/>
  <c r="R22" i="68"/>
  <c r="Q22" i="68"/>
  <c r="Q21" i="68" s="1"/>
  <c r="P22" i="68"/>
  <c r="O22" i="68"/>
  <c r="N22" i="68"/>
  <c r="N21" i="68" s="1"/>
  <c r="M22" i="68"/>
  <c r="L22" i="68"/>
  <c r="K22" i="68"/>
  <c r="K21" i="68" s="1"/>
  <c r="J22" i="68"/>
  <c r="J21" i="68" s="1"/>
  <c r="I22" i="68"/>
  <c r="I21" i="68" s="1"/>
  <c r="H22" i="68"/>
  <c r="H21" i="68" s="1"/>
  <c r="G22" i="68"/>
  <c r="G21" i="68" s="1"/>
  <c r="F22" i="68"/>
  <c r="E22" i="68"/>
  <c r="E21" i="68" s="1"/>
  <c r="D22" i="68"/>
  <c r="L21" i="68"/>
  <c r="S20" i="68"/>
  <c r="S19" i="68"/>
  <c r="S18" i="68"/>
  <c r="S17" i="68"/>
  <c r="S16" i="68"/>
  <c r="R15" i="68"/>
  <c r="Q15" i="68"/>
  <c r="P15" i="68"/>
  <c r="O15" i="68"/>
  <c r="N15" i="68"/>
  <c r="M15" i="68"/>
  <c r="L15" i="68"/>
  <c r="K15" i="68"/>
  <c r="J15" i="68"/>
  <c r="I15" i="68"/>
  <c r="H15" i="68"/>
  <c r="G15" i="68"/>
  <c r="F15" i="68"/>
  <c r="E15" i="68"/>
  <c r="D15" i="68"/>
  <c r="S14" i="68"/>
  <c r="S13" i="68"/>
  <c r="R12" i="68"/>
  <c r="Q12" i="68"/>
  <c r="P12" i="68"/>
  <c r="O12" i="68"/>
  <c r="O8" i="68" s="1"/>
  <c r="N12" i="68"/>
  <c r="M12" i="68"/>
  <c r="M8" i="68" s="1"/>
  <c r="L12" i="68"/>
  <c r="K12" i="68"/>
  <c r="K8" i="68" s="1"/>
  <c r="J12" i="68"/>
  <c r="I12" i="68"/>
  <c r="H12" i="68"/>
  <c r="G12" i="68"/>
  <c r="F12" i="68"/>
  <c r="E12" i="68"/>
  <c r="D12" i="68"/>
  <c r="S11" i="68"/>
  <c r="S10" i="68"/>
  <c r="R9" i="68"/>
  <c r="R8" i="68" s="1"/>
  <c r="Q9" i="68"/>
  <c r="P9" i="68"/>
  <c r="P8" i="68" s="1"/>
  <c r="O9" i="68"/>
  <c r="N9" i="68"/>
  <c r="M9" i="68"/>
  <c r="L9" i="68"/>
  <c r="L8" i="68" s="1"/>
  <c r="K9" i="68"/>
  <c r="J9" i="68"/>
  <c r="I9" i="68"/>
  <c r="H9" i="68"/>
  <c r="H8" i="68" s="1"/>
  <c r="G9" i="68"/>
  <c r="G8" i="68" s="1"/>
  <c r="F9" i="68"/>
  <c r="F8" i="68" s="1"/>
  <c r="E9" i="68"/>
  <c r="D9" i="68"/>
  <c r="D8" i="68" s="1"/>
  <c r="N8" i="68"/>
  <c r="R30" i="71" l="1"/>
  <c r="S117" i="71"/>
  <c r="S118" i="71"/>
  <c r="J129" i="70"/>
  <c r="O12" i="71"/>
  <c r="P12" i="71"/>
  <c r="R41" i="70"/>
  <c r="J63" i="69"/>
  <c r="L9" i="70"/>
  <c r="K41" i="70"/>
  <c r="K12" i="71"/>
  <c r="H24" i="71"/>
  <c r="K30" i="71"/>
  <c r="H53" i="71"/>
  <c r="M30" i="71"/>
  <c r="K53" i="71"/>
  <c r="O57" i="71"/>
  <c r="Q12" i="70"/>
  <c r="N63" i="70"/>
  <c r="H12" i="70"/>
  <c r="I41" i="70"/>
  <c r="H53" i="70"/>
  <c r="D63" i="70"/>
  <c r="Q63" i="70"/>
  <c r="E103" i="70"/>
  <c r="G9" i="69"/>
  <c r="Q12" i="69"/>
  <c r="F12" i="69"/>
  <c r="H30" i="70"/>
  <c r="M34" i="70"/>
  <c r="L41" i="70"/>
  <c r="K53" i="70"/>
  <c r="H63" i="70"/>
  <c r="N9" i="70"/>
  <c r="I30" i="70"/>
  <c r="D57" i="70"/>
  <c r="Q57" i="70"/>
  <c r="N30" i="69"/>
  <c r="O34" i="69"/>
  <c r="N44" i="69"/>
  <c r="N12" i="70"/>
  <c r="J15" i="70"/>
  <c r="I24" i="70"/>
  <c r="K30" i="70"/>
  <c r="L30" i="70"/>
  <c r="P75" i="70"/>
  <c r="E103" i="71"/>
  <c r="D9" i="70"/>
  <c r="P63" i="70"/>
  <c r="L129" i="70"/>
  <c r="K15" i="69"/>
  <c r="K24" i="70"/>
  <c r="D9" i="69"/>
  <c r="F57" i="70"/>
  <c r="R57" i="70"/>
  <c r="P57" i="70"/>
  <c r="N57" i="70"/>
  <c r="O129" i="70"/>
  <c r="E75" i="70"/>
  <c r="H57" i="69"/>
  <c r="I34" i="70"/>
  <c r="N53" i="70"/>
  <c r="J53" i="70"/>
  <c r="S25" i="70"/>
  <c r="N103" i="70"/>
  <c r="C129" i="69"/>
  <c r="D75" i="70"/>
  <c r="P9" i="69"/>
  <c r="P12" i="70"/>
  <c r="I44" i="70"/>
  <c r="C53" i="69"/>
  <c r="P53" i="69"/>
  <c r="M63" i="69"/>
  <c r="M61" i="69" s="1"/>
  <c r="L44" i="70"/>
  <c r="G103" i="70"/>
  <c r="J57" i="69"/>
  <c r="E30" i="70"/>
  <c r="R30" i="70"/>
  <c r="E34" i="71"/>
  <c r="D129" i="71"/>
  <c r="I15" i="69"/>
  <c r="I41" i="69"/>
  <c r="H63" i="69"/>
  <c r="I129" i="69"/>
  <c r="P129" i="69"/>
  <c r="P103" i="69"/>
  <c r="D53" i="69"/>
  <c r="D52" i="69" s="1"/>
  <c r="Q53" i="69"/>
  <c r="K63" i="69"/>
  <c r="K61" i="69" s="1"/>
  <c r="K75" i="69"/>
  <c r="K129" i="69"/>
  <c r="O12" i="69"/>
  <c r="D24" i="69"/>
  <c r="O24" i="69"/>
  <c r="D30" i="69"/>
  <c r="M129" i="69"/>
  <c r="O15" i="69"/>
  <c r="C34" i="69"/>
  <c r="P34" i="69"/>
  <c r="H53" i="69"/>
  <c r="K57" i="69"/>
  <c r="G44" i="69"/>
  <c r="G53" i="69"/>
  <c r="O129" i="69"/>
  <c r="I9" i="69"/>
  <c r="J53" i="69"/>
  <c r="C75" i="69"/>
  <c r="K53" i="69"/>
  <c r="N9" i="69"/>
  <c r="O30" i="69"/>
  <c r="G41" i="69"/>
  <c r="L53" i="69"/>
  <c r="F63" i="69"/>
  <c r="F61" i="69" s="1"/>
  <c r="N24" i="69"/>
  <c r="H15" i="69"/>
  <c r="P24" i="69"/>
  <c r="I34" i="69"/>
  <c r="M34" i="69"/>
  <c r="J61" i="69"/>
  <c r="I8" i="68"/>
  <c r="S24" i="68"/>
  <c r="S42" i="68"/>
  <c r="J51" i="68"/>
  <c r="D51" i="68"/>
  <c r="P51" i="68"/>
  <c r="J8" i="68"/>
  <c r="E8" i="68"/>
  <c r="E69" i="68" s="1"/>
  <c r="E158" i="68" s="1"/>
  <c r="Q8" i="68"/>
  <c r="Q69" i="68" s="1"/>
  <c r="Q158" i="68" s="1"/>
  <c r="J45" i="68"/>
  <c r="K51" i="68"/>
  <c r="S103" i="68"/>
  <c r="S34" i="68"/>
  <c r="K45" i="68"/>
  <c r="F45" i="68"/>
  <c r="R45" i="68"/>
  <c r="L51" i="68"/>
  <c r="L45" i="68"/>
  <c r="L69" i="68" s="1"/>
  <c r="L158" i="68" s="1"/>
  <c r="S49" i="68"/>
  <c r="S56" i="68"/>
  <c r="O21" i="68"/>
  <c r="O69" i="68" s="1"/>
  <c r="O158" i="68" s="1"/>
  <c r="M45" i="68"/>
  <c r="S62" i="68"/>
  <c r="S131" i="68"/>
  <c r="S12" i="68"/>
  <c r="N45" i="68"/>
  <c r="E157" i="68"/>
  <c r="Q157" i="68"/>
  <c r="O45" i="68"/>
  <c r="F21" i="68"/>
  <c r="F69" i="68" s="1"/>
  <c r="F158" i="68" s="1"/>
  <c r="R21" i="68"/>
  <c r="R69" i="68" s="1"/>
  <c r="R158" i="68" s="1"/>
  <c r="M157" i="68"/>
  <c r="S15" i="68"/>
  <c r="S30" i="68"/>
  <c r="S52" i="68"/>
  <c r="S46" i="68"/>
  <c r="H61" i="69"/>
  <c r="Q24" i="69"/>
  <c r="Q21" i="69" s="1"/>
  <c r="C30" i="69"/>
  <c r="P30" i="69"/>
  <c r="N57" i="69"/>
  <c r="D129" i="69"/>
  <c r="F24" i="69"/>
  <c r="O57" i="69"/>
  <c r="J9" i="69"/>
  <c r="H12" i="69"/>
  <c r="D41" i="69"/>
  <c r="Q41" i="69"/>
  <c r="P44" i="69"/>
  <c r="N63" i="69"/>
  <c r="K9" i="69"/>
  <c r="H24" i="69"/>
  <c r="H34" i="69"/>
  <c r="E44" i="69"/>
  <c r="R126" i="69"/>
  <c r="C103" i="69"/>
  <c r="C15" i="69"/>
  <c r="P15" i="69"/>
  <c r="R77" i="69"/>
  <c r="M12" i="69"/>
  <c r="L24" i="69"/>
  <c r="J41" i="69"/>
  <c r="H41" i="69"/>
  <c r="I57" i="69"/>
  <c r="G57" i="69"/>
  <c r="C9" i="69"/>
  <c r="N12" i="69"/>
  <c r="D21" i="69"/>
  <c r="M24" i="69"/>
  <c r="R55" i="69"/>
  <c r="Q9" i="69"/>
  <c r="F15" i="69"/>
  <c r="I53" i="69"/>
  <c r="I63" i="69"/>
  <c r="I61" i="69" s="1"/>
  <c r="N61" i="69"/>
  <c r="M12" i="70"/>
  <c r="E24" i="70"/>
  <c r="P24" i="70"/>
  <c r="K34" i="70"/>
  <c r="O103" i="70"/>
  <c r="H34" i="70"/>
  <c r="H57" i="70"/>
  <c r="S96" i="70"/>
  <c r="D53" i="70"/>
  <c r="Q53" i="70"/>
  <c r="I57" i="70"/>
  <c r="K63" i="70"/>
  <c r="K61" i="70" s="1"/>
  <c r="E34" i="70"/>
  <c r="R34" i="70"/>
  <c r="N34" i="70"/>
  <c r="E53" i="70"/>
  <c r="E52" i="70" s="1"/>
  <c r="R53" i="70"/>
  <c r="R52" i="70" s="1"/>
  <c r="P53" i="70"/>
  <c r="R103" i="70"/>
  <c r="O41" i="70"/>
  <c r="P34" i="70"/>
  <c r="D34" i="70"/>
  <c r="E15" i="70"/>
  <c r="P15" i="70"/>
  <c r="D30" i="70"/>
  <c r="Q30" i="70"/>
  <c r="J34" i="70"/>
  <c r="P30" i="70"/>
  <c r="M57" i="70"/>
  <c r="Q9" i="70"/>
  <c r="E63" i="70"/>
  <c r="E61" i="70" s="1"/>
  <c r="R63" i="70"/>
  <c r="R61" i="70" s="1"/>
  <c r="S43" i="70"/>
  <c r="O57" i="70"/>
  <c r="I30" i="71"/>
  <c r="J57" i="71"/>
  <c r="J63" i="71"/>
  <c r="G103" i="71"/>
  <c r="L15" i="71"/>
  <c r="L30" i="71"/>
  <c r="O34" i="71"/>
  <c r="S46" i="71"/>
  <c r="K57" i="71"/>
  <c r="K52" i="71" s="1"/>
  <c r="S83" i="71"/>
  <c r="H103" i="71"/>
  <c r="Q45" i="71"/>
  <c r="M9" i="71"/>
  <c r="K15" i="71"/>
  <c r="M24" i="71"/>
  <c r="K24" i="71"/>
  <c r="O30" i="71"/>
  <c r="F44" i="71"/>
  <c r="R53" i="71"/>
  <c r="L57" i="71"/>
  <c r="P61" i="71"/>
  <c r="L63" i="71"/>
  <c r="L61" i="71" s="1"/>
  <c r="P9" i="71"/>
  <c r="I12" i="71"/>
  <c r="D34" i="71"/>
  <c r="I53" i="71"/>
  <c r="P129" i="71"/>
  <c r="D9" i="71"/>
  <c r="Q9" i="71"/>
  <c r="S20" i="71"/>
  <c r="Q24" i="71"/>
  <c r="D30" i="71"/>
  <c r="D21" i="71" s="1"/>
  <c r="J52" i="71"/>
  <c r="P15" i="71"/>
  <c r="E24" i="71"/>
  <c r="E21" i="71" s="1"/>
  <c r="R24" i="71"/>
  <c r="R21" i="71"/>
  <c r="S35" i="71"/>
  <c r="G30" i="71"/>
  <c r="S91" i="71"/>
  <c r="S136" i="71"/>
  <c r="H9" i="71"/>
  <c r="M12" i="71"/>
  <c r="S38" i="71"/>
  <c r="M53" i="71"/>
  <c r="M52" i="71" s="1"/>
  <c r="D63" i="71"/>
  <c r="D61" i="71" s="1"/>
  <c r="Q63" i="71"/>
  <c r="Q61" i="71" s="1"/>
  <c r="O63" i="71"/>
  <c r="D15" i="71"/>
  <c r="Q15" i="71"/>
  <c r="G41" i="71"/>
  <c r="N57" i="71"/>
  <c r="S96" i="71"/>
  <c r="H15" i="71"/>
  <c r="E15" i="71"/>
  <c r="J24" i="71"/>
  <c r="J30" i="71"/>
  <c r="K34" i="71"/>
  <c r="E75" i="71"/>
  <c r="M103" i="71"/>
  <c r="S139" i="71"/>
  <c r="I9" i="71"/>
  <c r="R63" i="71"/>
  <c r="R61" i="71" s="1"/>
  <c r="J12" i="69"/>
  <c r="M15" i="69"/>
  <c r="I30" i="69"/>
  <c r="I21" i="70"/>
  <c r="N15" i="69"/>
  <c r="G15" i="69"/>
  <c r="C41" i="69"/>
  <c r="P41" i="69"/>
  <c r="O53" i="69"/>
  <c r="L30" i="69"/>
  <c r="C57" i="69"/>
  <c r="C52" i="69" s="1"/>
  <c r="P57" i="69"/>
  <c r="I24" i="69"/>
  <c r="D15" i="69"/>
  <c r="Q15" i="69"/>
  <c r="M30" i="69"/>
  <c r="K44" i="69"/>
  <c r="F57" i="69"/>
  <c r="F75" i="69"/>
  <c r="O75" i="69"/>
  <c r="K24" i="69"/>
  <c r="L34" i="69"/>
  <c r="O44" i="69"/>
  <c r="H9" i="69"/>
  <c r="C24" i="69"/>
  <c r="N34" i="69"/>
  <c r="Q44" i="69"/>
  <c r="R82" i="69"/>
  <c r="L9" i="69"/>
  <c r="D34" i="69"/>
  <c r="K41" i="69"/>
  <c r="G12" i="69"/>
  <c r="P12" i="69"/>
  <c r="F30" i="69"/>
  <c r="Q34" i="69"/>
  <c r="M41" i="69"/>
  <c r="H44" i="69"/>
  <c r="G63" i="69"/>
  <c r="G61" i="69" s="1"/>
  <c r="O9" i="69"/>
  <c r="I12" i="69"/>
  <c r="H30" i="69"/>
  <c r="M53" i="69"/>
  <c r="H129" i="69"/>
  <c r="Q129" i="70"/>
  <c r="G75" i="69"/>
  <c r="R118" i="69"/>
  <c r="J129" i="69"/>
  <c r="R139" i="69"/>
  <c r="I9" i="70"/>
  <c r="S11" i="70"/>
  <c r="O12" i="70"/>
  <c r="J41" i="70"/>
  <c r="O53" i="70"/>
  <c r="O52" i="70" s="1"/>
  <c r="M53" i="70"/>
  <c r="S81" i="70"/>
  <c r="O75" i="70"/>
  <c r="O153" i="70" s="1"/>
  <c r="I103" i="70"/>
  <c r="S126" i="70"/>
  <c r="R129" i="70"/>
  <c r="Q103" i="69"/>
  <c r="R140" i="69"/>
  <c r="J9" i="70"/>
  <c r="H15" i="70"/>
  <c r="S26" i="70"/>
  <c r="H44" i="70"/>
  <c r="J61" i="70"/>
  <c r="S83" i="70"/>
  <c r="S146" i="70"/>
  <c r="P129" i="70"/>
  <c r="L129" i="69"/>
  <c r="S17" i="70"/>
  <c r="S27" i="70"/>
  <c r="D52" i="70"/>
  <c r="Q52" i="70"/>
  <c r="R75" i="70"/>
  <c r="Q75" i="70"/>
  <c r="K103" i="70"/>
  <c r="N129" i="70"/>
  <c r="K45" i="71"/>
  <c r="K44" i="71" s="1"/>
  <c r="R109" i="69"/>
  <c r="R110" i="69"/>
  <c r="R15" i="70"/>
  <c r="S32" i="70"/>
  <c r="P52" i="70"/>
  <c r="S84" i="70"/>
  <c r="I129" i="70"/>
  <c r="S141" i="70"/>
  <c r="K30" i="69"/>
  <c r="G34" i="69"/>
  <c r="K34" i="69"/>
  <c r="N41" i="69"/>
  <c r="E57" i="69"/>
  <c r="E52" i="69" s="1"/>
  <c r="Q57" i="69"/>
  <c r="R93" i="69"/>
  <c r="N129" i="69"/>
  <c r="G9" i="70"/>
  <c r="M9" i="70"/>
  <c r="K9" i="70"/>
  <c r="K15" i="70"/>
  <c r="S18" i="70"/>
  <c r="L24" i="70"/>
  <c r="J30" i="70"/>
  <c r="S54" i="70"/>
  <c r="M61" i="70"/>
  <c r="H75" i="70"/>
  <c r="S85" i="70"/>
  <c r="M103" i="70"/>
  <c r="R94" i="69"/>
  <c r="R96" i="69"/>
  <c r="R101" i="69"/>
  <c r="I103" i="69"/>
  <c r="R125" i="69"/>
  <c r="R12" i="70"/>
  <c r="L15" i="70"/>
  <c r="S23" i="70"/>
  <c r="S28" i="70"/>
  <c r="S33" i="70"/>
  <c r="L34" i="70"/>
  <c r="N61" i="70"/>
  <c r="I75" i="70"/>
  <c r="S99" i="70"/>
  <c r="H103" i="70"/>
  <c r="K129" i="70"/>
  <c r="M21" i="71"/>
  <c r="R84" i="69"/>
  <c r="J103" i="69"/>
  <c r="O103" i="69"/>
  <c r="P8" i="70"/>
  <c r="O9" i="70"/>
  <c r="I12" i="70"/>
  <c r="S14" i="70"/>
  <c r="S19" i="70"/>
  <c r="G24" i="70"/>
  <c r="N24" i="70"/>
  <c r="K44" i="70"/>
  <c r="M44" i="70"/>
  <c r="S55" i="70"/>
  <c r="O61" i="70"/>
  <c r="I61" i="70"/>
  <c r="S65" i="70"/>
  <c r="J75" i="70"/>
  <c r="D103" i="70"/>
  <c r="L75" i="69"/>
  <c r="R85" i="69"/>
  <c r="R87" i="69"/>
  <c r="K103" i="69"/>
  <c r="K153" i="69" s="1"/>
  <c r="R124" i="69"/>
  <c r="J12" i="70"/>
  <c r="G15" i="70"/>
  <c r="N15" i="70"/>
  <c r="O24" i="70"/>
  <c r="M24" i="70"/>
  <c r="S29" i="70"/>
  <c r="D41" i="70"/>
  <c r="Q41" i="70"/>
  <c r="J57" i="70"/>
  <c r="J52" i="70" s="1"/>
  <c r="P61" i="70"/>
  <c r="J103" i="70"/>
  <c r="P103" i="70"/>
  <c r="S130" i="70"/>
  <c r="M75" i="69"/>
  <c r="L103" i="69"/>
  <c r="R117" i="69"/>
  <c r="R130" i="69"/>
  <c r="Q129" i="69"/>
  <c r="R151" i="69"/>
  <c r="O15" i="70"/>
  <c r="M15" i="70"/>
  <c r="S20" i="70"/>
  <c r="N30" i="70"/>
  <c r="N21" i="70" s="1"/>
  <c r="O34" i="70"/>
  <c r="N44" i="70"/>
  <c r="I53" i="70"/>
  <c r="K57" i="70"/>
  <c r="K52" i="70" s="1"/>
  <c r="S60" i="70"/>
  <c r="D61" i="70"/>
  <c r="Q61" i="70"/>
  <c r="L75" i="70"/>
  <c r="N75" i="70"/>
  <c r="K75" i="70"/>
  <c r="K153" i="70" s="1"/>
  <c r="S90" i="70"/>
  <c r="S92" i="70"/>
  <c r="Q103" i="70"/>
  <c r="Q153" i="70" s="1"/>
  <c r="H129" i="70"/>
  <c r="D129" i="70"/>
  <c r="O63" i="69"/>
  <c r="O61" i="69" s="1"/>
  <c r="P75" i="69"/>
  <c r="P153" i="69" s="1"/>
  <c r="M103" i="69"/>
  <c r="H103" i="69"/>
  <c r="G129" i="69"/>
  <c r="R136" i="69"/>
  <c r="R147" i="69"/>
  <c r="E9" i="70"/>
  <c r="E8" i="70" s="1"/>
  <c r="R9" i="70"/>
  <c r="L12" i="70"/>
  <c r="L8" i="70" s="1"/>
  <c r="D24" i="70"/>
  <c r="D21" i="70" s="1"/>
  <c r="Q24" i="70"/>
  <c r="O30" i="70"/>
  <c r="O21" i="70" s="1"/>
  <c r="M30" i="70"/>
  <c r="M21" i="70" s="1"/>
  <c r="P44" i="70"/>
  <c r="F52" i="70"/>
  <c r="L53" i="70"/>
  <c r="L57" i="70"/>
  <c r="L63" i="70"/>
  <c r="L61" i="70" s="1"/>
  <c r="S66" i="70"/>
  <c r="M75" i="70"/>
  <c r="L103" i="70"/>
  <c r="S108" i="70"/>
  <c r="M129" i="70"/>
  <c r="E129" i="70"/>
  <c r="E153" i="70" s="1"/>
  <c r="R43" i="69"/>
  <c r="C63" i="69"/>
  <c r="C61" i="69" s="1"/>
  <c r="P63" i="69"/>
  <c r="P61" i="69" s="1"/>
  <c r="D75" i="69"/>
  <c r="R98" i="69"/>
  <c r="G103" i="69"/>
  <c r="N103" i="69"/>
  <c r="D103" i="69"/>
  <c r="K12" i="70"/>
  <c r="D15" i="70"/>
  <c r="D8" i="70" s="1"/>
  <c r="Q15" i="70"/>
  <c r="Q8" i="70" s="1"/>
  <c r="Q34" i="70"/>
  <c r="H41" i="70"/>
  <c r="E41" i="70"/>
  <c r="G53" i="70"/>
  <c r="S117" i="70"/>
  <c r="S118" i="70"/>
  <c r="H34" i="71"/>
  <c r="M41" i="71"/>
  <c r="J61" i="71"/>
  <c r="L9" i="71"/>
  <c r="N12" i="71"/>
  <c r="N8" i="71" s="1"/>
  <c r="G45" i="71"/>
  <c r="S92" i="71"/>
  <c r="P24" i="71"/>
  <c r="H61" i="71"/>
  <c r="S116" i="71"/>
  <c r="S16" i="71"/>
  <c r="N15" i="71"/>
  <c r="G24" i="71"/>
  <c r="G21" i="71" s="1"/>
  <c r="M61" i="71"/>
  <c r="K63" i="71"/>
  <c r="K61" i="71" s="1"/>
  <c r="D103" i="71"/>
  <c r="S155" i="71"/>
  <c r="K8" i="71"/>
  <c r="M8" i="71"/>
  <c r="N61" i="71"/>
  <c r="O129" i="71"/>
  <c r="I15" i="71"/>
  <c r="G15" i="71"/>
  <c r="S17" i="71"/>
  <c r="S27" i="71"/>
  <c r="R44" i="71"/>
  <c r="N53" i="71"/>
  <c r="N52" i="71" s="1"/>
  <c r="H57" i="71"/>
  <c r="H52" i="71" s="1"/>
  <c r="D75" i="71"/>
  <c r="Q75" i="71"/>
  <c r="S151" i="71"/>
  <c r="O9" i="71"/>
  <c r="O8" i="71" s="1"/>
  <c r="G12" i="71"/>
  <c r="D12" i="71"/>
  <c r="D8" i="71" s="1"/>
  <c r="Q12" i="71"/>
  <c r="Q8" i="71" s="1"/>
  <c r="J15" i="71"/>
  <c r="P30" i="71"/>
  <c r="S54" i="71"/>
  <c r="D53" i="71"/>
  <c r="O53" i="71"/>
  <c r="O52" i="71" s="1"/>
  <c r="S59" i="71"/>
  <c r="S101" i="71"/>
  <c r="Q129" i="71"/>
  <c r="E9" i="71"/>
  <c r="E8" i="71" s="1"/>
  <c r="R9" i="71"/>
  <c r="H12" i="71"/>
  <c r="R15" i="71"/>
  <c r="S32" i="71"/>
  <c r="H45" i="71"/>
  <c r="H44" i="71" s="1"/>
  <c r="F57" i="71"/>
  <c r="R57" i="71"/>
  <c r="R52" i="71" s="1"/>
  <c r="S84" i="71"/>
  <c r="S86" i="71"/>
  <c r="S87" i="71"/>
  <c r="O103" i="71"/>
  <c r="O157" i="71" s="1"/>
  <c r="R129" i="71"/>
  <c r="S10" i="71"/>
  <c r="S14" i="71"/>
  <c r="S18" i="71"/>
  <c r="S23" i="71"/>
  <c r="H30" i="71"/>
  <c r="H21" i="71" s="1"/>
  <c r="I34" i="71"/>
  <c r="I57" i="71"/>
  <c r="I52" i="71" s="1"/>
  <c r="E63" i="71"/>
  <c r="E61" i="71" s="1"/>
  <c r="J12" i="71"/>
  <c r="K21" i="71"/>
  <c r="I24" i="71"/>
  <c r="I21" i="71" s="1"/>
  <c r="S29" i="71"/>
  <c r="S33" i="71"/>
  <c r="L34" i="71"/>
  <c r="L52" i="71"/>
  <c r="O61" i="71"/>
  <c r="K75" i="71"/>
  <c r="S99" i="71"/>
  <c r="S11" i="71"/>
  <c r="S19" i="71"/>
  <c r="L24" i="71"/>
  <c r="L21" i="71" s="1"/>
  <c r="P34" i="71"/>
  <c r="S42" i="71"/>
  <c r="G53" i="71"/>
  <c r="O24" i="71"/>
  <c r="J50" i="71"/>
  <c r="I63" i="71"/>
  <c r="I61" i="71" s="1"/>
  <c r="S65" i="71"/>
  <c r="P75" i="71"/>
  <c r="M75" i="71"/>
  <c r="S108" i="71"/>
  <c r="S109" i="71"/>
  <c r="L8" i="71"/>
  <c r="D44" i="71"/>
  <c r="L47" i="71"/>
  <c r="Q50" i="71"/>
  <c r="Q44" i="71" s="1"/>
  <c r="Q53" i="71"/>
  <c r="G63" i="71"/>
  <c r="N75" i="71"/>
  <c r="S98" i="71"/>
  <c r="S110" i="71"/>
  <c r="S126" i="71"/>
  <c r="S13" i="71"/>
  <c r="Q30" i="71"/>
  <c r="Q21" i="71" s="1"/>
  <c r="E53" i="71"/>
  <c r="E52" i="71" s="1"/>
  <c r="S58" i="71"/>
  <c r="J75" i="71"/>
  <c r="S94" i="71"/>
  <c r="S95" i="71"/>
  <c r="L129" i="71"/>
  <c r="S125" i="71"/>
  <c r="N24" i="71"/>
  <c r="N21" i="71" s="1"/>
  <c r="S28" i="71"/>
  <c r="S55" i="71"/>
  <c r="S62" i="71"/>
  <c r="R75" i="71"/>
  <c r="S97" i="71"/>
  <c r="S100" i="71"/>
  <c r="K103" i="71"/>
  <c r="S134" i="71"/>
  <c r="S135" i="71"/>
  <c r="S124" i="71"/>
  <c r="S66" i="71"/>
  <c r="S77" i="71"/>
  <c r="J103" i="71"/>
  <c r="R103" i="71"/>
  <c r="N129" i="71"/>
  <c r="G129" i="71"/>
  <c r="S138" i="71"/>
  <c r="S150" i="71"/>
  <c r="S22" i="71"/>
  <c r="S56" i="71"/>
  <c r="S60" i="71"/>
  <c r="S115" i="71"/>
  <c r="S142" i="71"/>
  <c r="L41" i="71"/>
  <c r="G44" i="71"/>
  <c r="I44" i="71"/>
  <c r="N47" i="71"/>
  <c r="F52" i="71"/>
  <c r="F70" i="71" s="1"/>
  <c r="F158" i="71" s="1"/>
  <c r="S90" i="71"/>
  <c r="L103" i="71"/>
  <c r="N103" i="71"/>
  <c r="E129" i="71"/>
  <c r="E157" i="71" s="1"/>
  <c r="H129" i="71"/>
  <c r="M50" i="71"/>
  <c r="S81" i="71"/>
  <c r="S82" i="71"/>
  <c r="D157" i="71"/>
  <c r="S130" i="71"/>
  <c r="K129" i="71"/>
  <c r="S154" i="71"/>
  <c r="G34" i="71"/>
  <c r="P103" i="71"/>
  <c r="S25" i="71"/>
  <c r="S39" i="71"/>
  <c r="J41" i="71"/>
  <c r="N41" i="71"/>
  <c r="P45" i="71"/>
  <c r="P44" i="71" s="1"/>
  <c r="O50" i="71"/>
  <c r="O44" i="71" s="1"/>
  <c r="S119" i="71"/>
  <c r="I103" i="71"/>
  <c r="J34" i="71"/>
  <c r="L75" i="71"/>
  <c r="P21" i="71"/>
  <c r="S36" i="71"/>
  <c r="S43" i="71"/>
  <c r="J47" i="71"/>
  <c r="J45" i="71" s="1"/>
  <c r="J44" i="71" s="1"/>
  <c r="P57" i="71"/>
  <c r="G75" i="71"/>
  <c r="I75" i="71"/>
  <c r="I129" i="71"/>
  <c r="M129" i="71"/>
  <c r="M157" i="71" s="1"/>
  <c r="S143" i="71"/>
  <c r="S144" i="71"/>
  <c r="S145" i="71"/>
  <c r="S152" i="71"/>
  <c r="S26" i="71"/>
  <c r="P41" i="71"/>
  <c r="P52" i="71"/>
  <c r="D57" i="71"/>
  <c r="Q57" i="71"/>
  <c r="H75" i="71"/>
  <c r="S85" i="71"/>
  <c r="S127" i="71"/>
  <c r="J129" i="71"/>
  <c r="S31" i="71"/>
  <c r="G57" i="71"/>
  <c r="G52" i="71" s="1"/>
  <c r="S137" i="71"/>
  <c r="S37" i="71"/>
  <c r="H41" i="71"/>
  <c r="S48" i="71"/>
  <c r="S64" i="71"/>
  <c r="S89" i="71"/>
  <c r="S76" i="71"/>
  <c r="S104" i="71"/>
  <c r="S51" i="71"/>
  <c r="S93" i="71"/>
  <c r="R41" i="71"/>
  <c r="J21" i="70"/>
  <c r="O44" i="70"/>
  <c r="I52" i="70"/>
  <c r="K21" i="70"/>
  <c r="D44" i="70"/>
  <c r="Q44" i="70"/>
  <c r="H8" i="70"/>
  <c r="L21" i="70"/>
  <c r="H61" i="70"/>
  <c r="F44" i="70"/>
  <c r="S47" i="70"/>
  <c r="G45" i="70"/>
  <c r="J8" i="70"/>
  <c r="R44" i="70"/>
  <c r="R153" i="70"/>
  <c r="J44" i="70"/>
  <c r="S77" i="70"/>
  <c r="G30" i="70"/>
  <c r="H24" i="70"/>
  <c r="S137" i="70"/>
  <c r="S150" i="70"/>
  <c r="R24" i="70"/>
  <c r="R21" i="70" s="1"/>
  <c r="S39" i="70"/>
  <c r="G57" i="70"/>
  <c r="G75" i="70"/>
  <c r="S82" i="70"/>
  <c r="S89" i="70"/>
  <c r="S97" i="70"/>
  <c r="S100" i="70"/>
  <c r="S109" i="70"/>
  <c r="S119" i="70"/>
  <c r="S124" i="70"/>
  <c r="S127" i="70"/>
  <c r="S59" i="70"/>
  <c r="S136" i="70"/>
  <c r="H52" i="70"/>
  <c r="G63" i="70"/>
  <c r="G61" i="70" s="1"/>
  <c r="S147" i="70"/>
  <c r="S13" i="70"/>
  <c r="S16" i="70"/>
  <c r="G22" i="70"/>
  <c r="S31" i="70"/>
  <c r="S37" i="70"/>
  <c r="S86" i="70"/>
  <c r="S93" i="70"/>
  <c r="S104" i="70"/>
  <c r="S110" i="70"/>
  <c r="S115" i="70"/>
  <c r="S48" i="70"/>
  <c r="H22" i="70"/>
  <c r="G34" i="70"/>
  <c r="G50" i="70"/>
  <c r="S138" i="70"/>
  <c r="S151" i="70"/>
  <c r="S62" i="70"/>
  <c r="S10" i="70"/>
  <c r="S76" i="70"/>
  <c r="S94" i="70"/>
  <c r="S98" i="70"/>
  <c r="S101" i="70"/>
  <c r="S125" i="70"/>
  <c r="G41" i="70"/>
  <c r="S58" i="70"/>
  <c r="S64" i="70"/>
  <c r="S87" i="70"/>
  <c r="S134" i="70"/>
  <c r="S139" i="70"/>
  <c r="S148" i="70"/>
  <c r="S91" i="70"/>
  <c r="S95" i="70"/>
  <c r="S116" i="70"/>
  <c r="G129" i="70"/>
  <c r="S42" i="70"/>
  <c r="S35" i="70"/>
  <c r="S51" i="70"/>
  <c r="S56" i="70"/>
  <c r="S135" i="70"/>
  <c r="S140" i="70"/>
  <c r="R50" i="69"/>
  <c r="Q75" i="69"/>
  <c r="Q8" i="69"/>
  <c r="M9" i="69"/>
  <c r="M8" i="69" s="1"/>
  <c r="D61" i="69"/>
  <c r="Q61" i="69"/>
  <c r="F34" i="69"/>
  <c r="I44" i="69"/>
  <c r="L44" i="69"/>
  <c r="J15" i="69"/>
  <c r="R39" i="69"/>
  <c r="J44" i="69"/>
  <c r="R22" i="69"/>
  <c r="F21" i="69"/>
  <c r="C44" i="69"/>
  <c r="N53" i="69"/>
  <c r="I75" i="69"/>
  <c r="I153" i="69" s="1"/>
  <c r="K8" i="69"/>
  <c r="G24" i="69"/>
  <c r="G30" i="69"/>
  <c r="R89" i="69"/>
  <c r="R35" i="69"/>
  <c r="C21" i="69"/>
  <c r="P52" i="69"/>
  <c r="M57" i="69"/>
  <c r="R83" i="69"/>
  <c r="R90" i="69"/>
  <c r="R91" i="69"/>
  <c r="R99" i="69"/>
  <c r="G8" i="69"/>
  <c r="N75" i="69"/>
  <c r="N153" i="69" s="1"/>
  <c r="E70" i="69"/>
  <c r="E154" i="69" s="1"/>
  <c r="J75" i="69"/>
  <c r="R92" i="69"/>
  <c r="F8" i="69"/>
  <c r="R11" i="69"/>
  <c r="J24" i="69"/>
  <c r="J30" i="69"/>
  <c r="R51" i="69"/>
  <c r="R100" i="69"/>
  <c r="R104" i="69"/>
  <c r="F103" i="69"/>
  <c r="R108" i="69"/>
  <c r="R56" i="69"/>
  <c r="R127" i="69"/>
  <c r="H75" i="69"/>
  <c r="F41" i="69"/>
  <c r="F47" i="69"/>
  <c r="F53" i="69"/>
  <c r="R13" i="69"/>
  <c r="R17" i="69"/>
  <c r="R19" i="69"/>
  <c r="R23" i="69"/>
  <c r="R25" i="69"/>
  <c r="R27" i="69"/>
  <c r="R29" i="69"/>
  <c r="R31" i="69"/>
  <c r="R33" i="69"/>
  <c r="R37" i="69"/>
  <c r="R59" i="69"/>
  <c r="R65" i="69"/>
  <c r="R134" i="69"/>
  <c r="R137" i="69"/>
  <c r="R116" i="69"/>
  <c r="R119" i="69"/>
  <c r="L12" i="69"/>
  <c r="R76" i="69"/>
  <c r="F129" i="69"/>
  <c r="R135" i="69"/>
  <c r="R146" i="69"/>
  <c r="R150" i="69"/>
  <c r="R14" i="69"/>
  <c r="L15" i="69"/>
  <c r="R16" i="69"/>
  <c r="R18" i="69"/>
  <c r="R20" i="69"/>
  <c r="R26" i="69"/>
  <c r="R28" i="69"/>
  <c r="R32" i="69"/>
  <c r="L57" i="69"/>
  <c r="R58" i="69"/>
  <c r="R60" i="69"/>
  <c r="R62" i="69"/>
  <c r="L63" i="69"/>
  <c r="R64" i="69"/>
  <c r="R66" i="69"/>
  <c r="R138" i="69"/>
  <c r="R141" i="69"/>
  <c r="R42" i="69"/>
  <c r="R48" i="69"/>
  <c r="R54" i="69"/>
  <c r="R81" i="69"/>
  <c r="R97" i="69"/>
  <c r="R148" i="69"/>
  <c r="R86" i="69"/>
  <c r="R95" i="69"/>
  <c r="R115" i="69"/>
  <c r="R10" i="69"/>
  <c r="S8" i="68"/>
  <c r="H69" i="68"/>
  <c r="H158" i="68" s="1"/>
  <c r="S45" i="68"/>
  <c r="I69" i="68"/>
  <c r="I158" i="68" s="1"/>
  <c r="J69" i="68"/>
  <c r="J158" i="68" s="1"/>
  <c r="N69" i="68"/>
  <c r="N158" i="68" s="1"/>
  <c r="D69" i="68"/>
  <c r="D158" i="68" s="1"/>
  <c r="S60" i="68"/>
  <c r="S157" i="68"/>
  <c r="K69" i="68"/>
  <c r="K158" i="68" s="1"/>
  <c r="P69" i="68"/>
  <c r="P158" i="68" s="1"/>
  <c r="S21" i="68"/>
  <c r="M69" i="68"/>
  <c r="M158" i="68" s="1"/>
  <c r="S22" i="68"/>
  <c r="S74" i="68"/>
  <c r="G51" i="68"/>
  <c r="S51" i="68" s="1"/>
  <c r="S9" i="68"/>
  <c r="S30" i="71" l="1"/>
  <c r="S15" i="71"/>
  <c r="P8" i="71"/>
  <c r="Q157" i="71"/>
  <c r="I21" i="69"/>
  <c r="P21" i="70"/>
  <c r="P70" i="70" s="1"/>
  <c r="D8" i="69"/>
  <c r="Q21" i="70"/>
  <c r="E21" i="70"/>
  <c r="E70" i="70" s="1"/>
  <c r="E154" i="70" s="1"/>
  <c r="H52" i="69"/>
  <c r="I52" i="69"/>
  <c r="S53" i="70"/>
  <c r="S9" i="70"/>
  <c r="O21" i="69"/>
  <c r="D52" i="71"/>
  <c r="S12" i="71"/>
  <c r="Q52" i="69"/>
  <c r="N52" i="69"/>
  <c r="N8" i="70"/>
  <c r="N70" i="70" s="1"/>
  <c r="N154" i="70" s="1"/>
  <c r="Q153" i="69"/>
  <c r="H153" i="69"/>
  <c r="R8" i="70"/>
  <c r="N52" i="70"/>
  <c r="J153" i="69"/>
  <c r="P21" i="69"/>
  <c r="C153" i="69"/>
  <c r="L153" i="69"/>
  <c r="N21" i="69"/>
  <c r="D153" i="70"/>
  <c r="I8" i="70"/>
  <c r="K52" i="69"/>
  <c r="G52" i="69"/>
  <c r="O52" i="69"/>
  <c r="O70" i="69" s="1"/>
  <c r="M52" i="70"/>
  <c r="S12" i="70"/>
  <c r="S24" i="70"/>
  <c r="M153" i="70"/>
  <c r="S103" i="70"/>
  <c r="S15" i="70"/>
  <c r="I8" i="69"/>
  <c r="F70" i="70"/>
  <c r="F154" i="70" s="1"/>
  <c r="O8" i="69"/>
  <c r="J52" i="69"/>
  <c r="E70" i="71"/>
  <c r="R24" i="69"/>
  <c r="L21" i="69"/>
  <c r="M21" i="69"/>
  <c r="P8" i="69"/>
  <c r="H21" i="69"/>
  <c r="R30" i="69"/>
  <c r="C8" i="69"/>
  <c r="C70" i="69" s="1"/>
  <c r="C154" i="69" s="1"/>
  <c r="M52" i="69"/>
  <c r="N8" i="69"/>
  <c r="H8" i="69"/>
  <c r="D70" i="69"/>
  <c r="R9" i="69"/>
  <c r="K21" i="69"/>
  <c r="K70" i="69" s="1"/>
  <c r="K154" i="69" s="1"/>
  <c r="N153" i="70"/>
  <c r="L52" i="70"/>
  <c r="L70" i="70" s="1"/>
  <c r="L154" i="70" s="1"/>
  <c r="I153" i="70"/>
  <c r="P153" i="70"/>
  <c r="G8" i="71"/>
  <c r="J21" i="71"/>
  <c r="S21" i="71" s="1"/>
  <c r="S9" i="71"/>
  <c r="S24" i="71"/>
  <c r="J8" i="71"/>
  <c r="H8" i="71"/>
  <c r="I8" i="71"/>
  <c r="I70" i="71" s="1"/>
  <c r="H70" i="71"/>
  <c r="H158" i="71" s="1"/>
  <c r="L153" i="70"/>
  <c r="M8" i="70"/>
  <c r="G153" i="69"/>
  <c r="Q52" i="71"/>
  <c r="G8" i="70"/>
  <c r="Q70" i="70"/>
  <c r="Q154" i="70" s="1"/>
  <c r="J153" i="70"/>
  <c r="R12" i="69"/>
  <c r="S50" i="71"/>
  <c r="O153" i="69"/>
  <c r="D153" i="69"/>
  <c r="M153" i="69"/>
  <c r="O8" i="70"/>
  <c r="O70" i="70" s="1"/>
  <c r="O154" i="70" s="1"/>
  <c r="R15" i="69"/>
  <c r="R57" i="69"/>
  <c r="K70" i="71"/>
  <c r="R8" i="71"/>
  <c r="J8" i="69"/>
  <c r="J70" i="70"/>
  <c r="P157" i="71"/>
  <c r="O21" i="71"/>
  <c r="O70" i="71" s="1"/>
  <c r="D70" i="70"/>
  <c r="D154" i="70" s="1"/>
  <c r="M44" i="71"/>
  <c r="M70" i="71" s="1"/>
  <c r="H153" i="70"/>
  <c r="K8" i="70"/>
  <c r="K70" i="70" s="1"/>
  <c r="K154" i="70" s="1"/>
  <c r="S52" i="71"/>
  <c r="D70" i="71"/>
  <c r="D158" i="71" s="1"/>
  <c r="Q70" i="71"/>
  <c r="S129" i="71"/>
  <c r="E158" i="71"/>
  <c r="H157" i="71"/>
  <c r="I157" i="71"/>
  <c r="S63" i="71"/>
  <c r="G61" i="71"/>
  <c r="S75" i="71"/>
  <c r="G157" i="71"/>
  <c r="S53" i="71"/>
  <c r="J157" i="71"/>
  <c r="S57" i="71"/>
  <c r="P70" i="71"/>
  <c r="R157" i="71"/>
  <c r="S103" i="71"/>
  <c r="K157" i="71"/>
  <c r="S34" i="71"/>
  <c r="S47" i="71"/>
  <c r="N157" i="71"/>
  <c r="L157" i="71"/>
  <c r="N45" i="71"/>
  <c r="N44" i="71" s="1"/>
  <c r="S41" i="71"/>
  <c r="L45" i="71"/>
  <c r="L44" i="71" s="1"/>
  <c r="L70" i="71" s="1"/>
  <c r="R70" i="70"/>
  <c r="R154" i="70" s="1"/>
  <c r="S61" i="70"/>
  <c r="S57" i="70"/>
  <c r="G52" i="70"/>
  <c r="S41" i="70"/>
  <c r="G44" i="70"/>
  <c r="S45" i="70"/>
  <c r="S129" i="70"/>
  <c r="S50" i="70"/>
  <c r="S22" i="70"/>
  <c r="G21" i="70"/>
  <c r="S34" i="70"/>
  <c r="H21" i="70"/>
  <c r="H70" i="70" s="1"/>
  <c r="S30" i="70"/>
  <c r="G153" i="70"/>
  <c r="S75" i="70"/>
  <c r="I70" i="70"/>
  <c r="I154" i="70" s="1"/>
  <c r="S63" i="70"/>
  <c r="R103" i="69"/>
  <c r="F153" i="69"/>
  <c r="G21" i="69"/>
  <c r="R34" i="69"/>
  <c r="R47" i="69"/>
  <c r="F45" i="69"/>
  <c r="Q70" i="69"/>
  <c r="Q154" i="69" s="1"/>
  <c r="F52" i="69"/>
  <c r="R53" i="69"/>
  <c r="R41" i="69"/>
  <c r="R129" i="69"/>
  <c r="L52" i="69"/>
  <c r="P70" i="69"/>
  <c r="P154" i="69" s="1"/>
  <c r="L8" i="69"/>
  <c r="R75" i="69"/>
  <c r="L61" i="69"/>
  <c r="J21" i="69"/>
  <c r="R63" i="69"/>
  <c r="G69" i="68"/>
  <c r="J70" i="71" l="1"/>
  <c r="I70" i="69"/>
  <c r="I154" i="69" s="1"/>
  <c r="G70" i="71"/>
  <c r="M70" i="70"/>
  <c r="M154" i="70" s="1"/>
  <c r="H70" i="69"/>
  <c r="H154" i="69" s="1"/>
  <c r="R21" i="69"/>
  <c r="N70" i="69"/>
  <c r="N154" i="69" s="1"/>
  <c r="S8" i="70"/>
  <c r="M70" i="69"/>
  <c r="M154" i="69" s="1"/>
  <c r="D154" i="69"/>
  <c r="J70" i="69"/>
  <c r="J154" i="69" s="1"/>
  <c r="P154" i="70"/>
  <c r="H154" i="70"/>
  <c r="J154" i="70"/>
  <c r="R70" i="71"/>
  <c r="G70" i="69"/>
  <c r="G154" i="69" s="1"/>
  <c r="R8" i="69"/>
  <c r="O154" i="69"/>
  <c r="S8" i="71"/>
  <c r="G158" i="71"/>
  <c r="O158" i="71"/>
  <c r="S45" i="71"/>
  <c r="N70" i="71"/>
  <c r="I158" i="71"/>
  <c r="S157" i="71"/>
  <c r="K158" i="71"/>
  <c r="Q158" i="71"/>
  <c r="P158" i="71"/>
  <c r="L158" i="71"/>
  <c r="J158" i="71"/>
  <c r="M158" i="71"/>
  <c r="S61" i="71"/>
  <c r="S44" i="71"/>
  <c r="S21" i="70"/>
  <c r="G70" i="70"/>
  <c r="S52" i="70"/>
  <c r="S153" i="70"/>
  <c r="S44" i="70"/>
  <c r="R153" i="69"/>
  <c r="F44" i="69"/>
  <c r="R45" i="69"/>
  <c r="L70" i="69"/>
  <c r="R52" i="69"/>
  <c r="R61" i="69"/>
  <c r="G158" i="68"/>
  <c r="S158" i="68" s="1"/>
  <c r="S69" i="68"/>
  <c r="S70" i="71" l="1"/>
  <c r="R158" i="71"/>
  <c r="N158" i="71"/>
  <c r="G154" i="70"/>
  <c r="S70" i="70"/>
  <c r="R44" i="69"/>
  <c r="F70" i="69"/>
  <c r="L154" i="69"/>
  <c r="S158" i="71" l="1"/>
  <c r="S154" i="70"/>
  <c r="F154" i="69"/>
  <c r="R70" i="69"/>
  <c r="R154" i="69" l="1"/>
  <c r="R110" i="14" l="1"/>
  <c r="R160" i="14"/>
  <c r="R94" i="7" l="1"/>
  <c r="E71" i="14" l="1"/>
  <c r="F71" i="14"/>
  <c r="G71" i="14"/>
  <c r="H71" i="14"/>
  <c r="I71" i="14"/>
  <c r="J71" i="14"/>
  <c r="K71" i="14"/>
  <c r="L71" i="14"/>
  <c r="M71" i="14"/>
  <c r="N71" i="14"/>
  <c r="O71" i="14"/>
  <c r="P71" i="14"/>
  <c r="Q71" i="14"/>
  <c r="R71" i="14"/>
  <c r="D71" i="14"/>
  <c r="D61" i="14"/>
  <c r="E61" i="14"/>
  <c r="H61" i="14"/>
  <c r="I61" i="14"/>
  <c r="L61" i="14"/>
  <c r="M61" i="14"/>
  <c r="P61" i="14"/>
  <c r="Q61" i="14"/>
  <c r="F61" i="14"/>
  <c r="G61" i="14"/>
  <c r="J61" i="14"/>
  <c r="K61" i="14"/>
  <c r="N61" i="14"/>
  <c r="O61" i="14"/>
  <c r="R61" i="14"/>
  <c r="I38" i="7" l="1"/>
  <c r="Q38" i="7"/>
  <c r="D38" i="7"/>
  <c r="L38" i="7"/>
  <c r="E38" i="7"/>
  <c r="H38" i="7"/>
  <c r="M38" i="7"/>
  <c r="P38" i="7"/>
  <c r="R36" i="7"/>
  <c r="R10" i="7"/>
  <c r="C38" i="7"/>
  <c r="R40" i="7" l="1"/>
  <c r="N38" i="7"/>
  <c r="J38" i="7"/>
  <c r="F38" i="7"/>
  <c r="O38" i="7"/>
  <c r="K38" i="7"/>
  <c r="G38" i="7"/>
  <c r="S118" i="14" l="1"/>
  <c r="S88" i="14"/>
  <c r="S89" i="14"/>
  <c r="S116" i="14"/>
  <c r="S90" i="14"/>
  <c r="S117" i="14"/>
  <c r="S161" i="1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Q57" i="5" l="1"/>
  <c r="E57" i="5"/>
  <c r="H57" i="5"/>
  <c r="K57" i="5"/>
  <c r="I57" i="5"/>
  <c r="M57" i="5"/>
  <c r="G57" i="5"/>
  <c r="L57" i="5"/>
  <c r="P57" i="5"/>
  <c r="D57" i="5"/>
  <c r="C57" i="5"/>
  <c r="O57" i="5"/>
  <c r="F57" i="5"/>
  <c r="J57" i="5"/>
  <c r="N57" i="5"/>
  <c r="I30" i="6" l="1"/>
  <c r="Q30" i="6"/>
  <c r="G30" i="6"/>
  <c r="K30" i="6"/>
  <c r="O30" i="6"/>
  <c r="H30" i="6"/>
  <c r="L30" i="6"/>
  <c r="P30" i="6"/>
  <c r="C30" i="6" l="1"/>
  <c r="J30" i="6"/>
  <c r="D30" i="6"/>
  <c r="M30" i="6"/>
  <c r="E30" i="6"/>
  <c r="N30" i="6"/>
  <c r="F30" i="6"/>
  <c r="S137" i="14" l="1"/>
  <c r="S107" i="14"/>
  <c r="G42" i="14"/>
  <c r="G34" i="14"/>
  <c r="D22" i="14"/>
  <c r="D42" i="14"/>
  <c r="D58" i="14"/>
  <c r="F140" i="14"/>
  <c r="S132" i="14"/>
  <c r="S85" i="14"/>
  <c r="S77" i="14"/>
  <c r="S76" i="14"/>
  <c r="S75" i="14"/>
  <c r="E69" i="14"/>
  <c r="O58" i="14"/>
  <c r="S44" i="14"/>
  <c r="R42" i="14"/>
  <c r="O42" i="14"/>
  <c r="K42" i="14"/>
  <c r="J42" i="14"/>
  <c r="S41" i="14"/>
  <c r="S40" i="14"/>
  <c r="S39" i="14"/>
  <c r="S38" i="14"/>
  <c r="S37" i="14"/>
  <c r="S36" i="14"/>
  <c r="O34" i="14"/>
  <c r="S29" i="14"/>
  <c r="F24" i="14"/>
  <c r="O22" i="14"/>
  <c r="J22" i="14"/>
  <c r="G22" i="14"/>
  <c r="N12" i="14"/>
  <c r="R12" i="14" l="1"/>
  <c r="N22" i="14"/>
  <c r="G69" i="14"/>
  <c r="N42" i="14"/>
  <c r="D34" i="14"/>
  <c r="F22" i="14"/>
  <c r="G58" i="14"/>
  <c r="F12" i="14"/>
  <c r="R22" i="14"/>
  <c r="K34" i="14"/>
  <c r="F42" i="14"/>
  <c r="K58" i="14"/>
  <c r="H9" i="14"/>
  <c r="L9" i="14"/>
  <c r="Q30" i="14"/>
  <c r="I42" i="14"/>
  <c r="S141" i="14"/>
  <c r="M15" i="14"/>
  <c r="M22" i="14"/>
  <c r="M12" i="14"/>
  <c r="J58" i="14"/>
  <c r="M83" i="14"/>
  <c r="N9" i="14"/>
  <c r="F65" i="14"/>
  <c r="F60" i="14" s="1"/>
  <c r="S64" i="14"/>
  <c r="R24" i="14"/>
  <c r="K69" i="14"/>
  <c r="G9" i="14"/>
  <c r="R9" i="14"/>
  <c r="N30" i="14"/>
  <c r="N34" i="14"/>
  <c r="M52" i="14"/>
  <c r="R65" i="14"/>
  <c r="R60" i="14" s="1"/>
  <c r="S20" i="14"/>
  <c r="F46" i="14"/>
  <c r="R58" i="14"/>
  <c r="F112" i="14"/>
  <c r="S157" i="14"/>
  <c r="J9" i="14"/>
  <c r="E22" i="14"/>
  <c r="F30" i="14"/>
  <c r="R30" i="14"/>
  <c r="Q42" i="14"/>
  <c r="F58" i="14"/>
  <c r="M58" i="14"/>
  <c r="E12" i="14"/>
  <c r="I22" i="14"/>
  <c r="J34" i="14"/>
  <c r="E42" i="14"/>
  <c r="S55" i="14"/>
  <c r="I65" i="14"/>
  <c r="I60" i="14" s="1"/>
  <c r="O69" i="14"/>
  <c r="S136" i="14"/>
  <c r="O9" i="14"/>
  <c r="J24" i="14"/>
  <c r="R34" i="14"/>
  <c r="N46" i="14"/>
  <c r="J65" i="14"/>
  <c r="J60" i="14" s="1"/>
  <c r="S72" i="14"/>
  <c r="E83" i="14"/>
  <c r="S99" i="14"/>
  <c r="N112" i="14"/>
  <c r="D69" i="14"/>
  <c r="F9" i="14"/>
  <c r="K9" i="14"/>
  <c r="P9" i="14"/>
  <c r="J12" i="14"/>
  <c r="F15" i="14"/>
  <c r="K22" i="14"/>
  <c r="Q22" i="14"/>
  <c r="N24" i="14"/>
  <c r="J30" i="14"/>
  <c r="F34" i="14"/>
  <c r="M34" i="14"/>
  <c r="M42" i="14"/>
  <c r="E52" i="14"/>
  <c r="N58" i="14"/>
  <c r="N65" i="14"/>
  <c r="N60" i="14" s="1"/>
  <c r="J69" i="14"/>
  <c r="F83" i="14"/>
  <c r="S103" i="14"/>
  <c r="S120" i="14"/>
  <c r="J140" i="14"/>
  <c r="S17" i="14"/>
  <c r="L22" i="14"/>
  <c r="L42" i="14"/>
  <c r="H42" i="14"/>
  <c r="S50" i="14"/>
  <c r="S159" i="14"/>
  <c r="O12" i="14"/>
  <c r="N15" i="14"/>
  <c r="I24" i="14"/>
  <c r="Q24" i="14"/>
  <c r="K30" i="14"/>
  <c r="I34" i="14"/>
  <c r="I46" i="14"/>
  <c r="Q46" i="14"/>
  <c r="F52" i="14"/>
  <c r="N52" i="14"/>
  <c r="S57" i="14"/>
  <c r="I58" i="14"/>
  <c r="E65" i="14"/>
  <c r="E60" i="14" s="1"/>
  <c r="Q65" i="14"/>
  <c r="Q60" i="14" s="1"/>
  <c r="F69" i="14"/>
  <c r="Q69" i="14"/>
  <c r="N83" i="14"/>
  <c r="S91" i="14"/>
  <c r="I112" i="14"/>
  <c r="Q112" i="14"/>
  <c r="S124" i="14"/>
  <c r="E140" i="14"/>
  <c r="M140" i="14"/>
  <c r="S145" i="14"/>
  <c r="S162" i="14"/>
  <c r="L12" i="14"/>
  <c r="K12" i="14"/>
  <c r="G12" i="14"/>
  <c r="O15" i="14"/>
  <c r="K15" i="14"/>
  <c r="S26" i="14"/>
  <c r="S28" i="14"/>
  <c r="P34" i="14"/>
  <c r="L34" i="14"/>
  <c r="H34" i="14"/>
  <c r="S54" i="14"/>
  <c r="P58" i="14"/>
  <c r="L58" i="14"/>
  <c r="H58" i="14"/>
  <c r="S71" i="14"/>
  <c r="S92" i="14"/>
  <c r="S96" i="14"/>
  <c r="S97" i="14"/>
  <c r="S100" i="14"/>
  <c r="O83" i="14"/>
  <c r="S101" i="14"/>
  <c r="S104" i="14"/>
  <c r="S108" i="14"/>
  <c r="S121" i="14"/>
  <c r="S126" i="14"/>
  <c r="S129" i="14"/>
  <c r="S133" i="14"/>
  <c r="S143" i="14"/>
  <c r="S155" i="14"/>
  <c r="S158" i="14"/>
  <c r="S11" i="14"/>
  <c r="P12" i="14"/>
  <c r="H12" i="14"/>
  <c r="H22" i="14"/>
  <c r="P42" i="14"/>
  <c r="O65" i="14"/>
  <c r="O60" i="14" s="1"/>
  <c r="S68" i="14"/>
  <c r="S86" i="14"/>
  <c r="S144" i="14"/>
  <c r="S148" i="14"/>
  <c r="S156" i="14"/>
  <c r="S164" i="14"/>
  <c r="I9" i="14"/>
  <c r="Q9" i="14"/>
  <c r="I15" i="14"/>
  <c r="Q15" i="14"/>
  <c r="G30" i="14"/>
  <c r="M30" i="14"/>
  <c r="E34" i="14"/>
  <c r="J46" i="14"/>
  <c r="R46" i="14"/>
  <c r="I52" i="14"/>
  <c r="Q52" i="14"/>
  <c r="E58" i="14"/>
  <c r="K65" i="14"/>
  <c r="K60" i="14" s="1"/>
  <c r="M69" i="14"/>
  <c r="R69" i="14"/>
  <c r="I83" i="14"/>
  <c r="Q83" i="14"/>
  <c r="S95" i="14"/>
  <c r="S110" i="14"/>
  <c r="J112" i="14"/>
  <c r="R112" i="14"/>
  <c r="S128" i="14"/>
  <c r="N140" i="14"/>
  <c r="S149" i="14"/>
  <c r="S10" i="14"/>
  <c r="Q12" i="14"/>
  <c r="I12" i="14"/>
  <c r="S19" i="14"/>
  <c r="O30" i="14"/>
  <c r="S32" i="14"/>
  <c r="O46" i="14"/>
  <c r="S49" i="14"/>
  <c r="S74" i="14"/>
  <c r="S109" i="14"/>
  <c r="S113" i="14"/>
  <c r="S114" i="14"/>
  <c r="S138" i="14"/>
  <c r="S142" i="14"/>
  <c r="R140" i="14"/>
  <c r="S147" i="14"/>
  <c r="S150" i="14"/>
  <c r="S151" i="14"/>
  <c r="S160" i="14"/>
  <c r="S163" i="14"/>
  <c r="P22" i="14"/>
  <c r="S25" i="14"/>
  <c r="S93" i="14"/>
  <c r="S105" i="14"/>
  <c r="K83" i="14"/>
  <c r="S115" i="14"/>
  <c r="S122" i="14"/>
  <c r="S127" i="14"/>
  <c r="S131" i="14"/>
  <c r="S134" i="14"/>
  <c r="S152" i="14"/>
  <c r="G15" i="14"/>
  <c r="E9" i="14"/>
  <c r="M9" i="14"/>
  <c r="E15" i="14"/>
  <c r="J15" i="14"/>
  <c r="R15" i="14"/>
  <c r="M24" i="14"/>
  <c r="S27" i="14"/>
  <c r="I30" i="14"/>
  <c r="Q34" i="14"/>
  <c r="E46" i="14"/>
  <c r="M46" i="14"/>
  <c r="S48" i="14"/>
  <c r="J52" i="14"/>
  <c r="R52" i="14"/>
  <c r="Q58" i="14"/>
  <c r="G65" i="14"/>
  <c r="G60" i="14" s="1"/>
  <c r="M65" i="14"/>
  <c r="M60" i="14" s="1"/>
  <c r="S67" i="14"/>
  <c r="I69" i="14"/>
  <c r="N69" i="14"/>
  <c r="S70" i="14"/>
  <c r="J83" i="14"/>
  <c r="R83" i="14"/>
  <c r="E112" i="14"/>
  <c r="M112" i="14"/>
  <c r="B119" i="14"/>
  <c r="I140" i="14"/>
  <c r="Q140" i="14"/>
  <c r="S153" i="14"/>
  <c r="D12" i="14"/>
  <c r="D9" i="14"/>
  <c r="S18" i="14"/>
  <c r="S33" i="14"/>
  <c r="S51" i="14"/>
  <c r="O52" i="14"/>
  <c r="K52" i="14"/>
  <c r="S53" i="14"/>
  <c r="S56" i="14"/>
  <c r="S63" i="14"/>
  <c r="S73" i="14"/>
  <c r="S87" i="14"/>
  <c r="S94" i="14"/>
  <c r="S98" i="14"/>
  <c r="S102" i="14"/>
  <c r="S106" i="14"/>
  <c r="S119" i="14"/>
  <c r="S123" i="14"/>
  <c r="S125" i="14"/>
  <c r="S130" i="14"/>
  <c r="S135" i="14"/>
  <c r="S146" i="14"/>
  <c r="S154" i="14"/>
  <c r="O140" i="14"/>
  <c r="K140" i="14"/>
  <c r="G140" i="14"/>
  <c r="P140" i="14"/>
  <c r="L140" i="14"/>
  <c r="H140" i="14"/>
  <c r="O112" i="14"/>
  <c r="K112" i="14"/>
  <c r="P112" i="14"/>
  <c r="L112" i="14"/>
  <c r="H112" i="14"/>
  <c r="G112" i="14"/>
  <c r="G83" i="14"/>
  <c r="P83" i="14"/>
  <c r="L83" i="14"/>
  <c r="H83" i="14"/>
  <c r="S84" i="14"/>
  <c r="P69" i="14"/>
  <c r="L69" i="14"/>
  <c r="H69" i="14"/>
  <c r="P65" i="14"/>
  <c r="P60" i="14" s="1"/>
  <c r="L65" i="14"/>
  <c r="L60" i="14" s="1"/>
  <c r="H65" i="14"/>
  <c r="H60" i="14" s="1"/>
  <c r="S66" i="14"/>
  <c r="S62" i="14"/>
  <c r="S59" i="14"/>
  <c r="P52" i="14"/>
  <c r="L52" i="14"/>
  <c r="H52" i="14"/>
  <c r="G52" i="14"/>
  <c r="K46" i="14"/>
  <c r="G46" i="14"/>
  <c r="P46" i="14"/>
  <c r="H46" i="14"/>
  <c r="L46" i="14"/>
  <c r="S47" i="14"/>
  <c r="S43" i="14"/>
  <c r="S35" i="14"/>
  <c r="P30" i="14"/>
  <c r="L30" i="14"/>
  <c r="H30" i="14"/>
  <c r="S31" i="14"/>
  <c r="O24" i="14"/>
  <c r="K24" i="14"/>
  <c r="P24" i="14"/>
  <c r="L24" i="14"/>
  <c r="H24" i="14"/>
  <c r="G24" i="14"/>
  <c r="S23" i="14"/>
  <c r="L15" i="14"/>
  <c r="P15" i="14"/>
  <c r="H15" i="14"/>
  <c r="S16" i="14"/>
  <c r="S14" i="14"/>
  <c r="S13" i="14"/>
  <c r="D140" i="14"/>
  <c r="D112" i="14"/>
  <c r="D83" i="14"/>
  <c r="D65" i="14"/>
  <c r="D60" i="14" s="1"/>
  <c r="D52" i="14"/>
  <c r="D46" i="14"/>
  <c r="D30" i="14"/>
  <c r="D24" i="14"/>
  <c r="D15" i="14"/>
  <c r="F21" i="14" l="1"/>
  <c r="F166" i="14"/>
  <c r="R8" i="14"/>
  <c r="K21" i="14"/>
  <c r="J21" i="14"/>
  <c r="N8" i="14"/>
  <c r="L8" i="14"/>
  <c r="R166" i="14"/>
  <c r="S42" i="14"/>
  <c r="R45" i="14"/>
  <c r="F45" i="14"/>
  <c r="O21" i="14"/>
  <c r="M21" i="14"/>
  <c r="I21" i="14"/>
  <c r="G8" i="14"/>
  <c r="P21" i="14"/>
  <c r="M45" i="14"/>
  <c r="E8" i="14"/>
  <c r="O166" i="14"/>
  <c r="S34" i="14"/>
  <c r="M166" i="14"/>
  <c r="P8" i="14"/>
  <c r="N21" i="14"/>
  <c r="E166" i="14"/>
  <c r="M8" i="14"/>
  <c r="N166" i="14"/>
  <c r="I8" i="14"/>
  <c r="L45" i="14"/>
  <c r="S58" i="14"/>
  <c r="Q21" i="14"/>
  <c r="O8" i="14"/>
  <c r="Q8" i="14"/>
  <c r="I45" i="14"/>
  <c r="F8" i="14"/>
  <c r="R21" i="14"/>
  <c r="S12" i="14"/>
  <c r="K8" i="14"/>
  <c r="Q166" i="14"/>
  <c r="G21" i="14"/>
  <c r="K45" i="14"/>
  <c r="O45" i="14"/>
  <c r="S22" i="14"/>
  <c r="E45" i="14"/>
  <c r="J45" i="14"/>
  <c r="N45" i="14"/>
  <c r="J8" i="14"/>
  <c r="J166" i="14"/>
  <c r="I166" i="14"/>
  <c r="Q45" i="14"/>
  <c r="S61" i="14"/>
  <c r="K166" i="14"/>
  <c r="P45" i="14"/>
  <c r="S69" i="14"/>
  <c r="D8" i="14"/>
  <c r="S65" i="14"/>
  <c r="S9" i="14"/>
  <c r="S46" i="14"/>
  <c r="P166" i="14"/>
  <c r="S140" i="14"/>
  <c r="H166" i="14"/>
  <c r="L166" i="14"/>
  <c r="S112" i="14"/>
  <c r="G166" i="14"/>
  <c r="S83" i="14"/>
  <c r="S52" i="14"/>
  <c r="G45" i="14"/>
  <c r="H45" i="14"/>
  <c r="S30" i="14"/>
  <c r="H21" i="14"/>
  <c r="L21" i="14"/>
  <c r="S24" i="14"/>
  <c r="S15" i="14"/>
  <c r="H8" i="14"/>
  <c r="D166" i="14"/>
  <c r="D45" i="14"/>
  <c r="D21" i="14"/>
  <c r="R78" i="14" l="1"/>
  <c r="R167" i="14" s="1"/>
  <c r="L78" i="14"/>
  <c r="L167" i="14" s="1"/>
  <c r="F78" i="14"/>
  <c r="F167" i="14" s="1"/>
  <c r="M78" i="14"/>
  <c r="M167" i="14" s="1"/>
  <c r="N78" i="14"/>
  <c r="N167" i="14" s="1"/>
  <c r="I78" i="14"/>
  <c r="I167" i="14" s="1"/>
  <c r="K78" i="14"/>
  <c r="K167" i="14" s="1"/>
  <c r="Q78" i="14"/>
  <c r="Q167" i="14" s="1"/>
  <c r="S60" i="14"/>
  <c r="J78" i="14"/>
  <c r="J167" i="14" s="1"/>
  <c r="O78" i="14"/>
  <c r="O167" i="14" s="1"/>
  <c r="S45" i="14"/>
  <c r="P78" i="14"/>
  <c r="P167" i="14" s="1"/>
  <c r="S21" i="14"/>
  <c r="G78" i="14"/>
  <c r="G167" i="14" s="1"/>
  <c r="S166" i="14"/>
  <c r="H78" i="14"/>
  <c r="H167" i="14" s="1"/>
  <c r="S8" i="14"/>
  <c r="D78" i="14"/>
  <c r="D167" i="14" s="1"/>
  <c r="S167" i="14" l="1"/>
  <c r="S78" i="14"/>
  <c r="C84" i="7" l="1"/>
  <c r="R68" i="7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Q125" i="6"/>
  <c r="P125" i="6"/>
  <c r="O125" i="6"/>
  <c r="N125" i="6"/>
  <c r="M125" i="6"/>
  <c r="L125" i="6"/>
  <c r="K125" i="6"/>
  <c r="J125" i="6"/>
  <c r="I125" i="6"/>
  <c r="H125" i="6"/>
  <c r="G125" i="6"/>
  <c r="F125" i="6"/>
  <c r="E125" i="6"/>
  <c r="D125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Q106" i="6"/>
  <c r="P106" i="6"/>
  <c r="O106" i="6"/>
  <c r="N106" i="6"/>
  <c r="M106" i="6"/>
  <c r="L106" i="6"/>
  <c r="K106" i="6"/>
  <c r="J106" i="6"/>
  <c r="I106" i="6"/>
  <c r="H106" i="6"/>
  <c r="G106" i="6"/>
  <c r="F106" i="6"/>
  <c r="E106" i="6"/>
  <c r="D106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Q87" i="6"/>
  <c r="P87" i="6"/>
  <c r="O87" i="6"/>
  <c r="N87" i="6"/>
  <c r="M87" i="6"/>
  <c r="L87" i="6"/>
  <c r="K87" i="6"/>
  <c r="J87" i="6"/>
  <c r="I87" i="6"/>
  <c r="H87" i="6"/>
  <c r="G87" i="6"/>
  <c r="F87" i="6"/>
  <c r="E87" i="6"/>
  <c r="D87" i="6"/>
  <c r="R81" i="6"/>
  <c r="R80" i="6"/>
  <c r="R79" i="6"/>
  <c r="R78" i="6"/>
  <c r="R77" i="6"/>
  <c r="R76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R74" i="6"/>
  <c r="R73" i="6"/>
  <c r="R72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R70" i="6"/>
  <c r="R69" i="6"/>
  <c r="R68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R65" i="6"/>
  <c r="R64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R62" i="6"/>
  <c r="R61" i="6"/>
  <c r="R60" i="6"/>
  <c r="R59" i="6"/>
  <c r="R58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R56" i="6"/>
  <c r="R55" i="6"/>
  <c r="R54" i="6"/>
  <c r="R53" i="6"/>
  <c r="R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R49" i="6"/>
  <c r="R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R46" i="6"/>
  <c r="R45" i="6"/>
  <c r="R44" i="6"/>
  <c r="R43" i="6"/>
  <c r="R42" i="6"/>
  <c r="R41" i="6"/>
  <c r="R40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R38" i="6"/>
  <c r="R37" i="6"/>
  <c r="R36" i="6"/>
  <c r="R35" i="6"/>
  <c r="R34" i="6"/>
  <c r="R33" i="6"/>
  <c r="Q32" i="6"/>
  <c r="Q29" i="6" s="1"/>
  <c r="P32" i="6"/>
  <c r="P29" i="6" s="1"/>
  <c r="O32" i="6"/>
  <c r="O29" i="6" s="1"/>
  <c r="N32" i="6"/>
  <c r="N29" i="6" s="1"/>
  <c r="M32" i="6"/>
  <c r="M29" i="6" s="1"/>
  <c r="L32" i="6"/>
  <c r="L29" i="6" s="1"/>
  <c r="K32" i="6"/>
  <c r="K29" i="6" s="1"/>
  <c r="J32" i="6"/>
  <c r="J29" i="6" s="1"/>
  <c r="I32" i="6"/>
  <c r="I29" i="6" s="1"/>
  <c r="H32" i="6"/>
  <c r="H29" i="6" s="1"/>
  <c r="G32" i="6"/>
  <c r="G29" i="6" s="1"/>
  <c r="F32" i="6"/>
  <c r="E32" i="6"/>
  <c r="E29" i="6" s="1"/>
  <c r="D32" i="6"/>
  <c r="D29" i="6" s="1"/>
  <c r="R31" i="6"/>
  <c r="R30" i="6"/>
  <c r="R28" i="6"/>
  <c r="R27" i="6"/>
  <c r="R26" i="6"/>
  <c r="R25" i="6"/>
  <c r="R24" i="6"/>
  <c r="R23" i="6"/>
  <c r="R22" i="6"/>
  <c r="R21" i="6"/>
  <c r="R20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R18" i="6"/>
  <c r="R17" i="6"/>
  <c r="R16" i="6"/>
  <c r="R15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R13" i="6"/>
  <c r="R12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R10" i="6"/>
  <c r="C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D125" i="5"/>
  <c r="C125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Q106" i="5"/>
  <c r="P106" i="5"/>
  <c r="O106" i="5"/>
  <c r="N106" i="5"/>
  <c r="M106" i="5"/>
  <c r="L106" i="5"/>
  <c r="K106" i="5"/>
  <c r="J106" i="5"/>
  <c r="I106" i="5"/>
  <c r="H106" i="5"/>
  <c r="G106" i="5"/>
  <c r="F106" i="5"/>
  <c r="E106" i="5"/>
  <c r="D106" i="5"/>
  <c r="C106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Q87" i="5"/>
  <c r="Q145" i="5" s="1"/>
  <c r="P87" i="5"/>
  <c r="O87" i="5"/>
  <c r="N87" i="5"/>
  <c r="M87" i="5"/>
  <c r="L87" i="5"/>
  <c r="K87" i="5"/>
  <c r="J87" i="5"/>
  <c r="I87" i="5"/>
  <c r="H87" i="5"/>
  <c r="G87" i="5"/>
  <c r="F87" i="5"/>
  <c r="F145" i="5" s="1"/>
  <c r="E87" i="5"/>
  <c r="E145" i="5" s="1"/>
  <c r="D87" i="5"/>
  <c r="D145" i="5" s="1"/>
  <c r="C87" i="5"/>
  <c r="R81" i="5"/>
  <c r="R80" i="5"/>
  <c r="R79" i="5"/>
  <c r="R78" i="5"/>
  <c r="R77" i="5"/>
  <c r="R76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R74" i="5"/>
  <c r="R73" i="5"/>
  <c r="R72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R70" i="5"/>
  <c r="R69" i="5"/>
  <c r="R68" i="5"/>
  <c r="Q67" i="5"/>
  <c r="P67" i="5"/>
  <c r="O67" i="5"/>
  <c r="N67" i="5"/>
  <c r="M67" i="5"/>
  <c r="L67" i="5"/>
  <c r="K67" i="5"/>
  <c r="J67" i="5"/>
  <c r="I67" i="5"/>
  <c r="H67" i="5"/>
  <c r="G67" i="5"/>
  <c r="F67" i="5"/>
  <c r="E67" i="5"/>
  <c r="D67" i="5"/>
  <c r="C67" i="5"/>
  <c r="R65" i="5"/>
  <c r="R64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R62" i="5"/>
  <c r="R61" i="5"/>
  <c r="R60" i="5"/>
  <c r="R59" i="5"/>
  <c r="R58" i="5"/>
  <c r="R57" i="5"/>
  <c r="R56" i="5"/>
  <c r="R55" i="5"/>
  <c r="R54" i="5"/>
  <c r="R53" i="5"/>
  <c r="R52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R49" i="5"/>
  <c r="R48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R46" i="5"/>
  <c r="R45" i="5"/>
  <c r="R44" i="5"/>
  <c r="R43" i="5"/>
  <c r="R42" i="5"/>
  <c r="R41" i="5"/>
  <c r="R40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R38" i="5"/>
  <c r="R37" i="5"/>
  <c r="R36" i="5"/>
  <c r="R35" i="5"/>
  <c r="R34" i="5"/>
  <c r="R33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R31" i="5"/>
  <c r="Q30" i="5"/>
  <c r="P30" i="5"/>
  <c r="O30" i="5"/>
  <c r="N30" i="5"/>
  <c r="N29" i="5" s="1"/>
  <c r="M30" i="5"/>
  <c r="L30" i="5"/>
  <c r="K30" i="5"/>
  <c r="J30" i="5"/>
  <c r="I30" i="5"/>
  <c r="H30" i="5"/>
  <c r="G30" i="5"/>
  <c r="F30" i="5"/>
  <c r="E30" i="5"/>
  <c r="D30" i="5"/>
  <c r="C30" i="5"/>
  <c r="R28" i="5"/>
  <c r="R27" i="5"/>
  <c r="R26" i="5"/>
  <c r="R25" i="5"/>
  <c r="R24" i="5"/>
  <c r="R23" i="5"/>
  <c r="R22" i="5"/>
  <c r="R21" i="5"/>
  <c r="R20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R17" i="5"/>
  <c r="R16" i="5"/>
  <c r="R15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R13" i="5"/>
  <c r="R12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R10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S143" i="4"/>
  <c r="S142" i="4"/>
  <c r="S141" i="4"/>
  <c r="S140" i="4"/>
  <c r="S139" i="4"/>
  <c r="S138" i="4"/>
  <c r="S137" i="4"/>
  <c r="S136" i="4"/>
  <c r="S135" i="4"/>
  <c r="S134" i="4"/>
  <c r="S133" i="4"/>
  <c r="S132" i="4"/>
  <c r="S131" i="4"/>
  <c r="S130" i="4"/>
  <c r="S129" i="4"/>
  <c r="S128" i="4"/>
  <c r="S127" i="4"/>
  <c r="S126" i="4"/>
  <c r="R125" i="4"/>
  <c r="Q125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S123" i="4"/>
  <c r="S122" i="4"/>
  <c r="S121" i="4"/>
  <c r="S120" i="4"/>
  <c r="S119" i="4"/>
  <c r="S118" i="4"/>
  <c r="S117" i="4"/>
  <c r="S116" i="4"/>
  <c r="S115" i="4"/>
  <c r="S114" i="4"/>
  <c r="S113" i="4"/>
  <c r="S112" i="4"/>
  <c r="S111" i="4"/>
  <c r="S110" i="4"/>
  <c r="S109" i="4"/>
  <c r="S108" i="4"/>
  <c r="S107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R87" i="4"/>
  <c r="R145" i="4" s="1"/>
  <c r="Q87" i="4"/>
  <c r="Q145" i="4" s="1"/>
  <c r="P87" i="4"/>
  <c r="P145" i="4" s="1"/>
  <c r="O87" i="4"/>
  <c r="O145" i="4" s="1"/>
  <c r="N87" i="4"/>
  <c r="N145" i="4" s="1"/>
  <c r="M87" i="4"/>
  <c r="L87" i="4"/>
  <c r="L145" i="4" s="1"/>
  <c r="K87" i="4"/>
  <c r="K145" i="4" s="1"/>
  <c r="J87" i="4"/>
  <c r="J145" i="4" s="1"/>
  <c r="I87" i="4"/>
  <c r="I145" i="4" s="1"/>
  <c r="H87" i="4"/>
  <c r="H145" i="4" s="1"/>
  <c r="G87" i="4"/>
  <c r="G145" i="4" s="1"/>
  <c r="F87" i="4"/>
  <c r="F145" i="4" s="1"/>
  <c r="E87" i="4"/>
  <c r="E145" i="4" s="1"/>
  <c r="D87" i="4"/>
  <c r="D145" i="4" s="1"/>
  <c r="S81" i="4"/>
  <c r="S80" i="4"/>
  <c r="S79" i="4"/>
  <c r="S78" i="4"/>
  <c r="S77" i="4"/>
  <c r="S76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S74" i="4"/>
  <c r="S73" i="4"/>
  <c r="S72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S70" i="4"/>
  <c r="S69" i="4"/>
  <c r="S68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S65" i="4"/>
  <c r="S64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S62" i="4"/>
  <c r="B62" i="4"/>
  <c r="S61" i="4"/>
  <c r="B61" i="4"/>
  <c r="S60" i="4"/>
  <c r="B60" i="4"/>
  <c r="S59" i="4"/>
  <c r="B59" i="4"/>
  <c r="S58" i="4"/>
  <c r="B58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S56" i="4"/>
  <c r="B56" i="4"/>
  <c r="S55" i="4"/>
  <c r="B55" i="4"/>
  <c r="S54" i="4"/>
  <c r="B54" i="4"/>
  <c r="S53" i="4"/>
  <c r="B53" i="4"/>
  <c r="S52" i="4"/>
  <c r="B52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S49" i="4"/>
  <c r="S48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S46" i="4"/>
  <c r="S45" i="4"/>
  <c r="S44" i="4"/>
  <c r="S43" i="4"/>
  <c r="S42" i="4"/>
  <c r="S41" i="4"/>
  <c r="S40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S38" i="4"/>
  <c r="S37" i="4"/>
  <c r="S36" i="4"/>
  <c r="S35" i="4"/>
  <c r="S34" i="4"/>
  <c r="S33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S31" i="4"/>
  <c r="R30" i="4"/>
  <c r="Q30" i="4"/>
  <c r="Q29" i="4" s="1"/>
  <c r="P30" i="4"/>
  <c r="O30" i="4"/>
  <c r="N30" i="4"/>
  <c r="M30" i="4"/>
  <c r="M29" i="4" s="1"/>
  <c r="L30" i="4"/>
  <c r="K30" i="4"/>
  <c r="K29" i="4" s="1"/>
  <c r="J30" i="4"/>
  <c r="J29" i="4" s="1"/>
  <c r="I30" i="4"/>
  <c r="H30" i="4"/>
  <c r="G30" i="4"/>
  <c r="F30" i="4"/>
  <c r="E30" i="4"/>
  <c r="E29" i="4" s="1"/>
  <c r="D30" i="4"/>
  <c r="O29" i="4"/>
  <c r="S28" i="4"/>
  <c r="S27" i="4"/>
  <c r="S26" i="4"/>
  <c r="S25" i="4"/>
  <c r="S24" i="4"/>
  <c r="S23" i="4"/>
  <c r="S22" i="4"/>
  <c r="S21" i="4"/>
  <c r="S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S18" i="4"/>
  <c r="S17" i="4"/>
  <c r="S16" i="4"/>
  <c r="S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S13" i="4"/>
  <c r="S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S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I29" i="5" l="1"/>
  <c r="M145" i="5"/>
  <c r="H145" i="5"/>
  <c r="I145" i="5"/>
  <c r="J145" i="5"/>
  <c r="L145" i="5"/>
  <c r="J29" i="5"/>
  <c r="N145" i="5"/>
  <c r="M8" i="6"/>
  <c r="N8" i="6"/>
  <c r="K66" i="5"/>
  <c r="E8" i="4"/>
  <c r="I8" i="4"/>
  <c r="M8" i="4"/>
  <c r="Q8" i="4"/>
  <c r="F8" i="4"/>
  <c r="J8" i="4"/>
  <c r="N8" i="4"/>
  <c r="F66" i="4"/>
  <c r="N66" i="4"/>
  <c r="K8" i="4"/>
  <c r="O8" i="4"/>
  <c r="R8" i="4"/>
  <c r="O50" i="6"/>
  <c r="B51" i="4"/>
  <c r="Q50" i="4"/>
  <c r="R14" i="5"/>
  <c r="R30" i="5"/>
  <c r="E66" i="6"/>
  <c r="I66" i="6"/>
  <c r="M66" i="6"/>
  <c r="Q66" i="6"/>
  <c r="G50" i="6"/>
  <c r="K50" i="6"/>
  <c r="D50" i="6"/>
  <c r="H50" i="6"/>
  <c r="L50" i="6"/>
  <c r="P50" i="6"/>
  <c r="I50" i="6"/>
  <c r="Q50" i="6"/>
  <c r="S9" i="4"/>
  <c r="S11" i="4"/>
  <c r="S19" i="4"/>
  <c r="G50" i="4"/>
  <c r="K50" i="4"/>
  <c r="O50" i="4"/>
  <c r="E50" i="4"/>
  <c r="I50" i="4"/>
  <c r="M50" i="4"/>
  <c r="D66" i="5"/>
  <c r="H66" i="5"/>
  <c r="L66" i="5"/>
  <c r="P66" i="5"/>
  <c r="F50" i="6"/>
  <c r="J50" i="6"/>
  <c r="N50" i="6"/>
  <c r="C66" i="5"/>
  <c r="G66" i="5"/>
  <c r="O66" i="5"/>
  <c r="G29" i="4"/>
  <c r="O66" i="4"/>
  <c r="E29" i="5"/>
  <c r="F8" i="6"/>
  <c r="I29" i="4"/>
  <c r="F29" i="4"/>
  <c r="N29" i="4"/>
  <c r="R29" i="4"/>
  <c r="J66" i="4"/>
  <c r="R66" i="4"/>
  <c r="D29" i="5"/>
  <c r="F29" i="5"/>
  <c r="D8" i="5"/>
  <c r="H8" i="5"/>
  <c r="L8" i="5"/>
  <c r="P8" i="5"/>
  <c r="R47" i="6"/>
  <c r="E50" i="6"/>
  <c r="M50" i="6"/>
  <c r="H29" i="5"/>
  <c r="L29" i="5"/>
  <c r="P29" i="5"/>
  <c r="M29" i="5"/>
  <c r="Q29" i="5"/>
  <c r="G66" i="6"/>
  <c r="K66" i="6"/>
  <c r="O66" i="6"/>
  <c r="R125" i="6"/>
  <c r="K145" i="6"/>
  <c r="E145" i="6"/>
  <c r="I145" i="6"/>
  <c r="M145" i="6"/>
  <c r="Q145" i="6"/>
  <c r="R106" i="6"/>
  <c r="G145" i="6"/>
  <c r="O145" i="6"/>
  <c r="F145" i="6"/>
  <c r="J145" i="6"/>
  <c r="N145" i="6"/>
  <c r="D145" i="6"/>
  <c r="H145" i="6"/>
  <c r="L145" i="6"/>
  <c r="P145" i="6"/>
  <c r="R75" i="6"/>
  <c r="R71" i="6"/>
  <c r="H66" i="6"/>
  <c r="L66" i="6"/>
  <c r="P66" i="6"/>
  <c r="F66" i="6"/>
  <c r="J66" i="6"/>
  <c r="N66" i="6"/>
  <c r="D66" i="6"/>
  <c r="R63" i="6"/>
  <c r="R57" i="6"/>
  <c r="R39" i="6"/>
  <c r="R32" i="6"/>
  <c r="F29" i="6"/>
  <c r="E8" i="6"/>
  <c r="I8" i="6"/>
  <c r="Q8" i="6"/>
  <c r="R19" i="6"/>
  <c r="D8" i="6"/>
  <c r="H8" i="6"/>
  <c r="L8" i="6"/>
  <c r="P8" i="6"/>
  <c r="J8" i="6"/>
  <c r="R14" i="6"/>
  <c r="R11" i="6"/>
  <c r="G8" i="6"/>
  <c r="K8" i="6"/>
  <c r="O8" i="6"/>
  <c r="R9" i="6"/>
  <c r="P145" i="5"/>
  <c r="R125" i="5"/>
  <c r="R106" i="5"/>
  <c r="C145" i="5"/>
  <c r="G145" i="5"/>
  <c r="K145" i="5"/>
  <c r="O145" i="5"/>
  <c r="R75" i="5"/>
  <c r="J66" i="5"/>
  <c r="N66" i="5"/>
  <c r="R71" i="5"/>
  <c r="F66" i="5"/>
  <c r="R67" i="5"/>
  <c r="E66" i="5"/>
  <c r="I66" i="5"/>
  <c r="M66" i="5"/>
  <c r="Q66" i="5"/>
  <c r="E50" i="5"/>
  <c r="I50" i="5"/>
  <c r="M50" i="5"/>
  <c r="Q50" i="5"/>
  <c r="D50" i="5"/>
  <c r="H50" i="5"/>
  <c r="L50" i="5"/>
  <c r="P50" i="5"/>
  <c r="R51" i="5"/>
  <c r="F50" i="5"/>
  <c r="J50" i="5"/>
  <c r="N50" i="5"/>
  <c r="C50" i="5"/>
  <c r="G50" i="5"/>
  <c r="K50" i="5"/>
  <c r="O50" i="5"/>
  <c r="R47" i="5"/>
  <c r="R39" i="5"/>
  <c r="R32" i="5"/>
  <c r="C29" i="5"/>
  <c r="G29" i="5"/>
  <c r="K29" i="5"/>
  <c r="O29" i="5"/>
  <c r="R19" i="5"/>
  <c r="F8" i="5"/>
  <c r="N8" i="5"/>
  <c r="J8" i="5"/>
  <c r="R11" i="5"/>
  <c r="E8" i="5"/>
  <c r="I8" i="5"/>
  <c r="M8" i="5"/>
  <c r="Q8" i="5"/>
  <c r="K8" i="5"/>
  <c r="G8" i="5"/>
  <c r="O8" i="5"/>
  <c r="R9" i="5"/>
  <c r="C8" i="5"/>
  <c r="S125" i="4"/>
  <c r="M145" i="4"/>
  <c r="S145" i="4" s="1"/>
  <c r="S106" i="4"/>
  <c r="S75" i="4"/>
  <c r="S71" i="4"/>
  <c r="G66" i="4"/>
  <c r="K66" i="4"/>
  <c r="D66" i="4"/>
  <c r="H66" i="4"/>
  <c r="L66" i="4"/>
  <c r="P66" i="4"/>
  <c r="S67" i="4"/>
  <c r="E66" i="4"/>
  <c r="I66" i="4"/>
  <c r="M66" i="4"/>
  <c r="Q66" i="4"/>
  <c r="S63" i="4"/>
  <c r="H50" i="4"/>
  <c r="L50" i="4"/>
  <c r="P50" i="4"/>
  <c r="B57" i="4"/>
  <c r="S57" i="4"/>
  <c r="D50" i="4"/>
  <c r="F50" i="4"/>
  <c r="J50" i="4"/>
  <c r="N50" i="4"/>
  <c r="R50" i="4"/>
  <c r="S47" i="4"/>
  <c r="S39" i="4"/>
  <c r="S32" i="4"/>
  <c r="D29" i="4"/>
  <c r="H29" i="4"/>
  <c r="L29" i="4"/>
  <c r="P29" i="4"/>
  <c r="S30" i="4"/>
  <c r="S14" i="4"/>
  <c r="H8" i="4"/>
  <c r="L8" i="4"/>
  <c r="P8" i="4"/>
  <c r="G8" i="4"/>
  <c r="D8" i="4"/>
  <c r="H9" i="7"/>
  <c r="I9" i="7"/>
  <c r="C71" i="6"/>
  <c r="H29" i="7"/>
  <c r="R38" i="7"/>
  <c r="C32" i="6"/>
  <c r="C29" i="6" s="1"/>
  <c r="C57" i="6"/>
  <c r="C125" i="6"/>
  <c r="M29" i="7"/>
  <c r="C9" i="7"/>
  <c r="I29" i="7"/>
  <c r="D9" i="7"/>
  <c r="O9" i="7"/>
  <c r="E29" i="7"/>
  <c r="K29" i="7"/>
  <c r="P29" i="7"/>
  <c r="I78" i="7"/>
  <c r="D29" i="7"/>
  <c r="Q66" i="7"/>
  <c r="C14" i="6"/>
  <c r="M9" i="7"/>
  <c r="K9" i="7"/>
  <c r="G29" i="7"/>
  <c r="Q29" i="7"/>
  <c r="O78" i="7"/>
  <c r="Q78" i="7"/>
  <c r="O29" i="7"/>
  <c r="E78" i="7"/>
  <c r="E9" i="7"/>
  <c r="P9" i="7"/>
  <c r="N29" i="7"/>
  <c r="L29" i="7"/>
  <c r="C47" i="6"/>
  <c r="C63" i="6"/>
  <c r="C67" i="6"/>
  <c r="N9" i="7"/>
  <c r="G9" i="7"/>
  <c r="L9" i="7"/>
  <c r="Q9" i="7"/>
  <c r="C29" i="7"/>
  <c r="I66" i="7"/>
  <c r="C106" i="6"/>
  <c r="C51" i="6"/>
  <c r="C75" i="6"/>
  <c r="M78" i="7"/>
  <c r="C11" i="6"/>
  <c r="C87" i="6"/>
  <c r="C19" i="6"/>
  <c r="C39" i="6"/>
  <c r="H78" i="7"/>
  <c r="Q50" i="7"/>
  <c r="Q11" i="7"/>
  <c r="O60" i="7"/>
  <c r="L70" i="7"/>
  <c r="D78" i="7"/>
  <c r="L78" i="7"/>
  <c r="R51" i="6"/>
  <c r="R67" i="6"/>
  <c r="R87" i="6"/>
  <c r="R63" i="5"/>
  <c r="R87" i="5"/>
  <c r="S51" i="4"/>
  <c r="S87" i="4"/>
  <c r="J82" i="4" l="1"/>
  <c r="J146" i="4" s="1"/>
  <c r="I82" i="6"/>
  <c r="I146" i="6" s="1"/>
  <c r="M82" i="4"/>
  <c r="M146" i="4" s="1"/>
  <c r="R29" i="6"/>
  <c r="C66" i="6"/>
  <c r="N82" i="4"/>
  <c r="N146" i="4" s="1"/>
  <c r="E82" i="4"/>
  <c r="E146" i="4" s="1"/>
  <c r="Q82" i="4"/>
  <c r="Q146" i="4" s="1"/>
  <c r="L82" i="6"/>
  <c r="L146" i="6" s="1"/>
  <c r="K82" i="4"/>
  <c r="K146" i="4" s="1"/>
  <c r="O82" i="6"/>
  <c r="O146" i="6" s="1"/>
  <c r="N82" i="6"/>
  <c r="N146" i="6" s="1"/>
  <c r="K82" i="6"/>
  <c r="K146" i="6" s="1"/>
  <c r="P82" i="5"/>
  <c r="P146" i="5" s="1"/>
  <c r="G82" i="6"/>
  <c r="G146" i="6" s="1"/>
  <c r="P82" i="6"/>
  <c r="P146" i="6" s="1"/>
  <c r="G82" i="4"/>
  <c r="G146" i="4" s="1"/>
  <c r="H82" i="6"/>
  <c r="H146" i="6" s="1"/>
  <c r="H82" i="5"/>
  <c r="H146" i="5" s="1"/>
  <c r="O82" i="4"/>
  <c r="O146" i="4" s="1"/>
  <c r="R82" i="4"/>
  <c r="R146" i="4" s="1"/>
  <c r="D82" i="5"/>
  <c r="D146" i="5" s="1"/>
  <c r="E82" i="6"/>
  <c r="E146" i="6" s="1"/>
  <c r="Q82" i="6"/>
  <c r="Q146" i="6" s="1"/>
  <c r="R50" i="6"/>
  <c r="D82" i="6"/>
  <c r="D146" i="6" s="1"/>
  <c r="C82" i="5"/>
  <c r="C146" i="5" s="1"/>
  <c r="M82" i="6"/>
  <c r="M146" i="6" s="1"/>
  <c r="R66" i="6"/>
  <c r="E82" i="5"/>
  <c r="E146" i="5" s="1"/>
  <c r="L82" i="5"/>
  <c r="L146" i="5" s="1"/>
  <c r="G82" i="5"/>
  <c r="G146" i="5" s="1"/>
  <c r="R145" i="6"/>
  <c r="C145" i="6"/>
  <c r="J82" i="6"/>
  <c r="J146" i="6" s="1"/>
  <c r="F82" i="6"/>
  <c r="F146" i="6" s="1"/>
  <c r="R8" i="6"/>
  <c r="R145" i="5"/>
  <c r="R66" i="5"/>
  <c r="I82" i="5"/>
  <c r="I146" i="5" s="1"/>
  <c r="Q82" i="5"/>
  <c r="Q146" i="5" s="1"/>
  <c r="M82" i="5"/>
  <c r="M146" i="5" s="1"/>
  <c r="J82" i="5"/>
  <c r="J146" i="5" s="1"/>
  <c r="N82" i="5"/>
  <c r="N146" i="5" s="1"/>
  <c r="K82" i="5"/>
  <c r="K146" i="5" s="1"/>
  <c r="R50" i="5"/>
  <c r="O82" i="5"/>
  <c r="O146" i="5" s="1"/>
  <c r="F82" i="5"/>
  <c r="F146" i="5" s="1"/>
  <c r="R29" i="5"/>
  <c r="R8" i="5"/>
  <c r="S66" i="4"/>
  <c r="I82" i="4"/>
  <c r="I146" i="4" s="1"/>
  <c r="B50" i="4"/>
  <c r="F82" i="4"/>
  <c r="F146" i="4" s="1"/>
  <c r="S50" i="4"/>
  <c r="H82" i="4"/>
  <c r="H146" i="4" s="1"/>
  <c r="S29" i="4"/>
  <c r="L82" i="4"/>
  <c r="L146" i="4" s="1"/>
  <c r="D82" i="4"/>
  <c r="D146" i="4" s="1"/>
  <c r="P82" i="4"/>
  <c r="P146" i="4" s="1"/>
  <c r="S8" i="4"/>
  <c r="C50" i="6"/>
  <c r="I11" i="7"/>
  <c r="N50" i="7"/>
  <c r="C111" i="7"/>
  <c r="E42" i="7"/>
  <c r="E11" i="7"/>
  <c r="P78" i="7"/>
  <c r="C74" i="7"/>
  <c r="R141" i="7"/>
  <c r="C78" i="7"/>
  <c r="G74" i="7"/>
  <c r="K70" i="7"/>
  <c r="R65" i="7"/>
  <c r="R57" i="7"/>
  <c r="R45" i="7"/>
  <c r="R37" i="7"/>
  <c r="R22" i="7"/>
  <c r="O90" i="7"/>
  <c r="N74" i="7"/>
  <c r="O74" i="7"/>
  <c r="D60" i="7"/>
  <c r="N60" i="7"/>
  <c r="C54" i="7"/>
  <c r="G50" i="7"/>
  <c r="P50" i="7"/>
  <c r="H70" i="7"/>
  <c r="I70" i="7"/>
  <c r="M66" i="7"/>
  <c r="Q54" i="7"/>
  <c r="P74" i="7"/>
  <c r="Q74" i="7"/>
  <c r="K66" i="7"/>
  <c r="L66" i="7"/>
  <c r="N11" i="7"/>
  <c r="J50" i="7"/>
  <c r="O50" i="7"/>
  <c r="E54" i="7"/>
  <c r="J14" i="7"/>
  <c r="D50" i="7"/>
  <c r="C14" i="7"/>
  <c r="H11" i="7"/>
  <c r="M70" i="7"/>
  <c r="E66" i="7"/>
  <c r="K60" i="7"/>
  <c r="J66" i="7"/>
  <c r="O66" i="7"/>
  <c r="P66" i="7"/>
  <c r="K11" i="7"/>
  <c r="I50" i="7"/>
  <c r="C50" i="7"/>
  <c r="C42" i="7"/>
  <c r="I54" i="7"/>
  <c r="K54" i="7"/>
  <c r="Q14" i="7"/>
  <c r="R117" i="7"/>
  <c r="R109" i="7"/>
  <c r="R100" i="7"/>
  <c r="R101" i="7"/>
  <c r="C70" i="7"/>
  <c r="D74" i="7"/>
  <c r="N66" i="7"/>
  <c r="N54" i="7"/>
  <c r="P14" i="7"/>
  <c r="L11" i="7"/>
  <c r="E14" i="7"/>
  <c r="P70" i="7"/>
  <c r="Q70" i="7"/>
  <c r="Q60" i="7"/>
  <c r="E19" i="7"/>
  <c r="Q19" i="7"/>
  <c r="H74" i="7"/>
  <c r="I74" i="7"/>
  <c r="C66" i="7"/>
  <c r="D66" i="7"/>
  <c r="J11" i="7"/>
  <c r="O11" i="7"/>
  <c r="K14" i="7"/>
  <c r="O54" i="7"/>
  <c r="C8" i="6"/>
  <c r="R138" i="7"/>
  <c r="R134" i="7"/>
  <c r="R126" i="7"/>
  <c r="G78" i="7"/>
  <c r="K74" i="7"/>
  <c r="J29" i="7"/>
  <c r="J9" i="7"/>
  <c r="N70" i="7"/>
  <c r="O70" i="7"/>
  <c r="R63" i="7"/>
  <c r="P60" i="7"/>
  <c r="D54" i="7"/>
  <c r="M50" i="7"/>
  <c r="L50" i="7"/>
  <c r="N42" i="7"/>
  <c r="G42" i="7"/>
  <c r="P42" i="7"/>
  <c r="R35" i="7"/>
  <c r="N19" i="7"/>
  <c r="R24" i="7"/>
  <c r="M19" i="7"/>
  <c r="L19" i="7"/>
  <c r="D14" i="7"/>
  <c r="N14" i="7"/>
  <c r="G11" i="7"/>
  <c r="P11" i="7"/>
  <c r="I14" i="7"/>
  <c r="D70" i="7"/>
  <c r="E70" i="7"/>
  <c r="E60" i="7"/>
  <c r="I19" i="7"/>
  <c r="L74" i="7"/>
  <c r="L69" i="7" s="1"/>
  <c r="M74" i="7"/>
  <c r="G66" i="7"/>
  <c r="H66" i="7"/>
  <c r="C11" i="7"/>
  <c r="E74" i="7"/>
  <c r="E50" i="7"/>
  <c r="K50" i="7"/>
  <c r="O14" i="7"/>
  <c r="G111" i="7"/>
  <c r="K111" i="7"/>
  <c r="M90" i="7"/>
  <c r="R62" i="7"/>
  <c r="L132" i="7"/>
  <c r="R129" i="7"/>
  <c r="E111" i="7"/>
  <c r="R119" i="7"/>
  <c r="R105" i="7"/>
  <c r="P111" i="7"/>
  <c r="R98" i="7"/>
  <c r="I132" i="7"/>
  <c r="E90" i="7"/>
  <c r="R81" i="7"/>
  <c r="R46" i="7"/>
  <c r="R27" i="7"/>
  <c r="R139" i="7"/>
  <c r="R143" i="7"/>
  <c r="I111" i="7"/>
  <c r="O111" i="7"/>
  <c r="D111" i="7"/>
  <c r="K90" i="7"/>
  <c r="R59" i="7"/>
  <c r="R39" i="7"/>
  <c r="H31" i="7"/>
  <c r="H28" i="7" s="1"/>
  <c r="I60" i="7"/>
  <c r="R58" i="7"/>
  <c r="R150" i="7"/>
  <c r="R148" i="7"/>
  <c r="R146" i="7"/>
  <c r="R128" i="7"/>
  <c r="E132" i="7"/>
  <c r="R125" i="7"/>
  <c r="R123" i="7"/>
  <c r="R120" i="7"/>
  <c r="R72" i="7"/>
  <c r="R96" i="7"/>
  <c r="N111" i="7"/>
  <c r="C60" i="7"/>
  <c r="R55" i="7"/>
  <c r="P54" i="7"/>
  <c r="H50" i="7"/>
  <c r="R47" i="7"/>
  <c r="M42" i="7"/>
  <c r="L42" i="7"/>
  <c r="C19" i="7"/>
  <c r="R16" i="7"/>
  <c r="M11" i="7"/>
  <c r="L60" i="7"/>
  <c r="M60" i="7"/>
  <c r="I42" i="7"/>
  <c r="R34" i="7"/>
  <c r="R23" i="7"/>
  <c r="J42" i="7"/>
  <c r="Q42" i="7"/>
  <c r="O42" i="7"/>
  <c r="L31" i="7"/>
  <c r="L28" i="7" s="1"/>
  <c r="K31" i="7"/>
  <c r="K28" i="7" s="1"/>
  <c r="K19" i="7"/>
  <c r="Q132" i="7"/>
  <c r="R30" i="7"/>
  <c r="F29" i="7"/>
  <c r="P90" i="7"/>
  <c r="R79" i="7"/>
  <c r="F78" i="7"/>
  <c r="R108" i="7"/>
  <c r="R121" i="7"/>
  <c r="F66" i="7"/>
  <c r="R67" i="7"/>
  <c r="E31" i="7"/>
  <c r="E28" i="7" s="1"/>
  <c r="R151" i="7"/>
  <c r="R142" i="7"/>
  <c r="R130" i="7"/>
  <c r="R122" i="7"/>
  <c r="R112" i="7"/>
  <c r="F111" i="7"/>
  <c r="R104" i="7"/>
  <c r="R93" i="7"/>
  <c r="O132" i="7"/>
  <c r="C132" i="7"/>
  <c r="J132" i="7"/>
  <c r="R106" i="7"/>
  <c r="R114" i="7"/>
  <c r="G70" i="7"/>
  <c r="J60" i="7"/>
  <c r="N90" i="7"/>
  <c r="D90" i="7"/>
  <c r="J70" i="7"/>
  <c r="R127" i="7"/>
  <c r="H54" i="7"/>
  <c r="D42" i="7"/>
  <c r="G19" i="7"/>
  <c r="P19" i="7"/>
  <c r="H14" i="7"/>
  <c r="D11" i="7"/>
  <c r="R15" i="7"/>
  <c r="R73" i="7"/>
  <c r="R51" i="7"/>
  <c r="F11" i="7"/>
  <c r="R13" i="7"/>
  <c r="R25" i="7"/>
  <c r="D31" i="7"/>
  <c r="D28" i="7" s="1"/>
  <c r="J31" i="7"/>
  <c r="Q31" i="7"/>
  <c r="Q28" i="7" s="1"/>
  <c r="O31" i="7"/>
  <c r="O28" i="7" s="1"/>
  <c r="R20" i="7"/>
  <c r="J54" i="7"/>
  <c r="O19" i="7"/>
  <c r="R145" i="7"/>
  <c r="G132" i="7"/>
  <c r="C90" i="7"/>
  <c r="R136" i="7"/>
  <c r="R48" i="7"/>
  <c r="R17" i="7"/>
  <c r="F54" i="7"/>
  <c r="R56" i="7"/>
  <c r="R137" i="7"/>
  <c r="R144" i="7"/>
  <c r="R135" i="7"/>
  <c r="D132" i="7"/>
  <c r="H132" i="7"/>
  <c r="N132" i="7"/>
  <c r="L111" i="7"/>
  <c r="M111" i="7"/>
  <c r="R113" i="7"/>
  <c r="R124" i="7"/>
  <c r="R116" i="7"/>
  <c r="Q90" i="7"/>
  <c r="K78" i="7"/>
  <c r="R76" i="7"/>
  <c r="R61" i="7"/>
  <c r="F60" i="7"/>
  <c r="R49" i="7"/>
  <c r="R41" i="7"/>
  <c r="R33" i="7"/>
  <c r="R26" i="7"/>
  <c r="R18" i="7"/>
  <c r="G90" i="7"/>
  <c r="R91" i="7"/>
  <c r="H90" i="7"/>
  <c r="N78" i="7"/>
  <c r="J74" i="7"/>
  <c r="R71" i="7"/>
  <c r="F70" i="7"/>
  <c r="R102" i="7"/>
  <c r="R92" i="7"/>
  <c r="F90" i="7"/>
  <c r="R64" i="7"/>
  <c r="H60" i="7"/>
  <c r="M54" i="7"/>
  <c r="L54" i="7"/>
  <c r="H42" i="7"/>
  <c r="D19" i="7"/>
  <c r="L14" i="7"/>
  <c r="M14" i="7"/>
  <c r="F14" i="7"/>
  <c r="R99" i="7"/>
  <c r="F42" i="7"/>
  <c r="R44" i="7"/>
  <c r="I31" i="7"/>
  <c r="I28" i="7" s="1"/>
  <c r="P31" i="7"/>
  <c r="P28" i="7" s="1"/>
  <c r="C31" i="7"/>
  <c r="C28" i="7" s="1"/>
  <c r="R12" i="7"/>
  <c r="J19" i="7"/>
  <c r="R149" i="7"/>
  <c r="J111" i="7"/>
  <c r="R133" i="7"/>
  <c r="F132" i="7"/>
  <c r="R118" i="7"/>
  <c r="F9" i="7"/>
  <c r="R147" i="7"/>
  <c r="P132" i="7"/>
  <c r="K132" i="7"/>
  <c r="M132" i="7"/>
  <c r="Q111" i="7"/>
  <c r="H111" i="7"/>
  <c r="R107" i="7"/>
  <c r="R103" i="7"/>
  <c r="I90" i="7"/>
  <c r="R80" i="7"/>
  <c r="J90" i="7"/>
  <c r="L90" i="7"/>
  <c r="J78" i="7"/>
  <c r="R75" i="7"/>
  <c r="F74" i="7"/>
  <c r="G54" i="7"/>
  <c r="H19" i="7"/>
  <c r="G14" i="7"/>
  <c r="R140" i="7"/>
  <c r="R97" i="7"/>
  <c r="R77" i="7"/>
  <c r="R95" i="7"/>
  <c r="G60" i="7"/>
  <c r="M31" i="7"/>
  <c r="M28" i="7" s="1"/>
  <c r="F50" i="7"/>
  <c r="R52" i="7"/>
  <c r="R43" i="7"/>
  <c r="K42" i="7"/>
  <c r="N31" i="7"/>
  <c r="N28" i="7" s="1"/>
  <c r="F31" i="7"/>
  <c r="R32" i="7"/>
  <c r="G31" i="7"/>
  <c r="G28" i="7" s="1"/>
  <c r="F19" i="7"/>
  <c r="R21" i="7"/>
  <c r="J28" i="7" l="1"/>
  <c r="F28" i="7"/>
  <c r="C69" i="7"/>
  <c r="P53" i="7"/>
  <c r="K153" i="7"/>
  <c r="L53" i="7"/>
  <c r="K8" i="7"/>
  <c r="C82" i="6"/>
  <c r="C146" i="6" s="1"/>
  <c r="P8" i="7"/>
  <c r="D69" i="7"/>
  <c r="O69" i="7"/>
  <c r="O53" i="7"/>
  <c r="Q69" i="7"/>
  <c r="I69" i="7"/>
  <c r="Q53" i="7"/>
  <c r="Q8" i="7"/>
  <c r="R146" i="6"/>
  <c r="R82" i="6"/>
  <c r="R146" i="5"/>
  <c r="R82" i="5"/>
  <c r="S82" i="4"/>
  <c r="S146" i="4"/>
  <c r="C153" i="7"/>
  <c r="O153" i="7"/>
  <c r="H69" i="7"/>
  <c r="O8" i="7"/>
  <c r="M8" i="7"/>
  <c r="N8" i="7"/>
  <c r="D53" i="7"/>
  <c r="G8" i="7"/>
  <c r="C8" i="7"/>
  <c r="M69" i="7"/>
  <c r="I8" i="7"/>
  <c r="K53" i="7"/>
  <c r="E8" i="7"/>
  <c r="J8" i="7"/>
  <c r="N53" i="7"/>
  <c r="M53" i="7"/>
  <c r="E69" i="7"/>
  <c r="G153" i="7"/>
  <c r="J53" i="7"/>
  <c r="P69" i="7"/>
  <c r="E53" i="7"/>
  <c r="G69" i="7"/>
  <c r="C53" i="7"/>
  <c r="I53" i="7"/>
  <c r="E153" i="7"/>
  <c r="N69" i="7"/>
  <c r="L8" i="7"/>
  <c r="R66" i="7"/>
  <c r="R50" i="7"/>
  <c r="R11" i="7"/>
  <c r="H8" i="7"/>
  <c r="R74" i="7"/>
  <c r="J153" i="7"/>
  <c r="I153" i="7"/>
  <c r="K69" i="7"/>
  <c r="M153" i="7"/>
  <c r="N153" i="7"/>
  <c r="F8" i="7"/>
  <c r="R9" i="7"/>
  <c r="F53" i="7"/>
  <c r="R54" i="7"/>
  <c r="R14" i="7"/>
  <c r="D8" i="7"/>
  <c r="P153" i="7"/>
  <c r="R31" i="7"/>
  <c r="G53" i="7"/>
  <c r="R42" i="7"/>
  <c r="F69" i="7"/>
  <c r="R70" i="7"/>
  <c r="H153" i="7"/>
  <c r="R60" i="7"/>
  <c r="H53" i="7"/>
  <c r="J69" i="7"/>
  <c r="R29" i="7"/>
  <c r="R19" i="7"/>
  <c r="L153" i="7"/>
  <c r="R132" i="7"/>
  <c r="F153" i="7"/>
  <c r="R90" i="7"/>
  <c r="Q153" i="7"/>
  <c r="D153" i="7"/>
  <c r="R111" i="7"/>
  <c r="R78" i="7"/>
  <c r="P85" i="7" l="1"/>
  <c r="P154" i="7" s="1"/>
  <c r="L85" i="7"/>
  <c r="L154" i="7" s="1"/>
  <c r="D85" i="7"/>
  <c r="D154" i="7" s="1"/>
  <c r="I85" i="7"/>
  <c r="I154" i="7" s="1"/>
  <c r="N85" i="7"/>
  <c r="N154" i="7" s="1"/>
  <c r="O85" i="7"/>
  <c r="O154" i="7" s="1"/>
  <c r="G85" i="7"/>
  <c r="G154" i="7" s="1"/>
  <c r="R28" i="7"/>
  <c r="Q85" i="7"/>
  <c r="Q154" i="7" s="1"/>
  <c r="E85" i="7"/>
  <c r="E154" i="7" s="1"/>
  <c r="M85" i="7"/>
  <c r="M154" i="7" s="1"/>
  <c r="J85" i="7"/>
  <c r="J154" i="7" s="1"/>
  <c r="C85" i="7"/>
  <c r="C154" i="7" s="1"/>
  <c r="K85" i="7"/>
  <c r="K154" i="7" s="1"/>
  <c r="H85" i="7"/>
  <c r="H154" i="7" s="1"/>
  <c r="R53" i="7"/>
  <c r="R153" i="7"/>
  <c r="R69" i="7"/>
  <c r="R8" i="7"/>
  <c r="F85" i="7"/>
  <c r="F154" i="7" l="1"/>
  <c r="R154" i="7" s="1"/>
  <c r="R85" i="7"/>
  <c r="E30" i="14" l="1"/>
  <c r="E24" i="14"/>
  <c r="E21" i="14" l="1"/>
  <c r="E78" i="14" s="1"/>
  <c r="E167" i="14" s="1"/>
</calcChain>
</file>

<file path=xl/comments1.xml><?xml version="1.0" encoding="utf-8"?>
<comments xmlns="http://schemas.openxmlformats.org/spreadsheetml/2006/main">
  <authors>
    <author>Author</author>
  </authors>
  <commentList>
    <comment ref="M15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ACTUAL SALES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M15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ACTUAL SALES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M15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ACTUAL SALES</t>
        </r>
      </text>
    </comment>
  </commentList>
</comments>
</file>

<file path=xl/sharedStrings.xml><?xml version="1.0" encoding="utf-8"?>
<sst xmlns="http://schemas.openxmlformats.org/spreadsheetml/2006/main" count="1769" uniqueCount="160">
  <si>
    <t>Category</t>
  </si>
  <si>
    <t>No. of Consumers</t>
  </si>
  <si>
    <t>Connected Load</t>
  </si>
  <si>
    <t>Sales (MU)</t>
  </si>
  <si>
    <t>Connected Load/Contract Demand (MVA)</t>
  </si>
  <si>
    <t>Connected Load/Contract Demand (HP)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</si>
  <si>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</si>
  <si>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</si>
  <si>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</si>
  <si>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</si>
  <si>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</si>
  <si>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</si>
  <si>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</si>
  <si>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</si>
  <si>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</si>
  <si>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</si>
  <si>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</si>
  <si>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</si>
  <si>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Total</t>
  </si>
  <si>
    <t>Low Tension</t>
  </si>
  <si>
    <t>LT I: Domestic</t>
  </si>
  <si>
    <t>LT I (A): Upto 50 Units/Month</t>
  </si>
  <si>
    <t>0-50</t>
  </si>
  <si>
    <t>LT I (B): Above 50 Units/Month and Upto 100 Units/Month</t>
  </si>
  <si>
    <t xml:space="preserve">51-100 </t>
  </si>
  <si>
    <t>LT I (C): Above 100 Units/Month and Upto 200 Units/Month</t>
  </si>
  <si>
    <t xml:space="preserve">101-150 </t>
  </si>
  <si>
    <t xml:space="preserve">151-200 </t>
  </si>
  <si>
    <t xml:space="preserve">LT I (D): Above 200 Units/Month </t>
  </si>
  <si>
    <t>51-100</t>
  </si>
  <si>
    <t>101-150</t>
  </si>
  <si>
    <t>151-200</t>
  </si>
  <si>
    <t>201-250</t>
  </si>
  <si>
    <t>251-300</t>
  </si>
  <si>
    <t>301-400</t>
  </si>
  <si>
    <t>401-500</t>
  </si>
  <si>
    <t>Above 500 units</t>
  </si>
  <si>
    <t>LT II: Non-Domestic/Commercial</t>
  </si>
  <si>
    <t>LT II (A): Upto 50 Units/Month</t>
  </si>
  <si>
    <t>LT II (B): Above 50 Units/Month</t>
  </si>
  <si>
    <t>101-300</t>
  </si>
  <si>
    <t>301-500</t>
  </si>
  <si>
    <t>Above 500</t>
  </si>
  <si>
    <t>LT II (C): Advertisement Hoardings</t>
  </si>
  <si>
    <t>LT III: Industry</t>
  </si>
  <si>
    <t>Industries</t>
  </si>
  <si>
    <t>Seasonal Industries (off season)</t>
  </si>
  <si>
    <t>Pisciculture/Prawn culture</t>
  </si>
  <si>
    <t>Sugarcane crushing</t>
  </si>
  <si>
    <t>Poultry farms</t>
  </si>
  <si>
    <t>Mushroom and Rabbit farms</t>
  </si>
  <si>
    <t>Floriculture in Green House</t>
  </si>
  <si>
    <t>LT IV: Cottage Industries</t>
  </si>
  <si>
    <t>Cottage Industries</t>
  </si>
  <si>
    <t>Agro Based Activities</t>
  </si>
  <si>
    <t>LT V: Agriculture</t>
  </si>
  <si>
    <t>LT V (A): Agriculture with DSM Measures</t>
  </si>
  <si>
    <t>Corporate Farmers &amp; IT Assesses</t>
  </si>
  <si>
    <t>Wet Land Farmers (Holdings &gt;2.5 acre)</t>
  </si>
  <si>
    <t xml:space="preserve">Dry Land Farmers (Connections &gt; 3 nos.) </t>
  </si>
  <si>
    <t xml:space="preserve">Wet Land Farmers (Holdings &lt;= 2.5 acre) </t>
  </si>
  <si>
    <t>Dry Land Farmers (Connections &lt;= 3 nos.)</t>
  </si>
  <si>
    <t>LT V (B): Agriculture without DSM Measures</t>
  </si>
  <si>
    <t xml:space="preserve">Corporate Farmers &amp; IT Assesses </t>
  </si>
  <si>
    <t xml:space="preserve">Wet Land Farmers (Holdings &gt;2.5 acre) </t>
  </si>
  <si>
    <t>LT V (C): Others</t>
  </si>
  <si>
    <t xml:space="preserve">Salt farming units with CL upto 15HP </t>
  </si>
  <si>
    <t>Rural Horticulture Nurseries</t>
  </si>
  <si>
    <t>LT VI: Street Lighitng &amp; PWS</t>
  </si>
  <si>
    <t>LT VI (A): Street Lighting</t>
  </si>
  <si>
    <t xml:space="preserve">Panchayats </t>
  </si>
  <si>
    <t xml:space="preserve">Municipalities </t>
  </si>
  <si>
    <t>Municipal Corporations</t>
  </si>
  <si>
    <t>LT VI (B): PWS Schemes</t>
  </si>
  <si>
    <t>LT VII: General</t>
  </si>
  <si>
    <t>LT VII (A): General Purpose</t>
  </si>
  <si>
    <t>LT VII (B): Religious Places</t>
  </si>
  <si>
    <t>LT VII: Temporary Supply</t>
  </si>
  <si>
    <t>Total LT</t>
  </si>
  <si>
    <t>High Tension</t>
  </si>
  <si>
    <t>HT Category at 11 kv</t>
  </si>
  <si>
    <t>HT I (A): General</t>
  </si>
  <si>
    <t>Lights and Fans</t>
  </si>
  <si>
    <t>Industrial Colonies</t>
  </si>
  <si>
    <t xml:space="preserve">Seasonal Industries </t>
  </si>
  <si>
    <t>Time of Day Tariffs (6 PM to 10 PM)</t>
  </si>
  <si>
    <t>HT I (B): Ferro Alloy Units</t>
  </si>
  <si>
    <t>HT II: Others</t>
  </si>
  <si>
    <t>HT III: Airports, Bus Stations and Railway Stations</t>
  </si>
  <si>
    <t>HT IV  Government LIS</t>
  </si>
  <si>
    <t>HT IV Agriculture</t>
  </si>
  <si>
    <t>HT IV CPWS</t>
  </si>
  <si>
    <t>HT VI: Townships &amp; Residential Colonies</t>
  </si>
  <si>
    <t>HT VII: Green Power</t>
  </si>
  <si>
    <t>HT VIII: Temporary</t>
  </si>
  <si>
    <t>Category: RESCOs</t>
  </si>
  <si>
    <t>HT Category at 33 kv</t>
  </si>
  <si>
    <t>HT Category at 132 kv</t>
  </si>
  <si>
    <t xml:space="preserve">HT V: Railway Traction </t>
  </si>
  <si>
    <t>Total HT</t>
  </si>
  <si>
    <t xml:space="preserve">Total (LT + HT) </t>
  </si>
  <si>
    <t>FY 2012-13 (Actual Sales)</t>
  </si>
  <si>
    <t>FY 2013-14(Actual Sales)</t>
  </si>
  <si>
    <t>FY 2014-15 (Actual Sales)</t>
  </si>
  <si>
    <t>FY 2015-16 (Actual Sales)</t>
  </si>
  <si>
    <t>Above 400 units</t>
  </si>
  <si>
    <t>LT II (D): Hair cutting salons- upto 200 units/month</t>
  </si>
  <si>
    <t>101-200</t>
  </si>
  <si>
    <t>Mushroom, Rabbit, Sheep &amp; Goat farms</t>
  </si>
  <si>
    <t>Horticulture Nurseries upto 15 HP</t>
  </si>
  <si>
    <t>Poultry Farms</t>
  </si>
  <si>
    <t xml:space="preserve">HT V(A): Railway Traction </t>
  </si>
  <si>
    <t xml:space="preserve">HT V(B): HMR Traction </t>
  </si>
  <si>
    <t>LT I (A): Upto 100 Units/Month</t>
  </si>
  <si>
    <t>LT I (B): Above 100 Units/Month and Upto 200 Units/Month</t>
  </si>
  <si>
    <t>0-100</t>
  </si>
  <si>
    <t xml:space="preserve">LT I (C): Above 200 Units/Month </t>
  </si>
  <si>
    <t>0-200</t>
  </si>
  <si>
    <t>201-300</t>
  </si>
  <si>
    <t>401-800</t>
  </si>
  <si>
    <t>Above 800 units</t>
  </si>
  <si>
    <t>LT II (D): Hair cutting Salons: Upto 200 units/month</t>
  </si>
  <si>
    <t>100-200</t>
  </si>
  <si>
    <t>Corporate Farmers</t>
  </si>
  <si>
    <t>Connected Load Upto 2 kW</t>
  </si>
  <si>
    <t>Connected Load above 2 kW</t>
  </si>
  <si>
    <t>Time of Day Tariffs (6 PM to 10 PM) - Peak Charges</t>
  </si>
  <si>
    <t>Time of Day Tariffs (6 AM to 10 AM) - Peak Charges</t>
  </si>
  <si>
    <t>Time of Day Tariffs (10 PM to 06 AM) - Incentives</t>
  </si>
  <si>
    <t xml:space="preserve">HT V (A): Railway Traction </t>
  </si>
  <si>
    <t xml:space="preserve">HT V (B): HMR Traction </t>
  </si>
  <si>
    <t>FY 2016-17 (Actual Sales) Kwh</t>
  </si>
  <si>
    <t xml:space="preserve">100-200 </t>
  </si>
  <si>
    <t>Optional category (with contract max demand up to 150 kVA)</t>
  </si>
  <si>
    <t>FY 2017-18 (Actual Sales) Kwh</t>
  </si>
  <si>
    <t>HT VII: Temporary</t>
  </si>
  <si>
    <t>HT VIII: RESCOs</t>
  </si>
  <si>
    <t xml:space="preserve"> </t>
  </si>
  <si>
    <t>TSNPDCL</t>
  </si>
  <si>
    <t>LT V (A): Agriculture (DSM Measures Mandatory)</t>
  </si>
  <si>
    <t>Other than Corporate farmers</t>
  </si>
  <si>
    <t>LT V (B): Others</t>
  </si>
  <si>
    <t>FY 2018-19 (Actual Sales)</t>
  </si>
  <si>
    <t>Other than Corporate Farmers (i+ii)</t>
  </si>
  <si>
    <t>i Others</t>
  </si>
  <si>
    <t>ii Poly houses and Green houses</t>
  </si>
  <si>
    <t>LT VIII: Temporary Supply</t>
  </si>
  <si>
    <t>LT IX: Electric Vehicle Charging Stations</t>
  </si>
  <si>
    <t>Poultry Farms-Time of Day Tariffs (6 PM to 10 PM) - Peak Charges</t>
  </si>
  <si>
    <t>Poultry Farms-Time of Day Tariffs (6 AM to 10 AM) - Peak Charges</t>
  </si>
  <si>
    <t>Poultry Farms-Time of Day Tariffs (10 PM to 06 AM) - Incentives</t>
  </si>
  <si>
    <t>RESCO 11KV</t>
  </si>
  <si>
    <t>HT I HMWSSB</t>
  </si>
  <si>
    <t>FY 2019-20  (Actual KWH Sales)</t>
  </si>
  <si>
    <t>FY 2020-21 (Actual KWH Sales)</t>
  </si>
  <si>
    <t>HT-IX EV Charging Stations</t>
  </si>
  <si>
    <t>New HT-IV(C): PWW Metro</t>
  </si>
  <si>
    <t>FY 2021-22 (Actual KWH Sales)</t>
  </si>
  <si>
    <t>FY 2022-23 (Actual KWH Sales) Provisional</t>
  </si>
  <si>
    <t>Annexure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</si>
</sst>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_ &quot;\&quot;* #,##0_ ;_ &quot;\&quot;* \-#,##0_ ;_ &quot;\&quot;* &quot;-&quot;_ ;_ @_ "/>
    <numFmt numFmtId="168" formatCode="_ &quot;\&quot;* #,##0.00_ ;_ &quot;\&quot;* \-#,##0.00_ ;_ &quot;\&quot;* &quot;-&quot;??_ ;_ @_ "/>
    <numFmt numFmtId="169" formatCode="&quot;$&quot;#,##0.0000_);\(&quot;$&quot;#,##0.0000\)"/>
    <numFmt numFmtId="170" formatCode="_-* #,##0.00_-;\-* #,##0.00_-;_-* &quot;-&quot;??_-;_-@_-"/>
    <numFmt numFmtId="171" formatCode="#,##0.00000_);\(#,##0.00000\)"/>
    <numFmt numFmtId="172" formatCode="_-* #,##0_-;\-* #,##0_-;_-* &quot;-&quot;_-;_-@_-"/>
    <numFmt numFmtId="173" formatCode="#,##0.0"/>
    <numFmt numFmtId="174" formatCode="#,##0.0_);\(#,##0.0\)"/>
    <numFmt numFmtId="175" formatCode="0.00_)"/>
    <numFmt numFmtId="176" formatCode="&quot;$&quot;#,##0;\-&quot;$&quot;#,##0"/>
    <numFmt numFmtId="177" formatCode="_(&quot;$&quot;* #,##0.0000000_);_(&quot;$&quot;* \(#,##0.0000000\);_(&quot;$&quot;* &quot;-&quot;??_);_(@_)"/>
    <numFmt numFmtId="178" formatCode="_(* #,##0.00000_);_(* \(#,##0.00000\);_(* &quot;-&quot;??_);_(@_)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99330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12"/>
      <name val="¹ÙÅÁÃ¼"/>
      <family val="1"/>
      <charset val="129"/>
    </font>
    <font>
      <sz val="8"/>
      <name val="Times New Roman"/>
      <family val="1"/>
    </font>
    <font>
      <sz val="12"/>
      <name val="¹ÙÅÁÃ¼"/>
      <charset val="129"/>
    </font>
    <font>
      <sz val="10"/>
      <name val="MS Serif"/>
      <family val="1"/>
    </font>
    <font>
      <sz val="10"/>
      <name val="Courier"/>
      <family val="3"/>
    </font>
    <font>
      <sz val="11"/>
      <name val="Book Antiqua"/>
      <family val="1"/>
    </font>
    <font>
      <sz val="10"/>
      <color indexed="16"/>
      <name val="MS Serif"/>
      <family val="1"/>
    </font>
    <font>
      <sz val="10"/>
      <color indexed="10"/>
      <name val="Arial"/>
      <family val="2"/>
    </font>
    <font>
      <b/>
      <sz val="12"/>
      <name val="Arial"/>
      <family val="2"/>
    </font>
    <font>
      <u/>
      <sz val="9"/>
      <color indexed="12"/>
      <name val="Arial"/>
      <family val="2"/>
    </font>
    <font>
      <sz val="12"/>
      <name val="Helv"/>
    </font>
    <font>
      <sz val="12"/>
      <color indexed="9"/>
      <name val="Helv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  <family val="2"/>
    </font>
    <font>
      <u/>
      <sz val="9"/>
      <color indexed="36"/>
      <name val="Arial"/>
      <family val="2"/>
    </font>
    <font>
      <b/>
      <sz val="8"/>
      <color indexed="8"/>
      <name val="Helv"/>
    </font>
    <font>
      <sz val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i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indexed="44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indexed="2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indexed="2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6">
    <border>
      <left/>
      <right/>
      <top/>
      <bottom/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rgb="FFBFBFBF"/>
      </right>
      <top style="thin">
        <color rgb="FFBFBFBF"/>
      </top>
      <bottom style="thin">
        <color rgb="FFBFBFBF"/>
      </bottom>
      <diagonal/>
    </border>
  </borders>
  <cellStyleXfs count="9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9" fontId="17" fillId="0" borderId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30" borderId="0" applyNumberFormat="0" applyBorder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>
      <alignment horizontal="center" wrapText="1"/>
      <protection locked="0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0" fillId="14" borderId="0" applyNumberFormat="0" applyBorder="0" applyAlignment="0" applyProtection="0"/>
    <xf numFmtId="0" fontId="20" fillId="0" borderId="0"/>
    <xf numFmtId="169" fontId="15" fillId="0" borderId="0" applyFill="0" applyBorder="0" applyAlignment="0"/>
    <xf numFmtId="0" fontId="41" fillId="31" borderId="44" applyNumberFormat="0" applyAlignment="0" applyProtection="0"/>
    <xf numFmtId="0" fontId="4" fillId="32" borderId="45" applyNumberFormat="0" applyAlignment="0" applyProtection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0" fontId="21" fillId="0" borderId="0" applyNumberFormat="0" applyAlignment="0">
      <alignment horizontal="left"/>
    </xf>
    <xf numFmtId="0" fontId="22" fillId="0" borderId="0" applyNumberFormat="0" applyAlignment="0"/>
    <xf numFmtId="15" fontId="23" fillId="0" borderId="46"/>
    <xf numFmtId="0" fontId="24" fillId="0" borderId="0" applyNumberFormat="0" applyAlignment="0">
      <alignment horizontal="left"/>
    </xf>
    <xf numFmtId="0" fontId="42" fillId="0" borderId="0" applyNumberFormat="0" applyFill="0" applyBorder="0" applyAlignment="0" applyProtection="0"/>
    <xf numFmtId="173" fontId="25" fillId="0" borderId="47">
      <alignment horizontal="right"/>
    </xf>
    <xf numFmtId="0" fontId="43" fillId="15" borderId="0" applyNumberFormat="0" applyBorder="0" applyAlignment="0" applyProtection="0"/>
    <xf numFmtId="38" fontId="16" fillId="33" borderId="0" applyNumberFormat="0" applyBorder="0" applyAlignment="0" applyProtection="0"/>
    <xf numFmtId="0" fontId="26" fillId="0" borderId="43" applyNumberFormat="0" applyAlignment="0" applyProtection="0">
      <alignment horizontal="left" vertical="center"/>
    </xf>
    <xf numFmtId="0" fontId="26" fillId="0" borderId="39">
      <alignment horizontal="left" vertical="center"/>
    </xf>
    <xf numFmtId="0" fontId="44" fillId="0" borderId="48" applyNumberFormat="0" applyFill="0" applyAlignment="0" applyProtection="0"/>
    <xf numFmtId="0" fontId="45" fillId="0" borderId="49" applyNumberFormat="0" applyFill="0" applyAlignment="0" applyProtection="0"/>
    <xf numFmtId="0" fontId="46" fillId="0" borderId="50" applyNumberFormat="0" applyFill="0" applyAlignment="0" applyProtection="0"/>
    <xf numFmtId="0" fontId="4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7" fillId="18" borderId="44" applyNumberFormat="0" applyAlignment="0" applyProtection="0"/>
    <xf numFmtId="10" fontId="16" fillId="34" borderId="36" applyNumberFormat="0" applyBorder="0" applyAlignment="0" applyProtection="0"/>
    <xf numFmtId="174" fontId="28" fillId="35" borderId="0"/>
    <xf numFmtId="0" fontId="48" fillId="0" borderId="51" applyNumberFormat="0" applyFill="0" applyAlignment="0" applyProtection="0"/>
    <xf numFmtId="174" fontId="29" fillId="36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9" fillId="37" borderId="0" applyNumberFormat="0" applyBorder="0" applyAlignment="0" applyProtection="0"/>
    <xf numFmtId="37" fontId="30" fillId="0" borderId="0"/>
    <xf numFmtId="175" fontId="31" fillId="0" borderId="0"/>
    <xf numFmtId="0" fontId="15" fillId="0" borderId="0"/>
    <xf numFmtId="0" fontId="38" fillId="0" borderId="0"/>
    <xf numFmtId="0" fontId="15" fillId="38" borderId="52" applyNumberFormat="0" applyFont="0" applyAlignment="0" applyProtection="0"/>
    <xf numFmtId="170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50" fillId="31" borderId="53" applyNumberFormat="0" applyAlignment="0" applyProtection="0"/>
    <xf numFmtId="14" fontId="19" fillId="0" borderId="0">
      <alignment horizontal="center" wrapText="1"/>
      <protection locked="0"/>
    </xf>
    <xf numFmtId="10" fontId="15" fillId="0" borderId="0" applyFont="0" applyFill="0" applyBorder="0" applyAlignment="0" applyProtection="0"/>
    <xf numFmtId="0" fontId="33" fillId="0" borderId="0" applyFont="0"/>
    <xf numFmtId="176" fontId="34" fillId="0" borderId="0"/>
    <xf numFmtId="0" fontId="35" fillId="0" borderId="0" applyNumberFormat="0" applyFont="0" applyFill="0" applyBorder="0" applyAlignment="0" applyProtection="0">
      <alignment horizontal="left"/>
    </xf>
    <xf numFmtId="177" fontId="15" fillId="0" borderId="0" applyNumberFormat="0" applyFill="0" applyBorder="0" applyAlignment="0" applyProtection="0">
      <alignment horizontal="left"/>
    </xf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2" fillId="0" borderId="0"/>
    <xf numFmtId="40" fontId="37" fillId="0" borderId="0" applyBorder="0">
      <alignment horizontal="right"/>
    </xf>
    <xf numFmtId="0" fontId="51" fillId="0" borderId="0" applyNumberFormat="0" applyFill="0" applyBorder="0" applyAlignment="0" applyProtection="0"/>
    <xf numFmtId="0" fontId="8" fillId="0" borderId="5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/>
    <xf numFmtId="9" fontId="15" fillId="0" borderId="0" applyFont="0" applyFill="0" applyBorder="0" applyAlignment="0" applyProtection="0"/>
  </cellStyleXfs>
  <cellXfs count="59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5" fillId="3" borderId="14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14" xfId="1" applyNumberFormat="1" applyFont="1" applyFill="1" applyBorder="1" applyAlignment="1" applyProtection="1">
      <alignment vertical="center" wrapText="1"/>
      <protection locked="0"/>
    </xf>
    <xf numFmtId="164" fontId="5" fillId="3" borderId="16" xfId="1" applyNumberFormat="1" applyFont="1" applyFill="1" applyBorder="1" applyAlignment="1" applyProtection="1">
      <alignment vertical="center" wrapText="1"/>
      <protection locked="0"/>
    </xf>
    <xf numFmtId="164" fontId="6" fillId="4" borderId="17" xfId="1" applyNumberFormat="1" applyFont="1" applyFill="1" applyBorder="1" applyAlignment="1" applyProtection="1">
      <alignment horizontal="left" vertical="center" wrapText="1"/>
      <protection locked="0"/>
    </xf>
    <xf numFmtId="164" fontId="4" fillId="5" borderId="18" xfId="1" applyNumberFormat="1" applyFont="1" applyFill="1" applyBorder="1" applyAlignment="1" applyProtection="1">
      <alignment wrapText="1"/>
      <protection locked="0"/>
    </xf>
    <xf numFmtId="164" fontId="4" fillId="5" borderId="19" xfId="1" applyNumberFormat="1" applyFont="1" applyFill="1" applyBorder="1" applyProtection="1">
      <protection locked="0"/>
    </xf>
    <xf numFmtId="164" fontId="4" fillId="5" borderId="20" xfId="1" applyNumberFormat="1" applyFont="1" applyFill="1" applyBorder="1" applyProtection="1">
      <protection locked="0"/>
    </xf>
    <xf numFmtId="164" fontId="4" fillId="5" borderId="21" xfId="1" applyNumberFormat="1" applyFont="1" applyFill="1" applyBorder="1" applyProtection="1">
      <protection locked="0"/>
    </xf>
    <xf numFmtId="164" fontId="4" fillId="5" borderId="22" xfId="1" applyNumberFormat="1" applyFont="1" applyFill="1" applyBorder="1" applyProtection="1">
      <protection locked="0"/>
    </xf>
    <xf numFmtId="0" fontId="0" fillId="0" borderId="4" xfId="0" applyBorder="1" applyProtection="1"/>
    <xf numFmtId="164" fontId="7" fillId="6" borderId="23" xfId="1" applyNumberFormat="1" applyFont="1" applyFill="1" applyBorder="1" applyAlignment="1" applyProtection="1">
      <alignment horizontal="left" vertical="center" wrapText="1"/>
    </xf>
    <xf numFmtId="165" fontId="8" fillId="7" borderId="24" xfId="1" applyNumberFormat="1" applyFont="1" applyFill="1" applyBorder="1" applyAlignment="1" applyProtection="1">
      <alignment horizontal="center" vertical="center" wrapText="1"/>
    </xf>
    <xf numFmtId="164" fontId="8" fillId="7" borderId="25" xfId="1" applyNumberFormat="1" applyFont="1" applyFill="1" applyBorder="1" applyAlignment="1" applyProtection="1">
      <alignment horizontal="center" vertical="center" wrapText="1"/>
    </xf>
    <xf numFmtId="164" fontId="8" fillId="7" borderId="26" xfId="1" applyNumberFormat="1" applyFont="1" applyFill="1" applyBorder="1" applyAlignment="1" applyProtection="1">
      <alignment horizontal="center" vertical="center" wrapText="1"/>
    </xf>
    <xf numFmtId="164" fontId="8" fillId="7" borderId="27" xfId="1" applyNumberFormat="1" applyFont="1" applyFill="1" applyBorder="1" applyAlignment="1" applyProtection="1">
      <alignment horizontal="center" vertical="center" wrapText="1"/>
    </xf>
    <xf numFmtId="164" fontId="8" fillId="7" borderId="28" xfId="1" applyNumberFormat="1" applyFont="1" applyFill="1" applyBorder="1" applyAlignment="1" applyProtection="1">
      <alignment horizontal="center" vertical="center" wrapText="1"/>
    </xf>
    <xf numFmtId="164" fontId="8" fillId="7" borderId="23" xfId="1" applyNumberFormat="1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Protection="1"/>
    <xf numFmtId="164" fontId="7" fillId="8" borderId="23" xfId="1" applyNumberFormat="1" applyFont="1" applyFill="1" applyBorder="1" applyAlignment="1" applyProtection="1">
      <alignment horizontal="left" vertical="center" wrapText="1"/>
    </xf>
    <xf numFmtId="165" fontId="8" fillId="9" borderId="24" xfId="1" applyNumberFormat="1" applyFont="1" applyFill="1" applyBorder="1" applyAlignment="1" applyProtection="1">
      <alignment horizontal="center" vertical="center" wrapText="1"/>
    </xf>
    <xf numFmtId="164" fontId="8" fillId="9" borderId="25" xfId="1" applyNumberFormat="1" applyFont="1" applyFill="1" applyBorder="1" applyAlignment="1" applyProtection="1">
      <alignment horizontal="center" vertical="center" wrapText="1"/>
    </xf>
    <xf numFmtId="164" fontId="8" fillId="9" borderId="26" xfId="1" applyNumberFormat="1" applyFont="1" applyFill="1" applyBorder="1" applyAlignment="1" applyProtection="1">
      <alignment horizontal="center" vertical="center" wrapText="1"/>
    </xf>
    <xf numFmtId="164" fontId="8" fillId="9" borderId="27" xfId="1" applyNumberFormat="1" applyFont="1" applyFill="1" applyBorder="1" applyAlignment="1" applyProtection="1">
      <alignment horizontal="center" vertical="center" wrapText="1"/>
    </xf>
    <xf numFmtId="164" fontId="8" fillId="9" borderId="28" xfId="1" applyNumberFormat="1" applyFont="1" applyFill="1" applyBorder="1" applyAlignment="1" applyProtection="1">
      <alignment horizontal="center" vertical="center" wrapText="1"/>
    </xf>
    <xf numFmtId="164" fontId="9" fillId="10" borderId="23" xfId="1" applyNumberFormat="1" applyFont="1" applyFill="1" applyBorder="1" applyAlignment="1" applyProtection="1">
      <alignment horizontal="left" vertical="center" wrapText="1"/>
      <protection locked="0"/>
    </xf>
    <xf numFmtId="165" fontId="0" fillId="0" borderId="24" xfId="1" applyNumberFormat="1" applyFont="1" applyBorder="1" applyAlignment="1" applyProtection="1">
      <alignment horizontal="center" vertical="center"/>
      <protection locked="0"/>
    </xf>
    <xf numFmtId="164" fontId="0" fillId="0" borderId="26" xfId="1" applyNumberFormat="1" applyFont="1" applyBorder="1" applyAlignment="1" applyProtection="1">
      <alignment horizontal="center" vertical="center"/>
      <protection locked="0"/>
    </xf>
    <xf numFmtId="164" fontId="0" fillId="0" borderId="25" xfId="1" applyNumberFormat="1" applyFont="1" applyBorder="1" applyAlignment="1" applyProtection="1">
      <alignment horizontal="center" vertical="center"/>
      <protection locked="0"/>
    </xf>
    <xf numFmtId="164" fontId="0" fillId="0" borderId="27" xfId="1" applyNumberFormat="1" applyFont="1" applyBorder="1" applyAlignment="1" applyProtection="1">
      <alignment horizontal="center" vertical="center"/>
      <protection locked="0"/>
    </xf>
    <xf numFmtId="164" fontId="0" fillId="0" borderId="28" xfId="1" applyNumberFormat="1" applyFont="1" applyBorder="1" applyAlignment="1" applyProtection="1">
      <alignment horizontal="center" vertical="center"/>
      <protection locked="0"/>
    </xf>
    <xf numFmtId="164" fontId="7" fillId="8" borderId="23" xfId="1" applyNumberFormat="1" applyFont="1" applyFill="1" applyBorder="1" applyAlignment="1" applyProtection="1">
      <alignment horizontal="left" vertical="center" wrapText="1"/>
      <protection locked="0"/>
    </xf>
    <xf numFmtId="164" fontId="7" fillId="6" borderId="23" xfId="1" applyNumberFormat="1" applyFont="1" applyFill="1" applyBorder="1" applyAlignment="1" applyProtection="1">
      <alignment horizontal="left" vertical="center" wrapText="1"/>
      <protection locked="0"/>
    </xf>
    <xf numFmtId="164" fontId="7" fillId="10" borderId="23" xfId="1" applyNumberFormat="1" applyFont="1" applyFill="1" applyBorder="1" applyAlignment="1" applyProtection="1">
      <alignment horizontal="left" vertical="center" wrapText="1"/>
      <protection locked="0"/>
    </xf>
    <xf numFmtId="164" fontId="5" fillId="4" borderId="12" xfId="1" applyNumberFormat="1" applyFont="1" applyFill="1" applyBorder="1" applyAlignment="1" applyProtection="1">
      <alignment horizontal="left" vertical="center" wrapText="1"/>
    </xf>
    <xf numFmtId="165" fontId="5" fillId="5" borderId="13" xfId="1" applyNumberFormat="1" applyFont="1" applyFill="1" applyBorder="1" applyAlignment="1" applyProtection="1">
      <alignment horizontal="center" vertical="center" wrapText="1"/>
    </xf>
    <xf numFmtId="164" fontId="5" fillId="5" borderId="14" xfId="1" applyNumberFormat="1" applyFont="1" applyFill="1" applyBorder="1" applyAlignment="1" applyProtection="1">
      <alignment horizontal="center" vertical="center" wrapText="1"/>
    </xf>
    <xf numFmtId="164" fontId="5" fillId="5" borderId="15" xfId="1" applyNumberFormat="1" applyFont="1" applyFill="1" applyBorder="1" applyAlignment="1" applyProtection="1">
      <alignment horizontal="center" vertical="center" wrapText="1"/>
    </xf>
    <xf numFmtId="164" fontId="5" fillId="5" borderId="16" xfId="1" applyNumberFormat="1" applyFont="1" applyFill="1" applyBorder="1" applyAlignment="1" applyProtection="1">
      <alignment horizontal="center" vertical="center" wrapText="1"/>
    </xf>
    <xf numFmtId="164" fontId="5" fillId="5" borderId="29" xfId="1" applyNumberFormat="1" applyFont="1" applyFill="1" applyBorder="1" applyAlignment="1" applyProtection="1">
      <alignment horizontal="center" vertical="center" wrapText="1"/>
    </xf>
    <xf numFmtId="164" fontId="5" fillId="5" borderId="12" xfId="1" applyNumberFormat="1" applyFont="1" applyFill="1" applyBorder="1" applyAlignment="1" applyProtection="1">
      <alignment horizontal="center" vertical="center" wrapText="1"/>
    </xf>
    <xf numFmtId="164" fontId="7" fillId="10" borderId="17" xfId="1" applyNumberFormat="1" applyFont="1" applyFill="1" applyBorder="1" applyAlignment="1" applyProtection="1">
      <alignment horizontal="left" vertical="center" wrapText="1"/>
      <protection locked="0"/>
    </xf>
    <xf numFmtId="165" fontId="0" fillId="0" borderId="18" xfId="1" applyNumberFormat="1" applyFont="1" applyBorder="1" applyAlignment="1" applyProtection="1">
      <alignment horizontal="center" vertical="center"/>
      <protection locked="0"/>
    </xf>
    <xf numFmtId="164" fontId="0" fillId="0" borderId="19" xfId="1" applyNumberFormat="1" applyFont="1" applyBorder="1" applyAlignment="1" applyProtection="1">
      <alignment horizontal="center" vertical="center"/>
      <protection locked="0"/>
    </xf>
    <xf numFmtId="164" fontId="0" fillId="0" borderId="20" xfId="1" applyNumberFormat="1" applyFont="1" applyBorder="1" applyAlignment="1" applyProtection="1">
      <alignment horizontal="center" vertical="center"/>
      <protection locked="0"/>
    </xf>
    <xf numFmtId="164" fontId="0" fillId="0" borderId="21" xfId="1" applyNumberFormat="1" applyFont="1" applyBorder="1" applyAlignment="1" applyProtection="1">
      <alignment horizontal="center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5" fontId="0" fillId="0" borderId="25" xfId="1" applyNumberFormat="1" applyFont="1" applyBorder="1" applyAlignment="1" applyProtection="1">
      <alignment horizontal="center" vertical="center"/>
      <protection locked="0"/>
    </xf>
    <xf numFmtId="165" fontId="0" fillId="0" borderId="26" xfId="1" applyNumberFormat="1" applyFont="1" applyBorder="1" applyAlignment="1" applyProtection="1">
      <alignment horizontal="center" vertical="center"/>
      <protection locked="0"/>
    </xf>
    <xf numFmtId="165" fontId="0" fillId="0" borderId="27" xfId="1" applyNumberFormat="1" applyFont="1" applyBorder="1" applyAlignment="1" applyProtection="1">
      <alignment horizontal="center" vertical="center"/>
      <protection locked="0"/>
    </xf>
    <xf numFmtId="165" fontId="0" fillId="0" borderId="28" xfId="1" applyNumberFormat="1" applyFont="1" applyBorder="1" applyAlignment="1" applyProtection="1">
      <alignment horizontal="center" vertical="center"/>
      <protection locked="0"/>
    </xf>
    <xf numFmtId="164" fontId="6" fillId="4" borderId="23" xfId="1" applyNumberFormat="1" applyFont="1" applyFill="1" applyBorder="1" applyAlignment="1" applyProtection="1">
      <alignment horizontal="left" vertical="center" wrapText="1"/>
      <protection locked="0"/>
    </xf>
    <xf numFmtId="165" fontId="4" fillId="5" borderId="24" xfId="1" applyNumberFormat="1" applyFont="1" applyFill="1" applyBorder="1" applyAlignment="1" applyProtection="1">
      <alignment horizontal="center" vertical="center"/>
      <protection locked="0"/>
    </xf>
    <xf numFmtId="165" fontId="4" fillId="5" borderId="25" xfId="1" applyNumberFormat="1" applyFont="1" applyFill="1" applyBorder="1" applyAlignment="1" applyProtection="1">
      <alignment horizontal="center" vertical="center"/>
      <protection locked="0"/>
    </xf>
    <xf numFmtId="165" fontId="4" fillId="5" borderId="26" xfId="1" applyNumberFormat="1" applyFont="1" applyFill="1" applyBorder="1" applyAlignment="1" applyProtection="1">
      <alignment horizontal="center" vertical="center"/>
      <protection locked="0"/>
    </xf>
    <xf numFmtId="165" fontId="4" fillId="5" borderId="27" xfId="1" applyNumberFormat="1" applyFont="1" applyFill="1" applyBorder="1" applyAlignment="1" applyProtection="1">
      <alignment horizontal="center" vertical="center"/>
      <protection locked="0"/>
    </xf>
    <xf numFmtId="165" fontId="4" fillId="5" borderId="28" xfId="1" applyNumberFormat="1" applyFont="1" applyFill="1" applyBorder="1" applyAlignment="1" applyProtection="1">
      <alignment horizontal="center" vertical="center"/>
      <protection locked="0"/>
    </xf>
    <xf numFmtId="164" fontId="8" fillId="12" borderId="23" xfId="1" applyNumberFormat="1" applyFont="1" applyFill="1" applyBorder="1" applyAlignment="1" applyProtection="1">
      <alignment horizontal="center" vertical="center"/>
    </xf>
    <xf numFmtId="164" fontId="7" fillId="0" borderId="23" xfId="1" applyNumberFormat="1" applyFont="1" applyFill="1" applyBorder="1" applyAlignment="1" applyProtection="1">
      <alignment horizontal="left" vertical="center" wrapText="1"/>
      <protection locked="0"/>
    </xf>
    <xf numFmtId="164" fontId="9" fillId="0" borderId="23" xfId="1" applyNumberFormat="1" applyFont="1" applyFill="1" applyBorder="1" applyAlignment="1" applyProtection="1">
      <alignment horizontal="left" vertical="center" wrapText="1"/>
      <protection locked="0"/>
    </xf>
    <xf numFmtId="164" fontId="10" fillId="10" borderId="23" xfId="1" applyNumberFormat="1" applyFont="1" applyFill="1" applyBorder="1" applyAlignment="1" applyProtection="1">
      <alignment horizontal="left" vertical="center" wrapText="1"/>
      <protection locked="0"/>
    </xf>
    <xf numFmtId="164" fontId="5" fillId="4" borderId="23" xfId="1" applyNumberFormat="1" applyFont="1" applyFill="1" applyBorder="1" applyAlignment="1" applyProtection="1">
      <alignment horizontal="left" vertical="center" wrapText="1"/>
    </xf>
    <xf numFmtId="165" fontId="5" fillId="5" borderId="24" xfId="1" applyNumberFormat="1" applyFont="1" applyFill="1" applyBorder="1" applyAlignment="1" applyProtection="1">
      <alignment horizontal="center" vertical="center"/>
    </xf>
    <xf numFmtId="164" fontId="5" fillId="5" borderId="25" xfId="1" applyNumberFormat="1" applyFont="1" applyFill="1" applyBorder="1" applyAlignment="1" applyProtection="1">
      <alignment horizontal="center" vertical="center"/>
    </xf>
    <xf numFmtId="164" fontId="5" fillId="5" borderId="26" xfId="1" applyNumberFormat="1" applyFont="1" applyFill="1" applyBorder="1" applyAlignment="1" applyProtection="1">
      <alignment horizontal="center" vertical="center"/>
    </xf>
    <xf numFmtId="164" fontId="5" fillId="5" borderId="27" xfId="1" applyNumberFormat="1" applyFont="1" applyFill="1" applyBorder="1" applyAlignment="1" applyProtection="1">
      <alignment horizontal="center" vertical="center"/>
    </xf>
    <xf numFmtId="164" fontId="5" fillId="5" borderId="28" xfId="1" applyNumberFormat="1" applyFont="1" applyFill="1" applyBorder="1" applyAlignment="1" applyProtection="1">
      <alignment horizontal="center" vertical="center"/>
    </xf>
    <xf numFmtId="164" fontId="5" fillId="5" borderId="23" xfId="1" applyNumberFormat="1" applyFont="1" applyFill="1" applyBorder="1" applyAlignment="1" applyProtection="1">
      <alignment horizontal="center" vertical="center"/>
    </xf>
    <xf numFmtId="165" fontId="5" fillId="5" borderId="13" xfId="1" applyNumberFormat="1" applyFont="1" applyFill="1" applyBorder="1" applyAlignment="1" applyProtection="1">
      <alignment horizontal="center" vertical="center"/>
    </xf>
    <xf numFmtId="164" fontId="5" fillId="5" borderId="14" xfId="1" applyNumberFormat="1" applyFont="1" applyFill="1" applyBorder="1" applyAlignment="1" applyProtection="1">
      <alignment horizontal="center" vertical="center"/>
    </xf>
    <xf numFmtId="164" fontId="5" fillId="5" borderId="15" xfId="1" applyNumberFormat="1" applyFont="1" applyFill="1" applyBorder="1" applyAlignment="1" applyProtection="1">
      <alignment horizontal="center" vertical="center"/>
    </xf>
    <xf numFmtId="164" fontId="5" fillId="5" borderId="16" xfId="1" applyNumberFormat="1" applyFont="1" applyFill="1" applyBorder="1" applyAlignment="1" applyProtection="1">
      <alignment horizontal="center" vertical="center"/>
    </xf>
    <xf numFmtId="164" fontId="5" fillId="5" borderId="29" xfId="1" applyNumberFormat="1" applyFont="1" applyFill="1" applyBorder="1" applyAlignment="1" applyProtection="1">
      <alignment horizontal="center" vertical="center"/>
    </xf>
    <xf numFmtId="164" fontId="5" fillId="5" borderId="12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  <protection locked="0"/>
    </xf>
    <xf numFmtId="2" fontId="0" fillId="0" borderId="0" xfId="0" applyNumberForma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31" xfId="0" applyBorder="1" applyProtection="1">
      <protection locked="0"/>
    </xf>
    <xf numFmtId="0" fontId="3" fillId="0" borderId="31" xfId="0" applyFont="1" applyBorder="1" applyProtection="1">
      <protection locked="0"/>
    </xf>
    <xf numFmtId="0" fontId="0" fillId="0" borderId="32" xfId="0" applyBorder="1" applyProtection="1">
      <protection locked="0"/>
    </xf>
    <xf numFmtId="1" fontId="0" fillId="0" borderId="0" xfId="0" applyNumberFormat="1" applyProtection="1">
      <protection locked="0"/>
    </xf>
    <xf numFmtId="0" fontId="0" fillId="0" borderId="2" xfId="0" applyBorder="1" applyProtection="1"/>
    <xf numFmtId="0" fontId="0" fillId="0" borderId="0" xfId="0" applyBorder="1" applyProtection="1"/>
    <xf numFmtId="164" fontId="4" fillId="2" borderId="10" xfId="1" applyNumberFormat="1" applyFont="1" applyFill="1" applyBorder="1" applyAlignment="1" applyProtection="1">
      <alignment vertical="center"/>
    </xf>
    <xf numFmtId="164" fontId="5" fillId="3" borderId="15" xfId="1" applyNumberFormat="1" applyFont="1" applyFill="1" applyBorder="1" applyAlignment="1" applyProtection="1">
      <alignment vertical="center"/>
    </xf>
    <xf numFmtId="164" fontId="4" fillId="5" borderId="7" xfId="1" applyNumberFormat="1" applyFont="1" applyFill="1" applyBorder="1" applyProtection="1"/>
    <xf numFmtId="164" fontId="0" fillId="0" borderId="17" xfId="1" applyNumberFormat="1" applyFont="1" applyBorder="1" applyAlignment="1" applyProtection="1">
      <alignment horizontal="center" vertical="center"/>
    </xf>
    <xf numFmtId="165" fontId="0" fillId="0" borderId="23" xfId="1" applyNumberFormat="1" applyFont="1" applyBorder="1" applyAlignment="1" applyProtection="1">
      <alignment horizontal="center" vertical="center"/>
    </xf>
    <xf numFmtId="165" fontId="4" fillId="5" borderId="23" xfId="1" applyNumberFormat="1" applyFont="1" applyFill="1" applyBorder="1" applyAlignment="1" applyProtection="1">
      <alignment horizontal="center" vertical="center"/>
    </xf>
    <xf numFmtId="164" fontId="7" fillId="11" borderId="23" xfId="1" applyNumberFormat="1" applyFont="1" applyFill="1" applyBorder="1" applyAlignment="1" applyProtection="1">
      <alignment horizontal="left" vertical="center" wrapText="1"/>
      <protection locked="0"/>
    </xf>
    <xf numFmtId="165" fontId="8" fillId="12" borderId="24" xfId="1" applyNumberFormat="1" applyFont="1" applyFill="1" applyBorder="1" applyAlignment="1" applyProtection="1">
      <alignment horizontal="center" vertical="center"/>
      <protection locked="0"/>
    </xf>
    <xf numFmtId="164" fontId="8" fillId="12" borderId="25" xfId="1" applyNumberFormat="1" applyFont="1" applyFill="1" applyBorder="1" applyAlignment="1" applyProtection="1">
      <alignment horizontal="center" vertical="center"/>
      <protection locked="0"/>
    </xf>
    <xf numFmtId="164" fontId="8" fillId="12" borderId="26" xfId="1" applyNumberFormat="1" applyFont="1" applyFill="1" applyBorder="1" applyAlignment="1" applyProtection="1">
      <alignment horizontal="center" vertical="center"/>
      <protection locked="0"/>
    </xf>
    <xf numFmtId="164" fontId="8" fillId="12" borderId="27" xfId="1" applyNumberFormat="1" applyFont="1" applyFill="1" applyBorder="1" applyAlignment="1" applyProtection="1">
      <alignment horizontal="center" vertical="center"/>
      <protection locked="0"/>
    </xf>
    <xf numFmtId="164" fontId="8" fillId="12" borderId="28" xfId="1" applyNumberFormat="1" applyFont="1" applyFill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</xf>
    <xf numFmtId="0" fontId="0" fillId="0" borderId="31" xfId="0" applyBorder="1" applyProtection="1"/>
    <xf numFmtId="164" fontId="0" fillId="0" borderId="0" xfId="0" applyNumberFormat="1" applyProtection="1"/>
    <xf numFmtId="2" fontId="0" fillId="0" borderId="0" xfId="0" applyNumberFormat="1" applyBorder="1" applyProtection="1"/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164" fontId="0" fillId="0" borderId="27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0" fontId="12" fillId="39" borderId="31" xfId="0" applyFont="1" applyFill="1" applyBorder="1" applyProtection="1">
      <protection locked="0"/>
    </xf>
    <xf numFmtId="0" fontId="12" fillId="39" borderId="0" xfId="0" applyFont="1" applyFill="1" applyProtection="1">
      <protection locked="0"/>
    </xf>
    <xf numFmtId="0" fontId="12" fillId="39" borderId="2" xfId="0" applyFont="1" applyFill="1" applyBorder="1" applyProtection="1">
      <protection locked="0"/>
    </xf>
    <xf numFmtId="0" fontId="54" fillId="39" borderId="5" xfId="0" applyFont="1" applyFill="1" applyBorder="1" applyAlignment="1" applyProtection="1">
      <alignment horizontal="center"/>
    </xf>
    <xf numFmtId="0" fontId="12" fillId="39" borderId="0" xfId="0" applyFont="1" applyFill="1" applyBorder="1" applyProtection="1"/>
    <xf numFmtId="0" fontId="12" fillId="39" borderId="0" xfId="0" applyFont="1" applyFill="1" applyProtection="1"/>
    <xf numFmtId="0" fontId="12" fillId="39" borderId="0" xfId="0" applyFont="1" applyFill="1" applyBorder="1" applyProtection="1">
      <protection locked="0"/>
    </xf>
    <xf numFmtId="164" fontId="55" fillId="39" borderId="14" xfId="1" applyNumberFormat="1" applyFont="1" applyFill="1" applyBorder="1" applyAlignment="1" applyProtection="1">
      <alignment horizontal="center" vertical="center" wrapText="1"/>
    </xf>
    <xf numFmtId="164" fontId="55" fillId="39" borderId="15" xfId="1" applyNumberFormat="1" applyFont="1" applyFill="1" applyBorder="1" applyAlignment="1" applyProtection="1">
      <alignment horizontal="center" vertical="center" wrapText="1"/>
    </xf>
    <xf numFmtId="164" fontId="55" fillId="39" borderId="14" xfId="1" applyNumberFormat="1" applyFont="1" applyFill="1" applyBorder="1" applyAlignment="1" applyProtection="1">
      <alignment vertical="center" wrapText="1"/>
    </xf>
    <xf numFmtId="164" fontId="55" fillId="39" borderId="16" xfId="1" applyNumberFormat="1" applyFont="1" applyFill="1" applyBorder="1" applyAlignment="1" applyProtection="1">
      <alignment vertical="center" wrapText="1"/>
    </xf>
    <xf numFmtId="164" fontId="55" fillId="39" borderId="15" xfId="1" applyNumberFormat="1" applyFont="1" applyFill="1" applyBorder="1" applyAlignment="1" applyProtection="1">
      <alignment vertical="center"/>
    </xf>
    <xf numFmtId="164" fontId="55" fillId="40" borderId="17" xfId="1" applyNumberFormat="1" applyFont="1" applyFill="1" applyBorder="1" applyAlignment="1" applyProtection="1">
      <alignment horizontal="left" vertical="center" wrapText="1"/>
    </xf>
    <xf numFmtId="164" fontId="55" fillId="39" borderId="18" xfId="1" applyNumberFormat="1" applyFont="1" applyFill="1" applyBorder="1" applyAlignment="1" applyProtection="1">
      <alignment wrapText="1"/>
    </xf>
    <xf numFmtId="164" fontId="55" fillId="39" borderId="19" xfId="1" applyNumberFormat="1" applyFont="1" applyFill="1" applyBorder="1" applyProtection="1"/>
    <xf numFmtId="164" fontId="55" fillId="39" borderId="20" xfId="1" applyNumberFormat="1" applyFont="1" applyFill="1" applyBorder="1" applyProtection="1"/>
    <xf numFmtId="164" fontId="55" fillId="39" borderId="21" xfId="1" applyNumberFormat="1" applyFont="1" applyFill="1" applyBorder="1" applyProtection="1"/>
    <xf numFmtId="164" fontId="55" fillId="39" borderId="22" xfId="1" applyNumberFormat="1" applyFont="1" applyFill="1" applyBorder="1" applyProtection="1"/>
    <xf numFmtId="164" fontId="55" fillId="39" borderId="7" xfId="1" applyNumberFormat="1" applyFont="1" applyFill="1" applyBorder="1" applyProtection="1"/>
    <xf numFmtId="164" fontId="55" fillId="40" borderId="23" xfId="1" applyNumberFormat="1" applyFont="1" applyFill="1" applyBorder="1" applyAlignment="1" applyProtection="1">
      <alignment horizontal="left" vertical="center" wrapText="1"/>
    </xf>
    <xf numFmtId="165" fontId="55" fillId="39" borderId="24" xfId="1" applyNumberFormat="1" applyFont="1" applyFill="1" applyBorder="1" applyAlignment="1" applyProtection="1">
      <alignment horizontal="center" vertical="center" wrapText="1"/>
    </xf>
    <xf numFmtId="164" fontId="55" fillId="39" borderId="25" xfId="1" applyNumberFormat="1" applyFont="1" applyFill="1" applyBorder="1" applyAlignment="1" applyProtection="1">
      <alignment horizontal="center" vertical="center" wrapText="1"/>
    </xf>
    <xf numFmtId="164" fontId="55" fillId="39" borderId="26" xfId="1" applyNumberFormat="1" applyFont="1" applyFill="1" applyBorder="1" applyAlignment="1" applyProtection="1">
      <alignment horizontal="center" vertical="center" wrapText="1"/>
    </xf>
    <xf numFmtId="164" fontId="55" fillId="39" borderId="27" xfId="1" applyNumberFormat="1" applyFont="1" applyFill="1" applyBorder="1" applyAlignment="1" applyProtection="1">
      <alignment horizontal="center" vertical="center" wrapText="1"/>
    </xf>
    <xf numFmtId="164" fontId="55" fillId="39" borderId="28" xfId="1" applyNumberFormat="1" applyFont="1" applyFill="1" applyBorder="1" applyAlignment="1" applyProtection="1">
      <alignment horizontal="center" vertical="center" wrapText="1"/>
    </xf>
    <xf numFmtId="164" fontId="55" fillId="39" borderId="23" xfId="1" applyNumberFormat="1" applyFont="1" applyFill="1" applyBorder="1" applyAlignment="1" applyProtection="1">
      <alignment horizontal="center" vertical="center" wrapText="1"/>
    </xf>
    <xf numFmtId="164" fontId="12" fillId="39" borderId="0" xfId="0" applyNumberFormat="1" applyFont="1" applyFill="1" applyProtection="1"/>
    <xf numFmtId="164" fontId="56" fillId="40" borderId="23" xfId="1" applyNumberFormat="1" applyFont="1" applyFill="1" applyBorder="1" applyAlignment="1" applyProtection="1">
      <alignment horizontal="left" vertical="center" wrapText="1"/>
      <protection locked="0"/>
    </xf>
    <xf numFmtId="165" fontId="12" fillId="39" borderId="24" xfId="1" applyNumberFormat="1" applyFont="1" applyFill="1" applyBorder="1" applyAlignment="1" applyProtection="1">
      <alignment horizontal="center" vertical="center"/>
      <protection locked="0"/>
    </xf>
    <xf numFmtId="165" fontId="12" fillId="39" borderId="0" xfId="1" applyNumberFormat="1" applyFont="1" applyFill="1" applyProtection="1">
      <protection locked="0"/>
    </xf>
    <xf numFmtId="165" fontId="12" fillId="39" borderId="0" xfId="1" applyNumberFormat="1" applyFont="1" applyFill="1" applyProtection="1"/>
    <xf numFmtId="164" fontId="12" fillId="39" borderId="0" xfId="1" applyNumberFormat="1" applyFont="1" applyFill="1" applyProtection="1">
      <protection locked="0"/>
    </xf>
    <xf numFmtId="164" fontId="55" fillId="40" borderId="23" xfId="1" applyNumberFormat="1" applyFont="1" applyFill="1" applyBorder="1" applyAlignment="1" applyProtection="1">
      <alignment horizontal="left" vertical="center" wrapText="1"/>
      <protection locked="0"/>
    </xf>
    <xf numFmtId="164" fontId="12" fillId="39" borderId="25" xfId="1" applyNumberFormat="1" applyFont="1" applyFill="1" applyBorder="1" applyAlignment="1" applyProtection="1">
      <alignment horizontal="center" vertical="center"/>
      <protection locked="0"/>
    </xf>
    <xf numFmtId="164" fontId="12" fillId="39" borderId="26" xfId="1" applyNumberFormat="1" applyFont="1" applyFill="1" applyBorder="1" applyAlignment="1" applyProtection="1">
      <alignment horizontal="center" vertical="center"/>
      <protection locked="0"/>
    </xf>
    <xf numFmtId="164" fontId="12" fillId="39" borderId="27" xfId="1" applyNumberFormat="1" applyFont="1" applyFill="1" applyBorder="1" applyAlignment="1" applyProtection="1">
      <alignment horizontal="center" vertical="center"/>
      <protection locked="0"/>
    </xf>
    <xf numFmtId="164" fontId="12" fillId="39" borderId="28" xfId="1" applyNumberFormat="1" applyFont="1" applyFill="1" applyBorder="1" applyAlignment="1" applyProtection="1">
      <alignment horizontal="center" vertical="center"/>
      <protection locked="0"/>
    </xf>
    <xf numFmtId="164" fontId="55" fillId="40" borderId="12" xfId="1" applyNumberFormat="1" applyFont="1" applyFill="1" applyBorder="1" applyAlignment="1" applyProtection="1">
      <alignment horizontal="left" vertical="center" wrapText="1"/>
    </xf>
    <xf numFmtId="165" fontId="55" fillId="39" borderId="13" xfId="1" applyNumberFormat="1" applyFont="1" applyFill="1" applyBorder="1" applyAlignment="1" applyProtection="1">
      <alignment horizontal="center" vertical="center" wrapText="1"/>
    </xf>
    <xf numFmtId="164" fontId="55" fillId="39" borderId="16" xfId="1" applyNumberFormat="1" applyFont="1" applyFill="1" applyBorder="1" applyAlignment="1" applyProtection="1">
      <alignment horizontal="center" vertical="center" wrapText="1"/>
    </xf>
    <xf numFmtId="164" fontId="55" fillId="39" borderId="29" xfId="1" applyNumberFormat="1" applyFont="1" applyFill="1" applyBorder="1" applyAlignment="1" applyProtection="1">
      <alignment horizontal="center" vertical="center" wrapText="1"/>
    </xf>
    <xf numFmtId="164" fontId="55" fillId="39" borderId="12" xfId="1" applyNumberFormat="1" applyFont="1" applyFill="1" applyBorder="1" applyAlignment="1" applyProtection="1">
      <alignment horizontal="center" vertical="center" wrapText="1"/>
    </xf>
    <xf numFmtId="164" fontId="55" fillId="40" borderId="17" xfId="1" applyNumberFormat="1" applyFont="1" applyFill="1" applyBorder="1" applyAlignment="1" applyProtection="1">
      <alignment horizontal="left" vertical="center" wrapText="1"/>
      <protection locked="0"/>
    </xf>
    <xf numFmtId="164" fontId="12" fillId="39" borderId="18" xfId="1" applyNumberFormat="1" applyFont="1" applyFill="1" applyBorder="1" applyAlignment="1" applyProtection="1">
      <alignment horizontal="center" vertical="center"/>
      <protection locked="0"/>
    </xf>
    <xf numFmtId="164" fontId="12" fillId="39" borderId="19" xfId="1" applyNumberFormat="1" applyFont="1" applyFill="1" applyBorder="1" applyAlignment="1" applyProtection="1">
      <alignment horizontal="center" vertical="center"/>
      <protection locked="0"/>
    </xf>
    <xf numFmtId="164" fontId="12" fillId="39" borderId="20" xfId="1" applyNumberFormat="1" applyFont="1" applyFill="1" applyBorder="1" applyAlignment="1" applyProtection="1">
      <alignment horizontal="center" vertical="center"/>
      <protection locked="0"/>
    </xf>
    <xf numFmtId="164" fontId="12" fillId="39" borderId="21" xfId="1" applyNumberFormat="1" applyFont="1" applyFill="1" applyBorder="1" applyAlignment="1" applyProtection="1">
      <alignment horizontal="center" vertical="center"/>
      <protection locked="0"/>
    </xf>
    <xf numFmtId="164" fontId="12" fillId="39" borderId="22" xfId="1" applyNumberFormat="1" applyFont="1" applyFill="1" applyBorder="1" applyAlignment="1" applyProtection="1">
      <alignment horizontal="center" vertical="center"/>
      <protection locked="0"/>
    </xf>
    <xf numFmtId="164" fontId="12" fillId="39" borderId="17" xfId="1" applyNumberFormat="1" applyFont="1" applyFill="1" applyBorder="1" applyAlignment="1" applyProtection="1">
      <alignment horizontal="center" vertical="center"/>
    </xf>
    <xf numFmtId="165" fontId="12" fillId="39" borderId="25" xfId="1" applyNumberFormat="1" applyFont="1" applyFill="1" applyBorder="1" applyAlignment="1" applyProtection="1">
      <alignment horizontal="center" vertical="center"/>
      <protection locked="0"/>
    </xf>
    <xf numFmtId="165" fontId="12" fillId="39" borderId="26" xfId="1" applyNumberFormat="1" applyFont="1" applyFill="1" applyBorder="1" applyAlignment="1" applyProtection="1">
      <alignment horizontal="center" vertical="center"/>
      <protection locked="0"/>
    </xf>
    <xf numFmtId="165" fontId="12" fillId="39" borderId="27" xfId="1" applyNumberFormat="1" applyFont="1" applyFill="1" applyBorder="1" applyAlignment="1" applyProtection="1">
      <alignment horizontal="center" vertical="center"/>
      <protection locked="0"/>
    </xf>
    <xf numFmtId="165" fontId="12" fillId="39" borderId="28" xfId="1" applyNumberFormat="1" applyFont="1" applyFill="1" applyBorder="1" applyAlignment="1" applyProtection="1">
      <alignment horizontal="center" vertical="center"/>
      <protection locked="0"/>
    </xf>
    <xf numFmtId="165" fontId="12" fillId="39" borderId="23" xfId="1" applyNumberFormat="1" applyFont="1" applyFill="1" applyBorder="1" applyAlignment="1" applyProtection="1">
      <alignment horizontal="center" vertical="center"/>
    </xf>
    <xf numFmtId="165" fontId="55" fillId="39" borderId="24" xfId="1" applyNumberFormat="1" applyFont="1" applyFill="1" applyBorder="1" applyAlignment="1" applyProtection="1">
      <alignment horizontal="center" vertical="center"/>
    </xf>
    <xf numFmtId="165" fontId="55" fillId="39" borderId="25" xfId="1" applyNumberFormat="1" applyFont="1" applyFill="1" applyBorder="1" applyAlignment="1" applyProtection="1">
      <alignment horizontal="center" vertical="center"/>
    </xf>
    <xf numFmtId="165" fontId="55" fillId="39" borderId="26" xfId="1" applyNumberFormat="1" applyFont="1" applyFill="1" applyBorder="1" applyAlignment="1" applyProtection="1">
      <alignment horizontal="center" vertical="center"/>
    </xf>
    <xf numFmtId="165" fontId="55" fillId="39" borderId="27" xfId="1" applyNumberFormat="1" applyFont="1" applyFill="1" applyBorder="1" applyAlignment="1" applyProtection="1">
      <alignment horizontal="center" vertical="center"/>
    </xf>
    <xf numFmtId="165" fontId="55" fillId="39" borderId="28" xfId="1" applyNumberFormat="1" applyFont="1" applyFill="1" applyBorder="1" applyAlignment="1" applyProtection="1">
      <alignment horizontal="center" vertical="center"/>
    </xf>
    <xf numFmtId="165" fontId="55" fillId="39" borderId="23" xfId="1" applyNumberFormat="1" applyFont="1" applyFill="1" applyBorder="1" applyAlignment="1" applyProtection="1">
      <alignment horizontal="center" vertical="center"/>
    </xf>
    <xf numFmtId="164" fontId="55" fillId="39" borderId="25" xfId="1" applyNumberFormat="1" applyFont="1" applyFill="1" applyBorder="1" applyAlignment="1" applyProtection="1">
      <alignment horizontal="center" vertical="center"/>
    </xf>
    <xf numFmtId="164" fontId="55" fillId="39" borderId="26" xfId="1" applyNumberFormat="1" applyFont="1" applyFill="1" applyBorder="1" applyAlignment="1" applyProtection="1">
      <alignment horizontal="center" vertical="center"/>
    </xf>
    <xf numFmtId="164" fontId="55" fillId="39" borderId="27" xfId="1" applyNumberFormat="1" applyFont="1" applyFill="1" applyBorder="1" applyAlignment="1" applyProtection="1">
      <alignment horizontal="center" vertical="center"/>
    </xf>
    <xf numFmtId="164" fontId="55" fillId="39" borderId="28" xfId="1" applyNumberFormat="1" applyFont="1" applyFill="1" applyBorder="1" applyAlignment="1" applyProtection="1">
      <alignment horizontal="center" vertical="center"/>
    </xf>
    <xf numFmtId="164" fontId="55" fillId="39" borderId="23" xfId="1" applyNumberFormat="1" applyFont="1" applyFill="1" applyBorder="1" applyAlignment="1" applyProtection="1">
      <alignment horizontal="center" vertical="center"/>
    </xf>
    <xf numFmtId="164" fontId="55" fillId="39" borderId="23" xfId="1" applyNumberFormat="1" applyFont="1" applyFill="1" applyBorder="1" applyAlignment="1" applyProtection="1">
      <alignment horizontal="left" vertical="center" wrapText="1"/>
      <protection locked="0"/>
    </xf>
    <xf numFmtId="164" fontId="56" fillId="39" borderId="23" xfId="1" applyNumberFormat="1" applyFont="1" applyFill="1" applyBorder="1" applyAlignment="1" applyProtection="1">
      <alignment horizontal="left" vertical="center" wrapText="1"/>
      <protection locked="0"/>
    </xf>
    <xf numFmtId="164" fontId="12" fillId="39" borderId="23" xfId="1" applyNumberFormat="1" applyFont="1" applyFill="1" applyBorder="1" applyAlignment="1" applyProtection="1">
      <alignment horizontal="center" vertical="center"/>
    </xf>
    <xf numFmtId="165" fontId="12" fillId="39" borderId="4" xfId="0" applyNumberFormat="1" applyFont="1" applyFill="1" applyBorder="1" applyProtection="1">
      <protection locked="0"/>
    </xf>
    <xf numFmtId="10" fontId="12" fillId="39" borderId="0" xfId="2" applyNumberFormat="1" applyFont="1" applyFill="1" applyProtection="1">
      <protection locked="0"/>
    </xf>
    <xf numFmtId="165" fontId="55" fillId="39" borderId="13" xfId="1" applyNumberFormat="1" applyFont="1" applyFill="1" applyBorder="1" applyAlignment="1" applyProtection="1">
      <alignment horizontal="center" vertical="center"/>
    </xf>
    <xf numFmtId="164" fontId="55" fillId="39" borderId="14" xfId="1" applyNumberFormat="1" applyFont="1" applyFill="1" applyBorder="1" applyAlignment="1" applyProtection="1">
      <alignment horizontal="center" vertical="center"/>
    </xf>
    <xf numFmtId="164" fontId="55" fillId="39" borderId="15" xfId="1" applyNumberFormat="1" applyFont="1" applyFill="1" applyBorder="1" applyAlignment="1" applyProtection="1">
      <alignment horizontal="center" vertical="center"/>
    </xf>
    <xf numFmtId="164" fontId="55" fillId="39" borderId="16" xfId="1" applyNumberFormat="1" applyFont="1" applyFill="1" applyBorder="1" applyAlignment="1" applyProtection="1">
      <alignment horizontal="center" vertical="center"/>
    </xf>
    <xf numFmtId="164" fontId="55" fillId="39" borderId="29" xfId="1" applyNumberFormat="1" applyFont="1" applyFill="1" applyBorder="1" applyAlignment="1" applyProtection="1">
      <alignment horizontal="center" vertical="center"/>
    </xf>
    <xf numFmtId="164" fontId="55" fillId="39" borderId="12" xfId="1" applyNumberFormat="1" applyFont="1" applyFill="1" applyBorder="1" applyAlignment="1" applyProtection="1">
      <alignment horizontal="center" vertical="center"/>
    </xf>
    <xf numFmtId="0" fontId="12" fillId="39" borderId="0" xfId="0" applyFont="1" applyFill="1" applyBorder="1" applyAlignment="1" applyProtection="1">
      <alignment horizontal="left" vertical="center"/>
      <protection locked="0"/>
    </xf>
    <xf numFmtId="2" fontId="12" fillId="39" borderId="0" xfId="0" applyNumberFormat="1" applyFont="1" applyFill="1" applyBorder="1" applyProtection="1">
      <protection locked="0"/>
    </xf>
    <xf numFmtId="164" fontId="12" fillId="39" borderId="0" xfId="0" applyNumberFormat="1" applyFont="1" applyFill="1" applyBorder="1" applyProtection="1">
      <protection locked="0"/>
    </xf>
    <xf numFmtId="0" fontId="12" fillId="39" borderId="31" xfId="0" applyFont="1" applyFill="1" applyBorder="1" applyAlignment="1" applyProtection="1">
      <alignment horizontal="left" vertical="center"/>
      <protection locked="0"/>
    </xf>
    <xf numFmtId="9" fontId="12" fillId="39" borderId="31" xfId="2" applyFont="1" applyFill="1" applyBorder="1" applyProtection="1">
      <protection locked="0"/>
    </xf>
    <xf numFmtId="1" fontId="12" fillId="39" borderId="0" xfId="0" applyNumberFormat="1" applyFont="1" applyFill="1" applyProtection="1">
      <protection locked="0"/>
    </xf>
    <xf numFmtId="164" fontId="12" fillId="39" borderId="0" xfId="0" applyNumberFormat="1" applyFont="1" applyFill="1" applyProtection="1">
      <protection locked="0"/>
    </xf>
    <xf numFmtId="165" fontId="12" fillId="39" borderId="0" xfId="0" applyNumberFormat="1" applyFont="1" applyFill="1" applyProtection="1">
      <protection locked="0"/>
    </xf>
    <xf numFmtId="164" fontId="55" fillId="39" borderId="29" xfId="1" applyNumberFormat="1" applyFont="1" applyFill="1" applyBorder="1" applyAlignment="1" applyProtection="1">
      <alignment vertical="center" wrapText="1"/>
    </xf>
    <xf numFmtId="4" fontId="12" fillId="39" borderId="0" xfId="0" applyNumberFormat="1" applyFont="1" applyFill="1" applyProtection="1">
      <protection locked="0"/>
    </xf>
    <xf numFmtId="4" fontId="12" fillId="39" borderId="2" xfId="0" applyNumberFormat="1" applyFont="1" applyFill="1" applyBorder="1" applyProtection="1">
      <protection locked="0"/>
    </xf>
    <xf numFmtId="0" fontId="12" fillId="39" borderId="3" xfId="0" applyFont="1" applyFill="1" applyBorder="1" applyProtection="1">
      <protection locked="0"/>
    </xf>
    <xf numFmtId="4" fontId="12" fillId="39" borderId="0" xfId="0" applyNumberFormat="1" applyFont="1" applyFill="1" applyBorder="1" applyProtection="1">
      <protection locked="0"/>
    </xf>
    <xf numFmtId="0" fontId="12" fillId="39" borderId="6" xfId="0" applyFont="1" applyFill="1" applyBorder="1" applyProtection="1"/>
    <xf numFmtId="0" fontId="12" fillId="39" borderId="6" xfId="0" applyFont="1" applyFill="1" applyBorder="1" applyProtection="1">
      <protection locked="0"/>
    </xf>
    <xf numFmtId="4" fontId="55" fillId="39" borderId="16" xfId="1" applyNumberFormat="1" applyFont="1" applyFill="1" applyBorder="1" applyAlignment="1" applyProtection="1">
      <alignment vertical="center" wrapText="1"/>
    </xf>
    <xf numFmtId="4" fontId="55" fillId="39" borderId="15" xfId="1" applyNumberFormat="1" applyFont="1" applyFill="1" applyBorder="1" applyAlignment="1" applyProtection="1">
      <alignment vertical="center"/>
    </xf>
    <xf numFmtId="4" fontId="55" fillId="39" borderId="21" xfId="1" applyNumberFormat="1" applyFont="1" applyFill="1" applyBorder="1" applyProtection="1">
      <protection locked="0"/>
    </xf>
    <xf numFmtId="4" fontId="55" fillId="39" borderId="22" xfId="1" applyNumberFormat="1" applyFont="1" applyFill="1" applyBorder="1" applyProtection="1">
      <protection locked="0"/>
    </xf>
    <xf numFmtId="4" fontId="55" fillId="39" borderId="7" xfId="1" applyNumberFormat="1" applyFont="1" applyFill="1" applyBorder="1" applyProtection="1">
      <protection locked="0"/>
    </xf>
    <xf numFmtId="4" fontId="55" fillId="39" borderId="23" xfId="1" applyNumberFormat="1" applyFont="1" applyFill="1" applyBorder="1" applyAlignment="1" applyProtection="1">
      <alignment horizontal="center" vertical="center" wrapText="1"/>
      <protection locked="0"/>
    </xf>
    <xf numFmtId="164" fontId="12" fillId="39" borderId="6" xfId="0" applyNumberFormat="1" applyFont="1" applyFill="1" applyBorder="1" applyProtection="1"/>
    <xf numFmtId="164" fontId="56" fillId="40" borderId="23" xfId="1" applyNumberFormat="1" applyFont="1" applyFill="1" applyBorder="1" applyAlignment="1">
      <alignment horizontal="left" vertical="center" wrapText="1"/>
    </xf>
    <xf numFmtId="4" fontId="55" fillId="39" borderId="27" xfId="1" applyNumberFormat="1" applyFont="1" applyFill="1" applyBorder="1" applyAlignment="1" applyProtection="1">
      <alignment horizontal="center" vertical="center" wrapText="1"/>
      <protection locked="0"/>
    </xf>
    <xf numFmtId="4" fontId="55" fillId="39" borderId="28" xfId="1" applyNumberFormat="1" applyFont="1" applyFill="1" applyBorder="1" applyAlignment="1" applyProtection="1">
      <alignment horizontal="center" vertical="center" wrapText="1"/>
      <protection locked="0"/>
    </xf>
    <xf numFmtId="4" fontId="12" fillId="39" borderId="27" xfId="1" applyNumberFormat="1" applyFont="1" applyFill="1" applyBorder="1" applyAlignment="1" applyProtection="1">
      <alignment horizontal="center" vertical="center"/>
      <protection locked="0"/>
    </xf>
    <xf numFmtId="4" fontId="12" fillId="39" borderId="28" xfId="1" applyNumberFormat="1" applyFont="1" applyFill="1" applyBorder="1" applyAlignment="1" applyProtection="1">
      <alignment horizontal="center" vertical="center"/>
      <protection locked="0"/>
    </xf>
    <xf numFmtId="4" fontId="55" fillId="39" borderId="16" xfId="1" applyNumberFormat="1" applyFont="1" applyFill="1" applyBorder="1" applyAlignment="1" applyProtection="1">
      <alignment horizontal="center" vertical="center" wrapText="1"/>
      <protection locked="0"/>
    </xf>
    <xf numFmtId="4" fontId="55" fillId="39" borderId="29" xfId="1" applyNumberFormat="1" applyFont="1" applyFill="1" applyBorder="1" applyAlignment="1" applyProtection="1">
      <alignment horizontal="center" vertical="center" wrapText="1"/>
      <protection locked="0"/>
    </xf>
    <xf numFmtId="4" fontId="55" fillId="39" borderId="12" xfId="1" applyNumberFormat="1" applyFont="1" applyFill="1" applyBorder="1" applyAlignment="1" applyProtection="1">
      <alignment horizontal="center" vertical="center" wrapText="1"/>
      <protection locked="0"/>
    </xf>
    <xf numFmtId="165" fontId="12" fillId="39" borderId="18" xfId="1" applyNumberFormat="1" applyFont="1" applyFill="1" applyBorder="1" applyAlignment="1" applyProtection="1">
      <alignment horizontal="center" vertical="center"/>
      <protection locked="0"/>
    </xf>
    <xf numFmtId="4" fontId="12" fillId="39" borderId="21" xfId="1" applyNumberFormat="1" applyFont="1" applyFill="1" applyBorder="1" applyAlignment="1" applyProtection="1">
      <alignment horizontal="center" vertical="center"/>
      <protection locked="0"/>
    </xf>
    <xf numFmtId="4" fontId="12" fillId="39" borderId="22" xfId="1" applyNumberFormat="1" applyFont="1" applyFill="1" applyBorder="1" applyAlignment="1" applyProtection="1">
      <alignment horizontal="center" vertical="center"/>
      <protection locked="0"/>
    </xf>
    <xf numFmtId="4" fontId="12" fillId="39" borderId="17" xfId="1" applyNumberFormat="1" applyFont="1" applyFill="1" applyBorder="1" applyAlignment="1" applyProtection="1">
      <alignment horizontal="center" vertical="center"/>
      <protection locked="0"/>
    </xf>
    <xf numFmtId="4" fontId="12" fillId="39" borderId="23" xfId="1" applyNumberFormat="1" applyFont="1" applyFill="1" applyBorder="1" applyAlignment="1" applyProtection="1">
      <alignment horizontal="center" vertical="center"/>
      <protection locked="0"/>
    </xf>
    <xf numFmtId="4" fontId="55" fillId="39" borderId="27" xfId="1" applyNumberFormat="1" applyFont="1" applyFill="1" applyBorder="1" applyAlignment="1" applyProtection="1">
      <alignment horizontal="center" vertical="center"/>
      <protection locked="0"/>
    </xf>
    <xf numFmtId="4" fontId="55" fillId="39" borderId="28" xfId="1" applyNumberFormat="1" applyFont="1" applyFill="1" applyBorder="1" applyAlignment="1" applyProtection="1">
      <alignment horizontal="center" vertical="center"/>
      <protection locked="0"/>
    </xf>
    <xf numFmtId="4" fontId="55" fillId="39" borderId="23" xfId="1" applyNumberFormat="1" applyFont="1" applyFill="1" applyBorder="1" applyAlignment="1" applyProtection="1">
      <alignment horizontal="center" vertical="center"/>
      <protection locked="0"/>
    </xf>
    <xf numFmtId="164" fontId="55" fillId="39" borderId="23" xfId="1" applyNumberFormat="1" applyFont="1" applyFill="1" applyBorder="1" applyAlignment="1">
      <alignment horizontal="left" vertical="center" wrapText="1"/>
    </xf>
    <xf numFmtId="164" fontId="12" fillId="39" borderId="24" xfId="1" applyNumberFormat="1" applyFont="1" applyFill="1" applyBorder="1" applyAlignment="1" applyProtection="1">
      <alignment horizontal="center" vertical="center"/>
      <protection locked="0"/>
    </xf>
    <xf numFmtId="4" fontId="55" fillId="39" borderId="12" xfId="1" applyNumberFormat="1" applyFont="1" applyFill="1" applyBorder="1" applyAlignment="1" applyProtection="1">
      <alignment horizontal="center" vertical="center"/>
      <protection locked="0"/>
    </xf>
    <xf numFmtId="9" fontId="12" fillId="39" borderId="0" xfId="0" applyNumberFormat="1" applyFont="1" applyFill="1" applyBorder="1" applyProtection="1">
      <protection locked="0"/>
    </xf>
    <xf numFmtId="4" fontId="12" fillId="39" borderId="31" xfId="0" applyNumberFormat="1" applyFont="1" applyFill="1" applyBorder="1" applyProtection="1">
      <protection locked="0"/>
    </xf>
    <xf numFmtId="0" fontId="12" fillId="39" borderId="32" xfId="0" applyFont="1" applyFill="1" applyBorder="1" applyProtection="1">
      <protection locked="0"/>
    </xf>
    <xf numFmtId="164" fontId="57" fillId="39" borderId="16" xfId="1" applyNumberFormat="1" applyFont="1" applyFill="1" applyBorder="1" applyAlignment="1" applyProtection="1">
      <alignment vertical="center" wrapText="1"/>
    </xf>
    <xf numFmtId="0" fontId="12" fillId="39" borderId="1" xfId="0" applyFont="1" applyFill="1" applyBorder="1" applyProtection="1">
      <protection locked="0"/>
    </xf>
    <xf numFmtId="164" fontId="12" fillId="39" borderId="2" xfId="0" applyNumberFormat="1" applyFont="1" applyFill="1" applyBorder="1" applyProtection="1">
      <protection locked="0"/>
    </xf>
    <xf numFmtId="0" fontId="12" fillId="39" borderId="4" xfId="0" applyFont="1" applyFill="1" applyBorder="1" applyProtection="1"/>
    <xf numFmtId="164" fontId="12" fillId="39" borderId="0" xfId="0" applyNumberFormat="1" applyFont="1" applyFill="1" applyBorder="1" applyProtection="1"/>
    <xf numFmtId="0" fontId="12" fillId="39" borderId="4" xfId="0" applyFont="1" applyFill="1" applyBorder="1" applyProtection="1">
      <protection locked="0"/>
    </xf>
    <xf numFmtId="166" fontId="12" fillId="39" borderId="0" xfId="0" applyNumberFormat="1" applyFont="1" applyFill="1" applyBorder="1" applyProtection="1">
      <protection locked="0"/>
    </xf>
    <xf numFmtId="164" fontId="55" fillId="40" borderId="17" xfId="1" applyNumberFormat="1" applyFont="1" applyFill="1" applyBorder="1" applyAlignment="1">
      <alignment horizontal="left" vertical="center" wrapText="1"/>
    </xf>
    <xf numFmtId="164" fontId="55" fillId="39" borderId="18" xfId="1" applyNumberFormat="1" applyFont="1" applyFill="1" applyBorder="1" applyAlignment="1">
      <alignment wrapText="1"/>
    </xf>
    <xf numFmtId="164" fontId="55" fillId="39" borderId="19" xfId="1" applyNumberFormat="1" applyFont="1" applyFill="1" applyBorder="1"/>
    <xf numFmtId="164" fontId="55" fillId="39" borderId="20" xfId="1" applyNumberFormat="1" applyFont="1" applyFill="1" applyBorder="1"/>
    <xf numFmtId="164" fontId="55" fillId="39" borderId="21" xfId="1" applyNumberFormat="1" applyFont="1" applyFill="1" applyBorder="1"/>
    <xf numFmtId="164" fontId="55" fillId="39" borderId="22" xfId="1" applyNumberFormat="1" applyFont="1" applyFill="1" applyBorder="1"/>
    <xf numFmtId="164" fontId="55" fillId="39" borderId="7" xfId="1" applyNumberFormat="1" applyFont="1" applyFill="1" applyBorder="1"/>
    <xf numFmtId="164" fontId="55" fillId="40" borderId="23" xfId="1" applyNumberFormat="1" applyFont="1" applyFill="1" applyBorder="1" applyAlignment="1">
      <alignment horizontal="left" vertical="center" wrapText="1"/>
    </xf>
    <xf numFmtId="165" fontId="55" fillId="39" borderId="24" xfId="1" applyNumberFormat="1" applyFont="1" applyFill="1" applyBorder="1" applyAlignment="1">
      <alignment horizontal="center" vertical="center" wrapText="1"/>
    </xf>
    <xf numFmtId="164" fontId="55" fillId="39" borderId="24" xfId="1" applyNumberFormat="1" applyFont="1" applyFill="1" applyBorder="1" applyAlignment="1">
      <alignment horizontal="center" vertical="center" wrapText="1"/>
    </xf>
    <xf numFmtId="164" fontId="55" fillId="39" borderId="23" xfId="1" applyNumberFormat="1" applyFont="1" applyFill="1" applyBorder="1" applyAlignment="1">
      <alignment horizontal="center" vertical="center" wrapText="1"/>
    </xf>
    <xf numFmtId="165" fontId="12" fillId="39" borderId="24" xfId="1" applyNumberFormat="1" applyFont="1" applyFill="1" applyBorder="1" applyAlignment="1">
      <alignment horizontal="center" vertical="center"/>
    </xf>
    <xf numFmtId="2" fontId="12" fillId="39" borderId="6" xfId="0" applyNumberFormat="1" applyFont="1" applyFill="1" applyBorder="1" applyProtection="1">
      <protection locked="0"/>
    </xf>
    <xf numFmtId="2" fontId="12" fillId="39" borderId="0" xfId="0" applyNumberFormat="1" applyFont="1" applyFill="1" applyProtection="1">
      <protection locked="0"/>
    </xf>
    <xf numFmtId="2" fontId="12" fillId="39" borderId="6" xfId="0" applyNumberFormat="1" applyFont="1" applyFill="1" applyBorder="1" applyProtection="1"/>
    <xf numFmtId="164" fontId="55" fillId="39" borderId="25" xfId="1" applyNumberFormat="1" applyFont="1" applyFill="1" applyBorder="1" applyAlignment="1">
      <alignment horizontal="center" vertical="center" wrapText="1"/>
    </xf>
    <xf numFmtId="164" fontId="55" fillId="39" borderId="26" xfId="1" applyNumberFormat="1" applyFont="1" applyFill="1" applyBorder="1" applyAlignment="1">
      <alignment horizontal="center" vertical="center" wrapText="1"/>
    </xf>
    <xf numFmtId="165" fontId="55" fillId="39" borderId="25" xfId="1" applyNumberFormat="1" applyFont="1" applyFill="1" applyBorder="1" applyAlignment="1">
      <alignment horizontal="center" vertical="center" wrapText="1"/>
    </xf>
    <xf numFmtId="164" fontId="55" fillId="39" borderId="27" xfId="1" applyNumberFormat="1" applyFont="1" applyFill="1" applyBorder="1" applyAlignment="1">
      <alignment horizontal="center" vertical="center" wrapText="1"/>
    </xf>
    <xf numFmtId="164" fontId="55" fillId="39" borderId="28" xfId="1" applyNumberFormat="1" applyFont="1" applyFill="1" applyBorder="1" applyAlignment="1">
      <alignment horizontal="center" vertical="center" wrapText="1"/>
    </xf>
    <xf numFmtId="164" fontId="56" fillId="39" borderId="23" xfId="1" applyNumberFormat="1" applyFont="1" applyFill="1" applyBorder="1" applyAlignment="1">
      <alignment horizontal="left" vertical="center" wrapText="1"/>
    </xf>
    <xf numFmtId="165" fontId="58" fillId="40" borderId="23" xfId="1" applyNumberFormat="1" applyFont="1" applyFill="1" applyBorder="1" applyAlignment="1">
      <alignment horizontal="left" vertical="center" wrapText="1"/>
    </xf>
    <xf numFmtId="164" fontId="12" fillId="39" borderId="25" xfId="1" applyNumberFormat="1" applyFont="1" applyFill="1" applyBorder="1" applyAlignment="1">
      <alignment horizontal="center" vertical="center"/>
    </xf>
    <xf numFmtId="164" fontId="12" fillId="39" borderId="26" xfId="1" applyNumberFormat="1" applyFont="1" applyFill="1" applyBorder="1" applyAlignment="1">
      <alignment horizontal="center" vertical="center"/>
    </xf>
    <xf numFmtId="164" fontId="12" fillId="39" borderId="27" xfId="1" applyNumberFormat="1" applyFont="1" applyFill="1" applyBorder="1" applyAlignment="1">
      <alignment horizontal="center" vertical="center"/>
    </xf>
    <xf numFmtId="164" fontId="12" fillId="39" borderId="28" xfId="1" applyNumberFormat="1" applyFont="1" applyFill="1" applyBorder="1" applyAlignment="1">
      <alignment horizontal="center" vertical="center"/>
    </xf>
    <xf numFmtId="164" fontId="55" fillId="40" borderId="12" xfId="1" applyNumberFormat="1" applyFont="1" applyFill="1" applyBorder="1" applyAlignment="1">
      <alignment horizontal="left" vertical="center" wrapText="1"/>
    </xf>
    <xf numFmtId="165" fontId="55" fillId="39" borderId="13" xfId="1" applyNumberFormat="1" applyFont="1" applyFill="1" applyBorder="1" applyAlignment="1">
      <alignment horizontal="center" vertical="center" wrapText="1"/>
    </xf>
    <xf numFmtId="164" fontId="55" fillId="39" borderId="14" xfId="1" applyNumberFormat="1" applyFont="1" applyFill="1" applyBorder="1" applyAlignment="1">
      <alignment horizontal="center" vertical="center" wrapText="1"/>
    </xf>
    <xf numFmtId="164" fontId="55" fillId="39" borderId="15" xfId="1" applyNumberFormat="1" applyFont="1" applyFill="1" applyBorder="1" applyAlignment="1">
      <alignment horizontal="center" vertical="center" wrapText="1"/>
    </xf>
    <xf numFmtId="164" fontId="55" fillId="39" borderId="16" xfId="1" applyNumberFormat="1" applyFont="1" applyFill="1" applyBorder="1" applyAlignment="1">
      <alignment horizontal="center" vertical="center" wrapText="1"/>
    </xf>
    <xf numFmtId="164" fontId="55" fillId="39" borderId="29" xfId="1" applyNumberFormat="1" applyFont="1" applyFill="1" applyBorder="1" applyAlignment="1">
      <alignment horizontal="center" vertical="center" wrapText="1"/>
    </xf>
    <xf numFmtId="164" fontId="55" fillId="39" borderId="12" xfId="1" applyNumberFormat="1" applyFont="1" applyFill="1" applyBorder="1" applyAlignment="1">
      <alignment horizontal="center" vertical="center" wrapText="1"/>
    </xf>
    <xf numFmtId="164" fontId="12" fillId="39" borderId="18" xfId="1" applyNumberFormat="1" applyFont="1" applyFill="1" applyBorder="1" applyAlignment="1">
      <alignment horizontal="center" vertical="center"/>
    </xf>
    <xf numFmtId="164" fontId="12" fillId="39" borderId="19" xfId="1" applyNumberFormat="1" applyFont="1" applyFill="1" applyBorder="1" applyAlignment="1">
      <alignment horizontal="center" vertical="center"/>
    </xf>
    <xf numFmtId="164" fontId="12" fillId="39" borderId="20" xfId="1" applyNumberFormat="1" applyFont="1" applyFill="1" applyBorder="1" applyAlignment="1">
      <alignment horizontal="center" vertical="center"/>
    </xf>
    <xf numFmtId="164" fontId="12" fillId="39" borderId="21" xfId="1" applyNumberFormat="1" applyFont="1" applyFill="1" applyBorder="1" applyAlignment="1">
      <alignment horizontal="center" vertical="center"/>
    </xf>
    <xf numFmtId="164" fontId="12" fillId="39" borderId="22" xfId="1" applyNumberFormat="1" applyFont="1" applyFill="1" applyBorder="1" applyAlignment="1">
      <alignment horizontal="center" vertical="center"/>
    </xf>
    <xf numFmtId="164" fontId="12" fillId="39" borderId="17" xfId="1" applyNumberFormat="1" applyFont="1" applyFill="1" applyBorder="1" applyAlignment="1">
      <alignment horizontal="center" vertical="center"/>
    </xf>
    <xf numFmtId="165" fontId="12" fillId="39" borderId="25" xfId="1" applyNumberFormat="1" applyFont="1" applyFill="1" applyBorder="1" applyAlignment="1">
      <alignment horizontal="center" vertical="center"/>
    </xf>
    <xf numFmtId="165" fontId="12" fillId="39" borderId="26" xfId="1" applyNumberFormat="1" applyFont="1" applyFill="1" applyBorder="1" applyAlignment="1">
      <alignment horizontal="center" vertical="center"/>
    </xf>
    <xf numFmtId="165" fontId="12" fillId="39" borderId="27" xfId="1" applyNumberFormat="1" applyFont="1" applyFill="1" applyBorder="1" applyAlignment="1">
      <alignment horizontal="center" vertical="center"/>
    </xf>
    <xf numFmtId="165" fontId="12" fillId="39" borderId="28" xfId="1" applyNumberFormat="1" applyFont="1" applyFill="1" applyBorder="1" applyAlignment="1">
      <alignment horizontal="center" vertical="center"/>
    </xf>
    <xf numFmtId="165" fontId="12" fillId="39" borderId="23" xfId="1" applyNumberFormat="1" applyFont="1" applyFill="1" applyBorder="1" applyAlignment="1">
      <alignment horizontal="center" vertical="center"/>
    </xf>
    <xf numFmtId="165" fontId="55" fillId="39" borderId="24" xfId="1" applyNumberFormat="1" applyFont="1" applyFill="1" applyBorder="1" applyAlignment="1">
      <alignment horizontal="center" vertical="center"/>
    </xf>
    <xf numFmtId="165" fontId="55" fillId="39" borderId="25" xfId="1" applyNumberFormat="1" applyFont="1" applyFill="1" applyBorder="1" applyAlignment="1">
      <alignment horizontal="center" vertical="center"/>
    </xf>
    <xf numFmtId="165" fontId="55" fillId="39" borderId="26" xfId="1" applyNumberFormat="1" applyFont="1" applyFill="1" applyBorder="1" applyAlignment="1">
      <alignment horizontal="center" vertical="center"/>
    </xf>
    <xf numFmtId="165" fontId="55" fillId="39" borderId="27" xfId="1" applyNumberFormat="1" applyFont="1" applyFill="1" applyBorder="1" applyAlignment="1">
      <alignment horizontal="center" vertical="center"/>
    </xf>
    <xf numFmtId="165" fontId="55" fillId="39" borderId="28" xfId="1" applyNumberFormat="1" applyFont="1" applyFill="1" applyBorder="1" applyAlignment="1">
      <alignment horizontal="center" vertical="center"/>
    </xf>
    <xf numFmtId="165" fontId="55" fillId="39" borderId="23" xfId="1" applyNumberFormat="1" applyFont="1" applyFill="1" applyBorder="1" applyAlignment="1">
      <alignment horizontal="center" vertical="center"/>
    </xf>
    <xf numFmtId="164" fontId="55" fillId="39" borderId="25" xfId="1" applyNumberFormat="1" applyFont="1" applyFill="1" applyBorder="1" applyAlignment="1">
      <alignment horizontal="center" vertical="center"/>
    </xf>
    <xf numFmtId="164" fontId="55" fillId="39" borderId="26" xfId="1" applyNumberFormat="1" applyFont="1" applyFill="1" applyBorder="1" applyAlignment="1">
      <alignment horizontal="center" vertical="center"/>
    </xf>
    <xf numFmtId="164" fontId="55" fillId="39" borderId="27" xfId="1" applyNumberFormat="1" applyFont="1" applyFill="1" applyBorder="1" applyAlignment="1">
      <alignment horizontal="center" vertical="center"/>
    </xf>
    <xf numFmtId="164" fontId="55" fillId="39" borderId="28" xfId="1" applyNumberFormat="1" applyFont="1" applyFill="1" applyBorder="1" applyAlignment="1">
      <alignment horizontal="center" vertical="center"/>
    </xf>
    <xf numFmtId="164" fontId="55" fillId="39" borderId="23" xfId="1" applyNumberFormat="1" applyFont="1" applyFill="1" applyBorder="1" applyAlignment="1">
      <alignment horizontal="center" vertical="center"/>
    </xf>
    <xf numFmtId="2" fontId="56" fillId="39" borderId="23" xfId="1" applyNumberFormat="1" applyFont="1" applyFill="1" applyBorder="1" applyAlignment="1">
      <alignment horizontal="left" vertical="center" wrapText="1"/>
    </xf>
    <xf numFmtId="164" fontId="12" fillId="39" borderId="24" xfId="1" applyNumberFormat="1" applyFont="1" applyFill="1" applyBorder="1" applyAlignment="1">
      <alignment horizontal="center" vertical="center"/>
    </xf>
    <xf numFmtId="164" fontId="12" fillId="39" borderId="4" xfId="0" applyNumberFormat="1" applyFont="1" applyFill="1" applyBorder="1" applyProtection="1">
      <protection locked="0"/>
    </xf>
    <xf numFmtId="10" fontId="55" fillId="39" borderId="23" xfId="2" applyNumberFormat="1" applyFont="1" applyFill="1" applyBorder="1" applyAlignment="1">
      <alignment horizontal="left" vertical="center" wrapText="1"/>
    </xf>
    <xf numFmtId="164" fontId="12" fillId="39" borderId="23" xfId="1" applyNumberFormat="1" applyFont="1" applyFill="1" applyBorder="1" applyAlignment="1">
      <alignment horizontal="center" vertical="center"/>
    </xf>
    <xf numFmtId="164" fontId="56" fillId="39" borderId="55" xfId="1" applyFont="1" applyFill="1" applyBorder="1" applyAlignment="1">
      <alignment horizontal="center" vertical="center"/>
    </xf>
    <xf numFmtId="164" fontId="56" fillId="39" borderId="42" xfId="1" applyFont="1" applyFill="1" applyBorder="1" applyAlignment="1">
      <alignment horizontal="center" vertical="center"/>
    </xf>
    <xf numFmtId="165" fontId="55" fillId="39" borderId="13" xfId="1" applyNumberFormat="1" applyFont="1" applyFill="1" applyBorder="1" applyAlignment="1">
      <alignment horizontal="center" vertical="center"/>
    </xf>
    <xf numFmtId="164" fontId="55" fillId="39" borderId="14" xfId="1" applyNumberFormat="1" applyFont="1" applyFill="1" applyBorder="1" applyAlignment="1">
      <alignment horizontal="center" vertical="center"/>
    </xf>
    <xf numFmtId="164" fontId="55" fillId="39" borderId="15" xfId="1" applyNumberFormat="1" applyFont="1" applyFill="1" applyBorder="1" applyAlignment="1">
      <alignment horizontal="center" vertical="center"/>
    </xf>
    <xf numFmtId="164" fontId="55" fillId="39" borderId="16" xfId="1" applyNumberFormat="1" applyFont="1" applyFill="1" applyBorder="1" applyAlignment="1">
      <alignment horizontal="center" vertical="center"/>
    </xf>
    <xf numFmtId="164" fontId="55" fillId="39" borderId="29" xfId="1" applyNumberFormat="1" applyFont="1" applyFill="1" applyBorder="1" applyAlignment="1">
      <alignment horizontal="center" vertical="center"/>
    </xf>
    <xf numFmtId="164" fontId="55" fillId="39" borderId="12" xfId="1" applyNumberFormat="1" applyFont="1" applyFill="1" applyBorder="1" applyAlignment="1">
      <alignment horizontal="center" vertical="center"/>
    </xf>
    <xf numFmtId="2" fontId="12" fillId="39" borderId="2" xfId="0" applyNumberFormat="1" applyFont="1" applyFill="1" applyBorder="1" applyProtection="1">
      <protection locked="0"/>
    </xf>
    <xf numFmtId="2" fontId="12" fillId="39" borderId="0" xfId="0" applyNumberFormat="1" applyFont="1" applyFill="1" applyBorder="1" applyProtection="1"/>
    <xf numFmtId="164" fontId="55" fillId="39" borderId="36" xfId="1" applyNumberFormat="1" applyFont="1" applyFill="1" applyBorder="1" applyAlignment="1" applyProtection="1">
      <alignment horizontal="center" vertical="center" wrapText="1"/>
    </xf>
    <xf numFmtId="164" fontId="55" fillId="39" borderId="36" xfId="1" applyNumberFormat="1" applyFont="1" applyFill="1" applyBorder="1" applyAlignment="1" applyProtection="1">
      <alignment vertical="center" wrapText="1"/>
    </xf>
    <xf numFmtId="4" fontId="55" fillId="39" borderId="36" xfId="1" applyNumberFormat="1" applyFont="1" applyFill="1" applyBorder="1" applyAlignment="1" applyProtection="1">
      <alignment vertical="center"/>
    </xf>
    <xf numFmtId="164" fontId="55" fillId="40" borderId="36" xfId="1" applyNumberFormat="1" applyFont="1" applyFill="1" applyBorder="1" applyAlignment="1">
      <alignment horizontal="left" vertical="center" wrapText="1"/>
    </xf>
    <xf numFmtId="164" fontId="55" fillId="39" borderId="36" xfId="1" applyNumberFormat="1" applyFont="1" applyFill="1" applyBorder="1" applyAlignment="1">
      <alignment wrapText="1"/>
    </xf>
    <xf numFmtId="164" fontId="55" fillId="39" borderId="36" xfId="1" applyNumberFormat="1" applyFont="1" applyFill="1" applyBorder="1"/>
    <xf numFmtId="164" fontId="55" fillId="39" borderId="36" xfId="1" applyNumberFormat="1" applyFont="1" applyFill="1" applyBorder="1" applyAlignment="1">
      <alignment horizontal="center" vertical="center" wrapText="1"/>
    </xf>
    <xf numFmtId="164" fontId="56" fillId="40" borderId="36" xfId="1" applyNumberFormat="1" applyFont="1" applyFill="1" applyBorder="1" applyAlignment="1">
      <alignment horizontal="left" vertical="center" wrapText="1"/>
    </xf>
    <xf numFmtId="165" fontId="56" fillId="40" borderId="24" xfId="1" applyNumberFormat="1" applyFont="1" applyFill="1" applyBorder="1" applyAlignment="1">
      <alignment horizontal="left" vertical="center" wrapText="1"/>
    </xf>
    <xf numFmtId="164" fontId="56" fillId="40" borderId="24" xfId="1" applyNumberFormat="1" applyFont="1" applyFill="1" applyBorder="1" applyAlignment="1">
      <alignment horizontal="left" vertical="center" wrapText="1"/>
    </xf>
    <xf numFmtId="164" fontId="12" fillId="39" borderId="6" xfId="0" applyNumberFormat="1" applyFont="1" applyFill="1" applyBorder="1" applyProtection="1">
      <protection locked="0"/>
    </xf>
    <xf numFmtId="165" fontId="55" fillId="40" borderId="35" xfId="1" applyNumberFormat="1" applyFont="1" applyFill="1" applyBorder="1" applyAlignment="1">
      <alignment horizontal="left" vertical="center" wrapText="1"/>
    </xf>
    <xf numFmtId="164" fontId="55" fillId="40" borderId="35" xfId="1" applyNumberFormat="1" applyFont="1" applyFill="1" applyBorder="1" applyAlignment="1">
      <alignment horizontal="left" vertical="center" wrapText="1"/>
    </xf>
    <xf numFmtId="164" fontId="55" fillId="39" borderId="35" xfId="1" applyNumberFormat="1" applyFont="1" applyFill="1" applyBorder="1" applyAlignment="1">
      <alignment horizontal="center" vertical="center" wrapText="1"/>
    </xf>
    <xf numFmtId="164" fontId="55" fillId="39" borderId="36" xfId="1" applyNumberFormat="1" applyFont="1" applyFill="1" applyBorder="1" applyAlignment="1">
      <alignment horizontal="left" vertical="center" wrapText="1"/>
    </xf>
    <xf numFmtId="164" fontId="56" fillId="39" borderId="36" xfId="1" applyNumberFormat="1" applyFont="1" applyFill="1" applyBorder="1" applyAlignment="1">
      <alignment horizontal="left" vertical="center" wrapText="1"/>
    </xf>
    <xf numFmtId="165" fontId="56" fillId="39" borderId="24" xfId="1" applyNumberFormat="1" applyFont="1" applyFill="1" applyBorder="1" applyAlignment="1">
      <alignment horizontal="left" vertical="center" wrapText="1"/>
    </xf>
    <xf numFmtId="165" fontId="55" fillId="39" borderId="26" xfId="1" applyNumberFormat="1" applyFont="1" applyFill="1" applyBorder="1" applyAlignment="1">
      <alignment horizontal="center" vertical="center" wrapText="1"/>
    </xf>
    <xf numFmtId="164" fontId="59" fillId="40" borderId="36" xfId="1" applyNumberFormat="1" applyFont="1" applyFill="1" applyBorder="1" applyAlignment="1">
      <alignment horizontal="left" vertical="center" wrapText="1"/>
    </xf>
    <xf numFmtId="164" fontId="59" fillId="39" borderId="36" xfId="1" applyNumberFormat="1" applyFont="1" applyFill="1" applyBorder="1" applyAlignment="1">
      <alignment horizontal="left" vertical="center" wrapText="1"/>
    </xf>
    <xf numFmtId="164" fontId="59" fillId="39" borderId="24" xfId="1" applyNumberFormat="1" applyFont="1" applyFill="1" applyBorder="1" applyAlignment="1">
      <alignment horizontal="left" vertical="center" wrapText="1"/>
    </xf>
    <xf numFmtId="165" fontId="55" fillId="39" borderId="35" xfId="1" applyNumberFormat="1" applyFont="1" applyFill="1" applyBorder="1" applyAlignment="1">
      <alignment horizontal="center" vertical="center" wrapText="1"/>
    </xf>
    <xf numFmtId="164" fontId="56" fillId="40" borderId="35" xfId="1" applyNumberFormat="1" applyFont="1" applyFill="1" applyBorder="1" applyAlignment="1">
      <alignment horizontal="left" vertical="center" wrapText="1"/>
    </xf>
    <xf numFmtId="165" fontId="55" fillId="39" borderId="14" xfId="1" applyNumberFormat="1" applyFont="1" applyFill="1" applyBorder="1" applyAlignment="1">
      <alignment horizontal="center" vertical="center" wrapText="1"/>
    </xf>
    <xf numFmtId="164" fontId="12" fillId="39" borderId="36" xfId="1" applyNumberFormat="1" applyFont="1" applyFill="1" applyBorder="1" applyAlignment="1">
      <alignment horizontal="center" vertical="center"/>
    </xf>
    <xf numFmtId="165" fontId="12" fillId="39" borderId="36" xfId="1" applyNumberFormat="1" applyFont="1" applyFill="1" applyBorder="1" applyAlignment="1">
      <alignment horizontal="center" vertical="center"/>
    </xf>
    <xf numFmtId="165" fontId="55" fillId="39" borderId="36" xfId="1" applyNumberFormat="1" applyFont="1" applyFill="1" applyBorder="1" applyAlignment="1">
      <alignment horizontal="center" vertical="center"/>
    </xf>
    <xf numFmtId="164" fontId="55" fillId="39" borderId="24" xfId="1" applyNumberFormat="1" applyFont="1" applyFill="1" applyBorder="1" applyAlignment="1">
      <alignment horizontal="center" vertical="center"/>
    </xf>
    <xf numFmtId="164" fontId="55" fillId="39" borderId="24" xfId="1" applyNumberFormat="1" applyFont="1" applyFill="1" applyBorder="1" applyAlignment="1">
      <alignment horizontal="left" vertical="center" wrapText="1"/>
    </xf>
    <xf numFmtId="164" fontId="56" fillId="39" borderId="24" xfId="1" applyNumberFormat="1" applyFont="1" applyFill="1" applyBorder="1" applyAlignment="1">
      <alignment horizontal="left" vertical="center" wrapText="1"/>
    </xf>
    <xf numFmtId="164" fontId="55" fillId="39" borderId="28" xfId="1" applyNumberFormat="1" applyFont="1" applyFill="1" applyBorder="1" applyAlignment="1">
      <alignment horizontal="left" vertical="center" wrapText="1"/>
    </xf>
    <xf numFmtId="164" fontId="55" fillId="40" borderId="24" xfId="1" applyNumberFormat="1" applyFont="1" applyFill="1" applyBorder="1" applyAlignment="1">
      <alignment horizontal="left" vertical="center" wrapText="1"/>
    </xf>
    <xf numFmtId="165" fontId="55" fillId="39" borderId="24" xfId="1" applyNumberFormat="1" applyFont="1" applyFill="1" applyBorder="1" applyAlignment="1">
      <alignment horizontal="left" vertical="center" wrapText="1"/>
    </xf>
    <xf numFmtId="10" fontId="12" fillId="39" borderId="6" xfId="2" applyNumberFormat="1" applyFont="1" applyFill="1" applyBorder="1" applyProtection="1">
      <protection locked="0"/>
    </xf>
    <xf numFmtId="164" fontId="56" fillId="39" borderId="26" xfId="1" applyNumberFormat="1" applyFont="1" applyFill="1" applyBorder="1" applyAlignment="1">
      <alignment horizontal="left" vertical="center" wrapText="1"/>
    </xf>
    <xf numFmtId="164" fontId="12" fillId="39" borderId="31" xfId="0" applyNumberFormat="1" applyFont="1" applyFill="1" applyBorder="1" applyProtection="1">
      <protection locked="0"/>
    </xf>
    <xf numFmtId="9" fontId="12" fillId="39" borderId="0" xfId="2" applyFont="1" applyFill="1" applyProtection="1">
      <protection locked="0"/>
    </xf>
    <xf numFmtId="0" fontId="54" fillId="39" borderId="5" xfId="0" applyFont="1" applyFill="1" applyBorder="1" applyAlignment="1" applyProtection="1">
      <alignment horizontal="center" wrapText="1"/>
    </xf>
    <xf numFmtId="0" fontId="12" fillId="39" borderId="0" xfId="0" applyFont="1" applyFill="1" applyBorder="1" applyAlignment="1" applyProtection="1">
      <alignment wrapText="1"/>
    </xf>
    <xf numFmtId="2" fontId="12" fillId="39" borderId="0" xfId="0" applyNumberFormat="1" applyFont="1" applyFill="1" applyBorder="1" applyAlignment="1" applyProtection="1">
      <alignment wrapText="1"/>
    </xf>
    <xf numFmtId="4" fontId="12" fillId="39" borderId="0" xfId="0" applyNumberFormat="1" applyFont="1" applyFill="1" applyBorder="1" applyAlignment="1" applyProtection="1">
      <alignment wrapText="1"/>
      <protection locked="0"/>
    </xf>
    <xf numFmtId="0" fontId="12" fillId="39" borderId="6" xfId="0" applyFont="1" applyFill="1" applyBorder="1" applyAlignment="1" applyProtection="1">
      <alignment wrapText="1"/>
    </xf>
    <xf numFmtId="0" fontId="12" fillId="39" borderId="0" xfId="0" applyFont="1" applyFill="1" applyAlignment="1" applyProtection="1">
      <alignment wrapText="1"/>
    </xf>
    <xf numFmtId="0" fontId="12" fillId="39" borderId="0" xfId="0" applyFont="1" applyFill="1" applyBorder="1" applyAlignment="1" applyProtection="1">
      <alignment wrapText="1"/>
      <protection locked="0"/>
    </xf>
    <xf numFmtId="164" fontId="12" fillId="39" borderId="0" xfId="0" applyNumberFormat="1" applyFont="1" applyFill="1" applyBorder="1" applyAlignment="1" applyProtection="1">
      <alignment wrapText="1"/>
      <protection locked="0"/>
    </xf>
    <xf numFmtId="0" fontId="12" fillId="39" borderId="6" xfId="0" applyFont="1" applyFill="1" applyBorder="1" applyAlignment="1" applyProtection="1">
      <alignment wrapText="1"/>
      <protection locked="0"/>
    </xf>
    <xf numFmtId="0" fontId="12" fillId="39" borderId="0" xfId="0" applyFont="1" applyFill="1" applyAlignment="1" applyProtection="1">
      <alignment wrapText="1"/>
      <protection locked="0"/>
    </xf>
    <xf numFmtId="4" fontId="55" fillId="39" borderId="36" xfId="1" applyNumberFormat="1" applyFont="1" applyFill="1" applyBorder="1" applyAlignment="1" applyProtection="1">
      <alignment vertical="center" wrapText="1"/>
    </xf>
    <xf numFmtId="164" fontId="12" fillId="39" borderId="6" xfId="0" applyNumberFormat="1" applyFont="1" applyFill="1" applyBorder="1" applyAlignment="1" applyProtection="1">
      <alignment wrapText="1"/>
      <protection locked="0"/>
    </xf>
    <xf numFmtId="2" fontId="54" fillId="39" borderId="4" xfId="0" applyNumberFormat="1" applyFont="1" applyFill="1" applyBorder="1" applyAlignment="1" applyProtection="1">
      <alignment vertical="center" wrapText="1"/>
      <protection locked="0"/>
    </xf>
    <xf numFmtId="164" fontId="55" fillId="39" borderId="41" xfId="1" applyNumberFormat="1" applyFont="1" applyFill="1" applyBorder="1"/>
    <xf numFmtId="2" fontId="12" fillId="39" borderId="0" xfId="0" applyNumberFormat="1" applyFont="1" applyFill="1" applyProtection="1"/>
    <xf numFmtId="2" fontId="12" fillId="39" borderId="4" xfId="0" applyNumberFormat="1" applyFont="1" applyFill="1" applyBorder="1" applyProtection="1"/>
    <xf numFmtId="2" fontId="12" fillId="39" borderId="4" xfId="0" applyNumberFormat="1" applyFont="1" applyFill="1" applyBorder="1" applyProtection="1">
      <protection locked="0"/>
    </xf>
    <xf numFmtId="164" fontId="59" fillId="40" borderId="23" xfId="1" applyNumberFormat="1" applyFont="1" applyFill="1" applyBorder="1" applyAlignment="1">
      <alignment horizontal="left" vertical="center" wrapText="1"/>
    </xf>
    <xf numFmtId="164" fontId="59" fillId="39" borderId="23" xfId="1" applyNumberFormat="1" applyFont="1" applyFill="1" applyBorder="1" applyAlignment="1">
      <alignment horizontal="left" vertical="center" wrapText="1"/>
    </xf>
    <xf numFmtId="1" fontId="54" fillId="39" borderId="0" xfId="0" applyNumberFormat="1" applyFont="1" applyFill="1" applyProtection="1">
      <protection locked="0"/>
    </xf>
    <xf numFmtId="1" fontId="54" fillId="39" borderId="0" xfId="0" applyNumberFormat="1" applyFont="1" applyFill="1" applyProtection="1"/>
    <xf numFmtId="165" fontId="12" fillId="39" borderId="35" xfId="1" applyNumberFormat="1" applyFont="1" applyFill="1" applyBorder="1" applyAlignment="1">
      <alignment horizontal="center" vertical="center"/>
    </xf>
    <xf numFmtId="178" fontId="12" fillId="39" borderId="27" xfId="1" applyNumberFormat="1" applyFont="1" applyFill="1" applyBorder="1" applyAlignment="1">
      <alignment horizontal="center" vertical="center"/>
    </xf>
    <xf numFmtId="178" fontId="12" fillId="39" borderId="26" xfId="1" applyNumberFormat="1" applyFont="1" applyFill="1" applyBorder="1" applyAlignment="1">
      <alignment horizontal="center" vertical="center"/>
    </xf>
    <xf numFmtId="164" fontId="12" fillId="39" borderId="35" xfId="1" applyNumberFormat="1" applyFont="1" applyFill="1" applyBorder="1" applyAlignment="1">
      <alignment horizontal="center" vertical="center"/>
    </xf>
    <xf numFmtId="164" fontId="55" fillId="39" borderId="13" xfId="1" applyNumberFormat="1" applyFont="1" applyFill="1" applyBorder="1" applyAlignment="1">
      <alignment horizontal="center" vertical="center" wrapText="1"/>
    </xf>
    <xf numFmtId="164" fontId="55" fillId="40" borderId="18" xfId="1" applyNumberFormat="1" applyFont="1" applyFill="1" applyBorder="1" applyAlignment="1">
      <alignment horizontal="left" vertical="center" wrapText="1"/>
    </xf>
    <xf numFmtId="164" fontId="12" fillId="39" borderId="41" xfId="1" applyNumberFormat="1" applyFont="1" applyFill="1" applyBorder="1" applyAlignment="1">
      <alignment horizontal="center" vertical="center"/>
    </xf>
    <xf numFmtId="165" fontId="55" fillId="39" borderId="35" xfId="1" applyNumberFormat="1" applyFont="1" applyFill="1" applyBorder="1" applyAlignment="1">
      <alignment horizontal="center" vertical="center"/>
    </xf>
    <xf numFmtId="43" fontId="12" fillId="39" borderId="0" xfId="0" applyNumberFormat="1" applyFont="1" applyFill="1" applyBorder="1" applyProtection="1">
      <protection locked="0"/>
    </xf>
    <xf numFmtId="0" fontId="12" fillId="39" borderId="30" xfId="0" applyFont="1" applyFill="1" applyBorder="1" applyProtection="1">
      <protection locked="0"/>
    </xf>
    <xf numFmtId="10" fontId="12" fillId="39" borderId="0" xfId="2" applyNumberFormat="1" applyFont="1" applyFill="1" applyBorder="1" applyProtection="1">
      <protection locked="0"/>
    </xf>
    <xf numFmtId="165" fontId="55" fillId="39" borderId="36" xfId="1" applyNumberFormat="1" applyFont="1" applyFill="1" applyBorder="1" applyAlignment="1">
      <alignment horizontal="center" vertical="center" wrapText="1"/>
    </xf>
    <xf numFmtId="164" fontId="55" fillId="39" borderId="36" xfId="1" applyNumberFormat="1" applyFont="1" applyFill="1" applyBorder="1" applyAlignment="1">
      <alignment horizontal="center" vertical="center"/>
    </xf>
    <xf numFmtId="164" fontId="58" fillId="39" borderId="36" xfId="1" applyNumberFormat="1" applyFont="1" applyFill="1" applyBorder="1" applyAlignment="1">
      <alignment horizontal="left" vertical="center" wrapText="1"/>
    </xf>
    <xf numFmtId="9" fontId="12" fillId="39" borderId="0" xfId="0" applyNumberFormat="1" applyFont="1" applyFill="1" applyProtection="1">
      <protection locked="0"/>
    </xf>
    <xf numFmtId="0" fontId="12" fillId="39" borderId="0" xfId="0" applyFont="1" applyFill="1" applyAlignment="1" applyProtection="1">
      <alignment horizontal="right"/>
      <protection locked="0"/>
    </xf>
    <xf numFmtId="43" fontId="12" fillId="39" borderId="0" xfId="0" applyNumberFormat="1" applyFont="1" applyFill="1" applyProtection="1">
      <protection locked="0"/>
    </xf>
    <xf numFmtId="164" fontId="54" fillId="39" borderId="36" xfId="1" applyNumberFormat="1" applyFont="1" applyFill="1" applyBorder="1" applyAlignment="1">
      <alignment horizontal="center" vertical="center"/>
    </xf>
    <xf numFmtId="165" fontId="54" fillId="39" borderId="36" xfId="1" applyNumberFormat="1" applyFont="1" applyFill="1" applyBorder="1" applyAlignment="1">
      <alignment horizontal="center" vertical="center"/>
    </xf>
    <xf numFmtId="165" fontId="0" fillId="0" borderId="24" xfId="1" applyNumberFormat="1" applyFont="1" applyFill="1" applyBorder="1" applyAlignment="1">
      <alignment horizontal="center" vertical="center"/>
    </xf>
    <xf numFmtId="164" fontId="0" fillId="0" borderId="25" xfId="1" applyNumberFormat="1" applyFont="1" applyFill="1" applyBorder="1" applyAlignment="1">
      <alignment horizontal="center" vertical="center"/>
    </xf>
    <xf numFmtId="164" fontId="0" fillId="0" borderId="26" xfId="1" applyNumberFormat="1" applyFont="1" applyFill="1" applyBorder="1" applyAlignment="1">
      <alignment horizontal="center" vertical="center"/>
    </xf>
    <xf numFmtId="164" fontId="0" fillId="0" borderId="27" xfId="1" applyNumberFormat="1" applyFont="1" applyFill="1" applyBorder="1" applyAlignment="1">
      <alignment horizontal="center" vertical="center"/>
    </xf>
    <xf numFmtId="164" fontId="0" fillId="0" borderId="28" xfId="1" applyNumberFormat="1" applyFont="1" applyFill="1" applyBorder="1" applyAlignment="1">
      <alignment horizontal="center" vertical="center"/>
    </xf>
    <xf numFmtId="165" fontId="0" fillId="0" borderId="18" xfId="1" applyNumberFormat="1" applyFont="1" applyFill="1" applyBorder="1" applyAlignment="1">
      <alignment horizontal="center" vertical="center"/>
    </xf>
    <xf numFmtId="165" fontId="0" fillId="0" borderId="19" xfId="1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5" fontId="0" fillId="0" borderId="21" xfId="1" applyNumberFormat="1" applyFont="1" applyFill="1" applyBorder="1" applyAlignment="1">
      <alignment horizontal="center" vertical="center"/>
    </xf>
    <xf numFmtId="165" fontId="0" fillId="0" borderId="22" xfId="1" applyNumberFormat="1" applyFont="1" applyFill="1" applyBorder="1" applyAlignment="1">
      <alignment horizontal="center" vertical="center"/>
    </xf>
    <xf numFmtId="165" fontId="0" fillId="0" borderId="17" xfId="1" applyNumberFormat="1" applyFont="1" applyFill="1" applyBorder="1" applyAlignment="1">
      <alignment horizontal="center" vertical="center"/>
    </xf>
    <xf numFmtId="165" fontId="0" fillId="0" borderId="25" xfId="1" applyNumberFormat="1" applyFont="1" applyFill="1" applyBorder="1" applyAlignment="1">
      <alignment horizontal="center" vertical="center"/>
    </xf>
    <xf numFmtId="165" fontId="0" fillId="0" borderId="26" xfId="1" applyNumberFormat="1" applyFont="1" applyFill="1" applyBorder="1" applyAlignment="1">
      <alignment horizontal="center" vertical="center"/>
    </xf>
    <xf numFmtId="165" fontId="0" fillId="0" borderId="27" xfId="1" applyNumberFormat="1" applyFont="1" applyFill="1" applyBorder="1" applyAlignment="1">
      <alignment horizontal="center" vertical="center"/>
    </xf>
    <xf numFmtId="165" fontId="0" fillId="0" borderId="28" xfId="1" applyNumberFormat="1" applyFont="1" applyFill="1" applyBorder="1" applyAlignment="1">
      <alignment horizontal="center" vertical="center"/>
    </xf>
    <xf numFmtId="165" fontId="0" fillId="0" borderId="23" xfId="1" applyNumberFormat="1" applyFont="1" applyFill="1" applyBorder="1" applyAlignment="1">
      <alignment horizontal="center" vertical="center"/>
    </xf>
    <xf numFmtId="164" fontId="0" fillId="0" borderId="23" xfId="1" applyNumberFormat="1" applyFont="1" applyFill="1" applyBorder="1" applyAlignment="1">
      <alignment horizontal="center" vertical="center"/>
    </xf>
    <xf numFmtId="10" fontId="0" fillId="0" borderId="0" xfId="2" applyNumberFormat="1" applyFont="1" applyFill="1" applyProtection="1">
      <protection locked="0"/>
    </xf>
    <xf numFmtId="0" fontId="0" fillId="0" borderId="0" xfId="0" applyFont="1" applyFill="1"/>
    <xf numFmtId="0" fontId="0" fillId="0" borderId="2" xfId="0" applyFont="1" applyFill="1" applyBorder="1"/>
    <xf numFmtId="0" fontId="0" fillId="0" borderId="3" xfId="0" applyFont="1" applyFill="1" applyBorder="1"/>
    <xf numFmtId="0" fontId="60" fillId="0" borderId="5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164" fontId="61" fillId="0" borderId="14" xfId="1" applyNumberFormat="1" applyFont="1" applyFill="1" applyBorder="1" applyAlignment="1">
      <alignment horizontal="center" vertical="center" wrapText="1"/>
    </xf>
    <xf numFmtId="164" fontId="61" fillId="0" borderId="15" xfId="1" applyNumberFormat="1" applyFont="1" applyFill="1" applyBorder="1" applyAlignment="1">
      <alignment horizontal="center" vertical="center" wrapText="1"/>
    </xf>
    <xf numFmtId="164" fontId="61" fillId="0" borderId="14" xfId="1" applyNumberFormat="1" applyFont="1" applyFill="1" applyBorder="1" applyAlignment="1">
      <alignment vertical="center" wrapText="1"/>
    </xf>
    <xf numFmtId="164" fontId="61" fillId="0" borderId="16" xfId="1" applyNumberFormat="1" applyFont="1" applyFill="1" applyBorder="1" applyAlignment="1">
      <alignment vertical="center" wrapText="1"/>
    </xf>
    <xf numFmtId="164" fontId="61" fillId="0" borderId="15" xfId="1" applyNumberFormat="1" applyFont="1" applyFill="1" applyBorder="1" applyAlignment="1">
      <alignment vertical="center"/>
    </xf>
    <xf numFmtId="164" fontId="61" fillId="0" borderId="17" xfId="1" applyNumberFormat="1" applyFont="1" applyFill="1" applyBorder="1" applyAlignment="1">
      <alignment horizontal="left" vertical="center" wrapText="1"/>
    </xf>
    <xf numFmtId="164" fontId="61" fillId="0" borderId="18" xfId="1" applyNumberFormat="1" applyFont="1" applyFill="1" applyBorder="1" applyAlignment="1">
      <alignment wrapText="1"/>
    </xf>
    <xf numFmtId="164" fontId="61" fillId="0" borderId="19" xfId="1" applyNumberFormat="1" applyFont="1" applyFill="1" applyBorder="1"/>
    <xf numFmtId="164" fontId="61" fillId="0" borderId="20" xfId="1" applyNumberFormat="1" applyFont="1" applyFill="1" applyBorder="1"/>
    <xf numFmtId="164" fontId="61" fillId="0" borderId="21" xfId="1" applyNumberFormat="1" applyFont="1" applyFill="1" applyBorder="1"/>
    <xf numFmtId="164" fontId="61" fillId="0" borderId="22" xfId="1" applyNumberFormat="1" applyFont="1" applyFill="1" applyBorder="1"/>
    <xf numFmtId="164" fontId="61" fillId="0" borderId="7" xfId="1" applyNumberFormat="1" applyFont="1" applyFill="1" applyBorder="1"/>
    <xf numFmtId="164" fontId="61" fillId="0" borderId="23" xfId="1" applyNumberFormat="1" applyFont="1" applyFill="1" applyBorder="1" applyAlignment="1">
      <alignment horizontal="left" vertical="center" wrapText="1"/>
    </xf>
    <xf numFmtId="165" fontId="61" fillId="0" borderId="24" xfId="1" applyNumberFormat="1" applyFont="1" applyFill="1" applyBorder="1" applyAlignment="1">
      <alignment horizontal="center" vertical="center" wrapText="1"/>
    </xf>
    <xf numFmtId="164" fontId="61" fillId="0" borderId="25" xfId="1" applyNumberFormat="1" applyFont="1" applyFill="1" applyBorder="1" applyAlignment="1">
      <alignment horizontal="center" vertical="center" wrapText="1"/>
    </xf>
    <xf numFmtId="164" fontId="61" fillId="0" borderId="26" xfId="1" applyNumberFormat="1" applyFont="1" applyFill="1" applyBorder="1" applyAlignment="1">
      <alignment horizontal="center" vertical="center" wrapText="1"/>
    </xf>
    <xf numFmtId="164" fontId="61" fillId="0" borderId="27" xfId="1" applyNumberFormat="1" applyFont="1" applyFill="1" applyBorder="1" applyAlignment="1">
      <alignment horizontal="center" vertical="center" wrapText="1"/>
    </xf>
    <xf numFmtId="164" fontId="61" fillId="0" borderId="28" xfId="1" applyNumberFormat="1" applyFont="1" applyFill="1" applyBorder="1" applyAlignment="1">
      <alignment horizontal="center" vertical="center" wrapText="1"/>
    </xf>
    <xf numFmtId="164" fontId="61" fillId="0" borderId="23" xfId="1" applyNumberFormat="1" applyFont="1" applyFill="1" applyBorder="1" applyAlignment="1">
      <alignment horizontal="center" vertical="center" wrapText="1"/>
    </xf>
    <xf numFmtId="164" fontId="62" fillId="0" borderId="23" xfId="1" applyNumberFormat="1" applyFont="1" applyFill="1" applyBorder="1" applyAlignment="1">
      <alignment horizontal="left" vertical="center" wrapText="1"/>
    </xf>
    <xf numFmtId="164" fontId="61" fillId="0" borderId="12" xfId="1" applyNumberFormat="1" applyFont="1" applyFill="1" applyBorder="1" applyAlignment="1">
      <alignment horizontal="left" vertical="center" wrapText="1"/>
    </xf>
    <xf numFmtId="165" fontId="61" fillId="0" borderId="13" xfId="1" applyNumberFormat="1" applyFont="1" applyFill="1" applyBorder="1" applyAlignment="1">
      <alignment horizontal="center" vertical="center" wrapText="1"/>
    </xf>
    <xf numFmtId="164" fontId="61" fillId="0" borderId="16" xfId="1" applyNumberFormat="1" applyFont="1" applyFill="1" applyBorder="1" applyAlignment="1">
      <alignment horizontal="center" vertical="center" wrapText="1"/>
    </xf>
    <xf numFmtId="164" fontId="61" fillId="0" borderId="29" xfId="1" applyNumberFormat="1" applyFont="1" applyFill="1" applyBorder="1" applyAlignment="1">
      <alignment horizontal="center" vertical="center" wrapText="1"/>
    </xf>
    <xf numFmtId="164" fontId="61" fillId="0" borderId="12" xfId="1" applyNumberFormat="1" applyFont="1" applyFill="1" applyBorder="1" applyAlignment="1">
      <alignment horizontal="center" vertical="center" wrapText="1"/>
    </xf>
    <xf numFmtId="165" fontId="61" fillId="0" borderId="24" xfId="1" applyNumberFormat="1" applyFont="1" applyFill="1" applyBorder="1" applyAlignment="1">
      <alignment horizontal="center" vertical="center"/>
    </xf>
    <xf numFmtId="165" fontId="61" fillId="0" borderId="25" xfId="1" applyNumberFormat="1" applyFont="1" applyFill="1" applyBorder="1" applyAlignment="1">
      <alignment horizontal="center" vertical="center"/>
    </xf>
    <xf numFmtId="165" fontId="61" fillId="0" borderId="26" xfId="1" applyNumberFormat="1" applyFont="1" applyFill="1" applyBorder="1" applyAlignment="1">
      <alignment horizontal="center" vertical="center"/>
    </xf>
    <xf numFmtId="165" fontId="61" fillId="0" borderId="27" xfId="1" applyNumberFormat="1" applyFont="1" applyFill="1" applyBorder="1" applyAlignment="1">
      <alignment horizontal="center" vertical="center"/>
    </xf>
    <xf numFmtId="165" fontId="61" fillId="0" borderId="28" xfId="1" applyNumberFormat="1" applyFont="1" applyFill="1" applyBorder="1" applyAlignment="1">
      <alignment horizontal="center" vertical="center"/>
    </xf>
    <xf numFmtId="165" fontId="61" fillId="0" borderId="23" xfId="1" applyNumberFormat="1" applyFont="1" applyFill="1" applyBorder="1" applyAlignment="1">
      <alignment horizontal="center" vertical="center"/>
    </xf>
    <xf numFmtId="164" fontId="61" fillId="0" borderId="25" xfId="1" applyNumberFormat="1" applyFont="1" applyFill="1" applyBorder="1" applyAlignment="1">
      <alignment horizontal="center" vertical="center"/>
    </xf>
    <xf numFmtId="164" fontId="61" fillId="0" borderId="26" xfId="1" applyNumberFormat="1" applyFont="1" applyFill="1" applyBorder="1" applyAlignment="1">
      <alignment horizontal="center" vertical="center"/>
    </xf>
    <xf numFmtId="164" fontId="61" fillId="0" borderId="27" xfId="1" applyNumberFormat="1" applyFont="1" applyFill="1" applyBorder="1" applyAlignment="1">
      <alignment horizontal="center" vertical="center"/>
    </xf>
    <xf numFmtId="164" fontId="61" fillId="0" borderId="28" xfId="1" applyNumberFormat="1" applyFont="1" applyFill="1" applyBorder="1" applyAlignment="1">
      <alignment horizontal="center" vertical="center"/>
    </xf>
    <xf numFmtId="164" fontId="61" fillId="0" borderId="23" xfId="1" applyNumberFormat="1" applyFont="1" applyFill="1" applyBorder="1" applyAlignment="1">
      <alignment horizontal="center" vertical="center"/>
    </xf>
    <xf numFmtId="165" fontId="61" fillId="0" borderId="13" xfId="1" applyNumberFormat="1" applyFont="1" applyFill="1" applyBorder="1" applyAlignment="1">
      <alignment horizontal="center" vertical="center"/>
    </xf>
    <xf numFmtId="164" fontId="61" fillId="0" borderId="14" xfId="1" applyNumberFormat="1" applyFont="1" applyFill="1" applyBorder="1" applyAlignment="1">
      <alignment horizontal="center" vertical="center"/>
    </xf>
    <xf numFmtId="164" fontId="61" fillId="0" borderId="15" xfId="1" applyNumberFormat="1" applyFont="1" applyFill="1" applyBorder="1" applyAlignment="1">
      <alignment horizontal="center" vertical="center"/>
    </xf>
    <xf numFmtId="164" fontId="61" fillId="0" borderId="16" xfId="1" applyNumberFormat="1" applyFont="1" applyFill="1" applyBorder="1" applyAlignment="1">
      <alignment horizontal="center" vertical="center"/>
    </xf>
    <xf numFmtId="164" fontId="61" fillId="0" borderId="29" xfId="1" applyNumberFormat="1" applyFont="1" applyFill="1" applyBorder="1" applyAlignment="1">
      <alignment horizontal="center" vertical="center"/>
    </xf>
    <xf numFmtId="164" fontId="61" fillId="0" borderId="12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2" fontId="0" fillId="0" borderId="0" xfId="0" applyNumberFormat="1" applyFont="1" applyFill="1" applyBorder="1"/>
    <xf numFmtId="0" fontId="0" fillId="0" borderId="31" xfId="0" applyFont="1" applyFill="1" applyBorder="1" applyAlignment="1">
      <alignment horizontal="left" vertical="center"/>
    </xf>
    <xf numFmtId="0" fontId="0" fillId="0" borderId="31" xfId="0" applyFont="1" applyFill="1" applyBorder="1"/>
    <xf numFmtId="0" fontId="0" fillId="0" borderId="32" xfId="0" applyFont="1" applyFill="1" applyBorder="1"/>
    <xf numFmtId="1" fontId="0" fillId="0" borderId="0" xfId="0" applyNumberFormat="1" applyFont="1" applyFill="1"/>
    <xf numFmtId="164" fontId="0" fillId="0" borderId="0" xfId="0" applyNumberFormat="1" applyFont="1" applyFill="1"/>
    <xf numFmtId="165" fontId="0" fillId="0" borderId="0" xfId="0" applyNumberFormat="1" applyFont="1" applyFill="1"/>
    <xf numFmtId="164" fontId="55" fillId="39" borderId="36" xfId="1" applyNumberFormat="1" applyFont="1" applyFill="1" applyBorder="1" applyAlignment="1" applyProtection="1">
      <alignment horizontal="center" vertical="center" wrapText="1"/>
    </xf>
    <xf numFmtId="164" fontId="0" fillId="0" borderId="24" xfId="1" applyNumberFormat="1" applyFont="1" applyFill="1" applyBorder="1" applyAlignment="1">
      <alignment horizontal="center" vertical="center"/>
    </xf>
    <xf numFmtId="0" fontId="54" fillId="39" borderId="2" xfId="0" applyFont="1" applyFill="1" applyBorder="1" applyProtection="1">
      <protection locked="0"/>
    </xf>
    <xf numFmtId="164" fontId="55" fillId="39" borderId="0" xfId="1" applyNumberFormat="1" applyFont="1" applyFill="1" applyBorder="1" applyAlignment="1" applyProtection="1">
      <alignment horizontal="center" vertical="center"/>
    </xf>
    <xf numFmtId="4" fontId="55" fillId="39" borderId="36" xfId="1" applyNumberFormat="1" applyFont="1" applyFill="1" applyBorder="1" applyAlignment="1" applyProtection="1">
      <alignment horizontal="center" vertical="center"/>
    </xf>
    <xf numFmtId="4" fontId="55" fillId="39" borderId="0" xfId="1" applyNumberFormat="1" applyFont="1" applyFill="1" applyBorder="1" applyAlignment="1" applyProtection="1">
      <alignment vertical="center"/>
    </xf>
    <xf numFmtId="164" fontId="55" fillId="39" borderId="0" xfId="1" applyNumberFormat="1" applyFont="1" applyFill="1" applyBorder="1"/>
    <xf numFmtId="164" fontId="55" fillId="39" borderId="36" xfId="1" applyNumberFormat="1" applyFont="1" applyFill="1" applyBorder="1" applyAlignment="1">
      <alignment vertical="center" wrapText="1"/>
    </xf>
    <xf numFmtId="9" fontId="55" fillId="39" borderId="0" xfId="2" applyNumberFormat="1" applyFont="1" applyFill="1" applyBorder="1" applyAlignment="1">
      <alignment horizontal="center" vertical="center" wrapText="1"/>
    </xf>
    <xf numFmtId="164" fontId="55" fillId="39" borderId="0" xfId="1" applyNumberFormat="1" applyFont="1" applyFill="1" applyBorder="1" applyAlignment="1">
      <alignment horizontal="center" vertical="center" wrapText="1"/>
    </xf>
    <xf numFmtId="164" fontId="12" fillId="39" borderId="36" xfId="1" applyNumberFormat="1" applyFont="1" applyFill="1" applyBorder="1" applyAlignment="1">
      <alignment vertical="center"/>
    </xf>
    <xf numFmtId="164" fontId="54" fillId="39" borderId="36" xfId="1" applyNumberFormat="1" applyFont="1" applyFill="1" applyBorder="1" applyAlignment="1">
      <alignment vertical="center"/>
    </xf>
    <xf numFmtId="164" fontId="12" fillId="39" borderId="0" xfId="1" applyNumberFormat="1" applyFont="1" applyFill="1" applyBorder="1" applyAlignment="1">
      <alignment horizontal="center" vertical="center"/>
    </xf>
    <xf numFmtId="165" fontId="12" fillId="39" borderId="36" xfId="1" applyNumberFormat="1" applyFont="1" applyFill="1" applyBorder="1" applyAlignment="1">
      <alignment vertical="center"/>
    </xf>
    <xf numFmtId="165" fontId="12" fillId="39" borderId="0" xfId="1" applyNumberFormat="1" applyFont="1" applyFill="1" applyBorder="1" applyAlignment="1">
      <alignment horizontal="center" vertical="center"/>
    </xf>
    <xf numFmtId="165" fontId="55" fillId="39" borderId="36" xfId="1" applyNumberFormat="1" applyFont="1" applyFill="1" applyBorder="1" applyAlignment="1">
      <alignment vertical="center"/>
    </xf>
    <xf numFmtId="165" fontId="55" fillId="39" borderId="0" xfId="1" applyNumberFormat="1" applyFont="1" applyFill="1" applyBorder="1" applyAlignment="1">
      <alignment horizontal="center" vertical="center"/>
    </xf>
    <xf numFmtId="164" fontId="55" fillId="39" borderId="36" xfId="1" applyNumberFormat="1" applyFont="1" applyFill="1" applyBorder="1" applyAlignment="1">
      <alignment vertical="center"/>
    </xf>
    <xf numFmtId="164" fontId="55" fillId="39" borderId="0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 applyProtection="1">
      <alignment horizontal="center" vertical="center"/>
      <protection locked="0"/>
    </xf>
    <xf numFmtId="164" fontId="4" fillId="2" borderId="12" xfId="1" applyNumberFormat="1" applyFont="1" applyFill="1" applyBorder="1" applyAlignment="1" applyProtection="1">
      <alignment horizontal="center" vertical="center"/>
      <protection locked="0"/>
    </xf>
    <xf numFmtId="164" fontId="4" fillId="2" borderId="8" xfId="1" applyNumberFormat="1" applyFont="1" applyFill="1" applyBorder="1" applyAlignment="1" applyProtection="1">
      <alignment horizontal="center" vertical="center"/>
      <protection locked="0"/>
    </xf>
    <xf numFmtId="164" fontId="4" fillId="2" borderId="13" xfId="1" applyNumberFormat="1" applyFont="1" applyFill="1" applyBorder="1" applyAlignment="1" applyProtection="1">
      <alignment horizontal="center" vertical="center"/>
      <protection locked="0"/>
    </xf>
    <xf numFmtId="164" fontId="4" fillId="2" borderId="9" xfId="1" applyNumberFormat="1" applyFont="1" applyFill="1" applyBorder="1" applyAlignment="1" applyProtection="1">
      <alignment horizontal="center" vertical="center"/>
      <protection locked="0"/>
    </xf>
    <xf numFmtId="164" fontId="4" fillId="2" borderId="10" xfId="1" applyNumberFormat="1" applyFont="1" applyFill="1" applyBorder="1" applyAlignment="1" applyProtection="1">
      <alignment horizontal="center" vertical="center"/>
      <protection locked="0"/>
    </xf>
    <xf numFmtId="164" fontId="4" fillId="2" borderId="33" xfId="1" applyNumberFormat="1" applyFont="1" applyFill="1" applyBorder="1" applyAlignment="1" applyProtection="1">
      <alignment horizontal="center" vertical="center"/>
      <protection locked="0"/>
    </xf>
    <xf numFmtId="164" fontId="4" fillId="2" borderId="34" xfId="1" applyNumberFormat="1" applyFont="1" applyFill="1" applyBorder="1" applyAlignment="1" applyProtection="1">
      <alignment horizontal="center" vertical="center"/>
      <protection locked="0"/>
    </xf>
    <xf numFmtId="164" fontId="61" fillId="0" borderId="7" xfId="1" applyNumberFormat="1" applyFont="1" applyFill="1" applyBorder="1" applyAlignment="1">
      <alignment horizontal="center" vertical="center"/>
    </xf>
    <xf numFmtId="164" fontId="61" fillId="0" borderId="12" xfId="1" applyNumberFormat="1" applyFont="1" applyFill="1" applyBorder="1" applyAlignment="1">
      <alignment horizontal="center" vertical="center"/>
    </xf>
    <xf numFmtId="164" fontId="61" fillId="0" borderId="8" xfId="1" applyNumberFormat="1" applyFont="1" applyFill="1" applyBorder="1" applyAlignment="1">
      <alignment horizontal="center" vertical="center" wrapText="1"/>
    </xf>
    <xf numFmtId="164" fontId="61" fillId="0" borderId="13" xfId="1" applyNumberFormat="1" applyFont="1" applyFill="1" applyBorder="1" applyAlignment="1">
      <alignment horizontal="center" vertical="center" wrapText="1"/>
    </xf>
    <xf numFmtId="164" fontId="61" fillId="0" borderId="9" xfId="1" applyNumberFormat="1" applyFont="1" applyFill="1" applyBorder="1" applyAlignment="1">
      <alignment horizontal="center" vertical="center"/>
    </xf>
    <xf numFmtId="164" fontId="61" fillId="0" borderId="10" xfId="1" applyNumberFormat="1" applyFont="1" applyFill="1" applyBorder="1" applyAlignment="1">
      <alignment horizontal="center" vertical="center"/>
    </xf>
    <xf numFmtId="164" fontId="61" fillId="0" borderId="11" xfId="1" applyNumberFormat="1" applyFont="1" applyFill="1" applyBorder="1" applyAlignment="1">
      <alignment horizontal="center" vertical="center"/>
    </xf>
    <xf numFmtId="164" fontId="55" fillId="39" borderId="7" xfId="1" applyNumberFormat="1" applyFont="1" applyFill="1" applyBorder="1" applyAlignment="1" applyProtection="1">
      <alignment horizontal="center" vertical="center"/>
    </xf>
    <xf numFmtId="164" fontId="55" fillId="39" borderId="12" xfId="1" applyNumberFormat="1" applyFont="1" applyFill="1" applyBorder="1" applyAlignment="1" applyProtection="1">
      <alignment horizontal="center" vertical="center"/>
    </xf>
    <xf numFmtId="164" fontId="55" fillId="39" borderId="8" xfId="1" applyNumberFormat="1" applyFont="1" applyFill="1" applyBorder="1" applyAlignment="1" applyProtection="1">
      <alignment horizontal="center" vertical="center" wrapText="1"/>
    </xf>
    <xf numFmtId="164" fontId="55" fillId="39" borderId="13" xfId="1" applyNumberFormat="1" applyFont="1" applyFill="1" applyBorder="1" applyAlignment="1" applyProtection="1">
      <alignment horizontal="center" vertical="center" wrapText="1"/>
    </xf>
    <xf numFmtId="164" fontId="55" fillId="39" borderId="9" xfId="1" applyNumberFormat="1" applyFont="1" applyFill="1" applyBorder="1" applyAlignment="1" applyProtection="1">
      <alignment horizontal="center" vertical="center"/>
    </xf>
    <xf numFmtId="164" fontId="55" fillId="39" borderId="10" xfId="1" applyNumberFormat="1" applyFont="1" applyFill="1" applyBorder="1" applyAlignment="1" applyProtection="1">
      <alignment horizontal="center" vertical="center"/>
    </xf>
    <xf numFmtId="164" fontId="55" fillId="39" borderId="11" xfId="1" applyNumberFormat="1" applyFont="1" applyFill="1" applyBorder="1" applyAlignment="1" applyProtection="1">
      <alignment horizontal="center" vertical="center"/>
    </xf>
    <xf numFmtId="164" fontId="55" fillId="39" borderId="36" xfId="1" applyNumberFormat="1" applyFont="1" applyFill="1" applyBorder="1" applyAlignment="1" applyProtection="1">
      <alignment horizontal="center" vertical="center" wrapText="1"/>
    </xf>
    <xf numFmtId="164" fontId="55" fillId="39" borderId="37" xfId="1" applyNumberFormat="1" applyFont="1" applyFill="1" applyBorder="1" applyAlignment="1" applyProtection="1">
      <alignment horizontal="center" vertical="center" wrapText="1"/>
    </xf>
    <xf numFmtId="164" fontId="55" fillId="39" borderId="38" xfId="1" applyNumberFormat="1" applyFont="1" applyFill="1" applyBorder="1" applyAlignment="1" applyProtection="1">
      <alignment horizontal="center" vertical="center" wrapText="1"/>
    </xf>
    <xf numFmtId="164" fontId="55" fillId="39" borderId="40" xfId="1" applyNumberFormat="1" applyFont="1" applyFill="1" applyBorder="1" applyAlignment="1" applyProtection="1">
      <alignment horizontal="center" vertical="center"/>
    </xf>
    <xf numFmtId="164" fontId="55" fillId="39" borderId="36" xfId="1" applyNumberFormat="1" applyFont="1" applyFill="1" applyBorder="1" applyAlignment="1" applyProtection="1">
      <alignment horizontal="center" vertical="center"/>
    </xf>
    <xf numFmtId="0" fontId="63" fillId="0" borderId="2" xfId="0" applyFont="1" applyFill="1" applyBorder="1"/>
  </cellXfs>
  <cellStyles count="96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60% - Accent1 2" xfId="17"/>
    <cellStyle name="60% - Accent2 2" xfId="18"/>
    <cellStyle name="60% - Accent3 2" xfId="19"/>
    <cellStyle name="60% - Accent4 2" xfId="20"/>
    <cellStyle name="60% - Accent5 2" xfId="21"/>
    <cellStyle name="60% - Accent6 2" xfId="22"/>
    <cellStyle name="75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ÅëÈ­ [0]_±âÅ¸" xfId="30"/>
    <cellStyle name="ÅëÈ­_±âÅ¸" xfId="31"/>
    <cellStyle name="args.style" xfId="32"/>
    <cellStyle name="ÄÞ¸¶ [0]_±âÅ¸" xfId="33"/>
    <cellStyle name="ÄÞ¸¶_±âÅ¸" xfId="34"/>
    <cellStyle name="Bad 2" xfId="35"/>
    <cellStyle name="Ç¥ÁØ_¿¬°£´©°è¿¹»ó" xfId="36"/>
    <cellStyle name="Calc Currency (0)" xfId="37"/>
    <cellStyle name="Calculation 2" xfId="38"/>
    <cellStyle name="Check Cell 2" xfId="39"/>
    <cellStyle name="Comma" xfId="1" builtinId="3"/>
    <cellStyle name="Comma  - Style1" xfId="40"/>
    <cellStyle name="Comma  - Style2" xfId="41"/>
    <cellStyle name="Comma  - Style3" xfId="42"/>
    <cellStyle name="Comma  - Style4" xfId="43"/>
    <cellStyle name="Comma  - Style5" xfId="44"/>
    <cellStyle name="Comma  - Style6" xfId="45"/>
    <cellStyle name="Comma  - Style7" xfId="46"/>
    <cellStyle name="Comma  - Style8" xfId="47"/>
    <cellStyle name="Comma 2" xfId="3"/>
    <cellStyle name="Copied" xfId="48"/>
    <cellStyle name="COST1" xfId="49"/>
    <cellStyle name="date" xfId="50"/>
    <cellStyle name="Entered" xfId="51"/>
    <cellStyle name="Explanatory Text 2" xfId="52"/>
    <cellStyle name="Formula" xfId="53"/>
    <cellStyle name="Good 2" xfId="54"/>
    <cellStyle name="Grey" xfId="55"/>
    <cellStyle name="Header1" xfId="56"/>
    <cellStyle name="Header2" xfId="57"/>
    <cellStyle name="Heading 1 2" xfId="58"/>
    <cellStyle name="Heading 2 2" xfId="59"/>
    <cellStyle name="Heading 3 2" xfId="60"/>
    <cellStyle name="Heading 4 2" xfId="61"/>
    <cellStyle name="Hypertextový odkaz" xfId="62"/>
    <cellStyle name="Input [yellow]" xfId="64"/>
    <cellStyle name="Input 2" xfId="63"/>
    <cellStyle name="Input Cells" xfId="65"/>
    <cellStyle name="Linked Cell 2" xfId="66"/>
    <cellStyle name="Linked Cells" xfId="67"/>
    <cellStyle name="Milliers [0]_!!!GO" xfId="68"/>
    <cellStyle name="Milliers_!!!GO" xfId="69"/>
    <cellStyle name="Monétaire [0]_!!!GO" xfId="70"/>
    <cellStyle name="Monétaire_!!!GO" xfId="71"/>
    <cellStyle name="Neutral 2" xfId="72"/>
    <cellStyle name="no dec" xfId="73"/>
    <cellStyle name="Normal" xfId="0" builtinId="0"/>
    <cellStyle name="Normal - Style1" xfId="74"/>
    <cellStyle name="Normal 2" xfId="4"/>
    <cellStyle name="Normal 2 2" xfId="75"/>
    <cellStyle name="Normal 3" xfId="94"/>
    <cellStyle name="Normal 8_Coml-Booklet-06-06-09 ADB" xfId="76"/>
    <cellStyle name="Note 2" xfId="77"/>
    <cellStyle name="Œ…‹æØ‚è [0.00]_Region Orders (2)" xfId="78"/>
    <cellStyle name="Œ…‹æØ‚è_Region Orders (2)" xfId="79"/>
    <cellStyle name="Output 2" xfId="80"/>
    <cellStyle name="per.style" xfId="81"/>
    <cellStyle name="Percent" xfId="2" builtinId="5"/>
    <cellStyle name="Percent [2]" xfId="82"/>
    <cellStyle name="Percent 2" xfId="95"/>
    <cellStyle name="Popis" xfId="83"/>
    <cellStyle name="pricing" xfId="84"/>
    <cellStyle name="PSChar" xfId="85"/>
    <cellStyle name="RevList" xfId="86"/>
    <cellStyle name="Sledovaný hypertextový odkaz" xfId="87"/>
    <cellStyle name="Standard_BS14" xfId="88"/>
    <cellStyle name="Style 1" xfId="89"/>
    <cellStyle name="Subtotal" xfId="90"/>
    <cellStyle name="Title 2" xfId="91"/>
    <cellStyle name="Total 2" xfId="92"/>
    <cellStyle name="Warning Text 2" xfId="9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50" Type="http://schemas.openxmlformats.org/officeDocument/2006/relationships/externalLink" Target="externalLinks/externalLink39.xml"/><Relationship Id="rId55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52.xml"/><Relationship Id="rId68" Type="http://schemas.openxmlformats.org/officeDocument/2006/relationships/externalLink" Target="externalLinks/externalLink57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8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42.xml"/><Relationship Id="rId58" Type="http://schemas.openxmlformats.org/officeDocument/2006/relationships/externalLink" Target="externalLinks/externalLink47.xml"/><Relationship Id="rId66" Type="http://schemas.openxmlformats.org/officeDocument/2006/relationships/externalLink" Target="externalLinks/externalLink55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38.xml"/><Relationship Id="rId57" Type="http://schemas.openxmlformats.org/officeDocument/2006/relationships/externalLink" Target="externalLinks/externalLink46.xml"/><Relationship Id="rId61" Type="http://schemas.openxmlformats.org/officeDocument/2006/relationships/externalLink" Target="externalLinks/externalLink5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49.xml"/><Relationship Id="rId65" Type="http://schemas.openxmlformats.org/officeDocument/2006/relationships/externalLink" Target="externalLinks/externalLink54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56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53.xml"/><Relationship Id="rId69" Type="http://schemas.openxmlformats.org/officeDocument/2006/relationships/externalLink" Target="externalLinks/externalLink58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0.xml"/><Relationship Id="rId72" Type="http://schemas.openxmlformats.org/officeDocument/2006/relationships/externalLink" Target="externalLinks/externalLink6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48.xml"/><Relationship Id="rId67" Type="http://schemas.openxmlformats.org/officeDocument/2006/relationships/externalLink" Target="externalLinks/externalLink56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Relationship Id="rId54" Type="http://schemas.openxmlformats.org/officeDocument/2006/relationships/externalLink" Target="externalLinks/externalLink43.xml"/><Relationship Id="rId62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59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4\DATA\MONTHLY\0102\JAN\Sep\GRAPH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BAS\ON%20THE%20JOB\Cost%20Accounting%20Formats\Poorv%20Discom\CAR%20Model\BS\Raw%20TB%20Data%20&amp;%20Cap-CAU%20as%20Ge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NEW%20VOLUME%20D\DE-RE\RE-2K10\ADE-2\RGGVY\All%20Circles\Expenditure\CMD%20JULY,%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y%20Efficiency%20Cell\MACROS\FY%202015-16\corporateoffice\SAO%20REVENUE\SAOs%20Meeting%2027.06.2009\Workings\July-08\kok5%2031.07.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\Desktop\Users\user1\Downloads\2003-04\nov03\4year%20comparision-TO-hari1211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Documents%20and%20Settings\Naveen\My%20Documents\Naveen\Tariff%202006-07\CPG\Op%20BS%20Final%2016052005\Asset%20Disaggregation%2017.04.05%20With%20Residual%20MPSEB\Raw%20TB%20Data%20&amp;%20Cap-CAU%20as%20Ge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18\murali%20backup%20-%206-9-10\MURALI%20BACKUP%20-%206-9-10\MACROS\FY%202012-13\OCTOBER-12%20DATA\CMD%20peshi%20formats%20%2010.12.2012\BACKUP\CMDs%20Meetings\2011-12\Review%20in%20September-11\Projects\16.08.20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0.136\d\NEW%20VOLUME%20(D)\DE-SI\SI-2K8\Substation\Constituency-wise-SSs%20List-31-3-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Graph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001\GEN%20LOS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rporateoffice\SAO%20REVENUE\SAOs%20Meeting%2027.06.2009\04.%20Closing%20of%20WO%20May-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Data\ICEA\EMR%20YEARLY\EMR2005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rporateoffice\SAO's%20MEETING\work%20order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ammeds1\AppData\Local\Microsoft\Windows\Temporary%20Internet%20Files\Content.Outlook\6F0X5Y2X\2003-04\nov03\4year%20comparision-TO-hari12110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ohammeds1\AppData\Local\Microsoft\Windows\Temporary%20Internet%20Files\Content.Outlook\6F0X5Y2X\2003-04\nov03\4year%20comparision-TO-hari12110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Sameer's%20folder\MSEB\Tariff%20Filing%202003-04\Outputs\Models\Working%20Models\old\Dispatch%202.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ammeds1\AppData\Local\Microsoft\Windows\Temporary%20Internet%20Files\Content.Outlook\6F0X5Y2X\PROGRESS%202003-04\March%202003\Cat%20prog%20March%20200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ohammeds1\AppData\Local\Microsoft\Windows\Temporary%20Internet%20Files\Content.Outlook\6F0X5Y2X\PROGRESS%202003-04\March%202003\Cat%20prog%20March%20200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ydfs3001\VOL1\Regulatory\Modeling\Model\apseb\SCHEDULEVI_DISCOM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y%20Efficiency%20Cell\MACROS\FY%202015-16\corporateoffice\SAO's%20MEETING\work%20order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aileshsaxena\AppData\Local\Microsoft\Windows\Temporary%20Internet%20Files\Content.Outlook\2JZ6R9L2\DD%20DATA%20-18-09-2014\2003-04\nov03\4year%20comparision-TO-hari121103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haileshsaxena\AppData\Local\Microsoft\Windows\Temporary%20Internet%20Files\Content.Outlook\2JZ6R9L2\DD%20DATA%20-18-09-2014\2003-04\nov03\4year%20comparision-TO-hari1211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102\ANNUA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-2002-03\appedx-02-03\Appex-02-0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0.12\d$\2005-06\mar%2006\re\Statements%202004-05\PMGY%20District%20break-up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y%20Efficiency%20Cell\MACROS\FY%202015-16\corporateoffice\AB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rporateoffice\SAO%20REVENUE\SAOs%20Meeting%2027.06.2009\WO%2026.11.0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y%20Efficiency%20Cell\MACROS\FY%202015-16\kishore\Ranga%20Reddy%20Circle%20Daily%20DATA(18-7-02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esktop\tds0607-2&amp;3qtr\Form%2026%20605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3.38\e\KPMG%20ENERGY%20AUDIT%20DATA\JANUARY%202008\PPT%20PRESENTATION%20JAN%2008\mu%20fin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y%20Efficiency%20Cell\MACROS\FY%202015-16\mahaboobnagar\CMDs%20Meetings\2007-08\Review%20in%20July%2007\Collection%20Report\Section%20Wise%20Demand%20Raised%20in%2012-03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R2005-06\Variances\7Feb05-Rev\Sales%20var0405-70205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haboobnagar\CMDs%20Meetings\2007-08\Review%20in%20July%2007\Collection%20Report\Section%20Wise%20Demand%20Raised%20in%2012-0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-tech\D%20Drive\My%20Documents\Meetings\18.11.06\My%20Documents\CMD%20BOOKLETS-2004\My%20Documents\COMML-02-03\ltht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3.38\f\SAO's%20MEETING\work%20orders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ydfs3001\VOL1\Regulatory\ARR_2003\Apspdcl191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BPS\APSEB%20Regulatory\Telangana%20ARR%202016-17\Retail%20ARR\Agri%20sales_13412MUs\PP_16-17_Model_AN%20-%20Surplus%20Power%20-%20CGS%20adjusted_revenue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3.37\d\5%20points%20information\Regularisation%20of%20services%20as%20on%2011-11-08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USER\LOCALS~1\Temp\Temporary%20Directory%201%20for%20itr6_2008_09_R1d.zip\ITR5_G6_formula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USER\LOCALS~1\Temp\Temporary%20Directory%201%20for%20itr6_2008_09_R1d.zip\integrateitr6\VersionI_CD_Z5_ADVANCED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uruchinema\Desktop\TS%20Resource%20plan_10-Feb-2018\Data%20from%20DISCOMS\SPDCL\Resource%20Plan\1%20Sales\ARR%20Filings_FY2018-19\1%20Sales\Sales%20FY%2018-19%20TSSPDCL%20Latest%20Sales%20V6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USER\LOCALS~1\Temp\Temporary%20Directory%201%20for%20itr6_2008_09_R1d.zip\itr6_newu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rporateoffice\SAO%20REVENUE\SAOs%20Meeting%2027.06.2009\Workings\July-08\kok5%2031.07.0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pd6%2001-0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%20Drive%20Data\Telangana\Initiatives\ARR%2018-19\Data%20for%20ARR\ARR%20Data%20TSNPDCL\Sales%20&amp;%20Load%20Relief%20Last%20Five%20years%20TSNPDCL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R\Revenue%20Regularization\Revenue%20Regularization\Amendment%20latest\Sales\Received%20from%20discoms\Sales%20FY%2017-18_TSSPDCL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8%20ARR%202019-20\2%20NPDCL%20ARR%202019-20%20Working\Sales%20Projection\TSNPDCL%20Sales%20Forecast%202019-20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8%20ARR%202019-20\2%20NPDCL%20ARR%202019-20%20Working\Sales%20Projection\TSNPDCL%20Sales%20Data%20FY%2017-18%20&amp;%2018-19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%20ARR%202022-23\2%20NPDCL%20ARR%202022-23%20Working\Sales%20Projection\Sales%20&amp;%20Revenue%20Worksheet%20for%2022-23%20TSNPDCL%20-%20Copy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%20ARR%202022-23\2%20NPDCL%20ARR%202022-23%20Working\Sales%20Projection\TSNPDCL%20ARR%202022-23%20working%20sheet%20PSV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%20ARR%202022-23\2%20NPDCL%20ARR%202022-23%20Working\Sales%20Projection\TSNPDCL%20Sales%20Data%20FY%2020-21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%20ARR%202023-24\2%20NPDCL%20ARR%202023-24%20Working\Sales%20Projection\TSNPDCL%20ARR%202023-24%20working%20sheet%20PSV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%20ARR%202023-24\2%20NPDCL%20ARR%202023-24%20Working\Sales%20Projection\TSNPDCL%20Sales%20Data%20FY%2021-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\e\copy%20old_data\CE-RAC\ARR%202004-05\Final%20model%20of%20all%20companies%20from%20KPMG\FINAL%20MODEL%2004-05\PP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1%20ARR%202024-25\2%20NPDCL%20ARR%202024-25%20Working\Sales%20Projection\TSNPDCL%20ARR%202024-25%20working%20sheet%20PSV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1%20ARR%202024-25\2%20NPDCL%20ARR%202024-25%20Working\Sales%20Projection\TSNPDCL%20Sales%20Data%20FY%2022-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Generation\AFIVE\YEARLY\GEN,PLF&amp;FACTOR\Performance%20Section%20B\Performance%20of%20MPSEB%20Station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0.12\d$\2005-06\mar%2006\re\2003-04\nov03\4year%20comparision-TO-hari1211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SAO%20REVENUE\SAOs%20Meeting%2027.06.2009\Workings\July-08\kok5%2031.07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DAILY"/>
      <sheetName val="MPCSSD"/>
      <sheetName val="DTHG"/>
      <sheetName val="Chart1"/>
      <sheetName val="DLC"/>
      <sheetName val="Stationwise Thermal &amp; Hydel Gen"/>
      <sheetName val="Executive Summary -Thermal"/>
      <sheetName val="TWELVE"/>
      <sheetName val="Salient1"/>
      <sheetName val="agl-pump-sets"/>
      <sheetName val="EG"/>
      <sheetName val="pump-sets(AI)"/>
      <sheetName val="installes-capacity"/>
      <sheetName val="per-capita"/>
      <sheetName val="towns&amp;villages"/>
      <sheetName val="overall"/>
      <sheetName val="1"/>
      <sheetName val="R_Abstract"/>
      <sheetName val="A2-02-03"/>
      <sheetName val="Sheet2"/>
      <sheetName val="ATC Loss Red"/>
      <sheetName val="04REL"/>
      <sheetName val="Cat_Ser_load"/>
      <sheetName val="ser released caste wise"/>
      <sheetName val="Sec-5a"/>
      <sheetName val="Sec-1a"/>
      <sheetName val="Sec-8d"/>
      <sheetName val="Sec-3a"/>
      <sheetName val="Sec-1b"/>
      <sheetName val="Sec-1c"/>
      <sheetName val="Sec-8c"/>
      <sheetName val="Sheet1"/>
      <sheetName val="A 3.7"/>
      <sheetName val="BREAKUP OF OIL"/>
      <sheetName val="STN WISE EMR"/>
      <sheetName val="data"/>
      <sheetName val="Inputs"/>
      <sheetName val="C.S.GENERATION"/>
      <sheetName val="MAY-18"/>
      <sheetName val="R.Hrs. Since Comm"/>
      <sheetName val="Part A General"/>
      <sheetName val="Stationwise_Thermal_&amp;_Hydel_Gen"/>
      <sheetName val="Executive_Summary_-Thermal"/>
      <sheetName val="ATC_Loss_Red"/>
      <sheetName val="ser_released_caste_wise"/>
      <sheetName val="A_3_7"/>
      <sheetName val="BREAKUP_OF_OIL"/>
      <sheetName val="STN_WISE_EMR"/>
      <sheetName val="C_S_GENERATION"/>
      <sheetName val="Part_A_General"/>
      <sheetName val="R_Hrs__Since_Comm"/>
      <sheetName val="Executive_Summary_-Thermal1"/>
      <sheetName val="MO_EY"/>
      <sheetName val="MO_CY"/>
      <sheetName val="Stationwise_Thermal_&amp;_Hydel_Ge1"/>
      <sheetName val="Addl_402"/>
      <sheetName val="cap_all"/>
      <sheetName val="all"/>
      <sheetName val="Challan"/>
      <sheetName val="cover1"/>
      <sheetName val="General"/>
      <sheetName val="Discom_Details"/>
      <sheetName val="dpc_cost"/>
      <sheetName val="RevenueInput"/>
      <sheetName val="PART_C"/>
      <sheetName val="SUMMERY"/>
      <sheetName val="BillingEffi"/>
      <sheetName val="CATAGEORY"/>
      <sheetName val="MO EY"/>
      <sheetName val="MO CY"/>
      <sheetName val="A_3_71"/>
      <sheetName val="BREAKUP_OF_OIL1"/>
      <sheetName val="STN_WISE_EMR1"/>
      <sheetName val="ATC_Loss_Red1"/>
      <sheetName val="ser_released_caste_wise1"/>
      <sheetName val="A_3_72"/>
      <sheetName val="Stationwise_Thermal_&amp;_Hydel_Ge2"/>
      <sheetName val="Executive_Summary_-Thermal2"/>
      <sheetName val="BREAKUP_OF_OIL2"/>
      <sheetName val="STN_WISE_EMR2"/>
      <sheetName val="ATC_Loss_Red2"/>
      <sheetName val="ser_released_caste_wise2"/>
      <sheetName val="Global model 28th Feb.xls"/>
      <sheetName val="Sheet4"/>
      <sheetName val="#REF"/>
      <sheetName val="ESS -Status"/>
      <sheetName val="Malegaon"/>
      <sheetName val="Nandurbar"/>
      <sheetName val="Kalyan"/>
      <sheetName val="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ap 03-04"/>
      <sheetName val="Stationwise Thermal &amp; Hydel Gen"/>
      <sheetName val="Executive Summary -Thermal"/>
      <sheetName val="TWELVE"/>
      <sheetName val="Inputs"/>
      <sheetName val="BREAKUP OF OIL"/>
      <sheetName val="C.S.GENERATION"/>
      <sheetName val="General"/>
      <sheetName val="04REL"/>
      <sheetName val="Sheet1"/>
      <sheetName val="R.Hrs. Since Comm"/>
      <sheetName val="STN WISE EMR"/>
      <sheetName val="7.11 p1"/>
      <sheetName val="Salient1"/>
      <sheetName val="DLC"/>
      <sheetName val="Newabstract"/>
      <sheetName val="feasibility require"/>
    </sheetNames>
    <sheetDataSet>
      <sheetData sheetId="0" refreshError="1">
        <row r="721">
          <cell r="F721">
            <v>0.90799276391293349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Expr."/>
      <sheetName val="Sheet1"/>
      <sheetName val="Sheet2"/>
      <sheetName val="Sheet3"/>
      <sheetName val="Discom Details"/>
      <sheetName val="feasibility require"/>
      <sheetName val="Salient1"/>
      <sheetName val="SUMMERY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  <sheetName val="Sheet1"/>
    </sheetNames>
    <sheetDataSet>
      <sheetData sheetId="0" refreshError="1"/>
      <sheetData sheetId="1" refreshError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om Details"/>
      <sheetName val="Sheet1"/>
      <sheetName val="Sheet2"/>
      <sheetName val="Sheet3"/>
      <sheetName val="data"/>
      <sheetName val="C.S.GENERATION"/>
      <sheetName val="Salient1"/>
      <sheetName val="MANDAL"/>
      <sheetName val="Survey Status_2"/>
      <sheetName val="RevenueInput"/>
      <sheetName val="cover1"/>
      <sheetName val="dpc cost"/>
      <sheetName val="SUMMERY"/>
      <sheetName val="Form-C4"/>
      <sheetName val="Newabstract"/>
      <sheetName val="General"/>
      <sheetName val="BREAKUP OF OIL"/>
      <sheetName val="Executive Summary -Thermal"/>
      <sheetName val="Stationwise Thermal &amp; Hydel Gen"/>
      <sheetName val="TWELVE"/>
      <sheetName val="Inputs"/>
      <sheetName val="04REL"/>
      <sheetName val="Manchal"/>
      <sheetName val="ATP"/>
      <sheetName val="Impt Register Original 2006-07"/>
      <sheetName val="Addl.40"/>
      <sheetName val="2004"/>
      <sheetName val="all"/>
      <sheetName val="A2-02-03"/>
      <sheetName val="Dom"/>
      <sheetName val="Data 2010-11"/>
      <sheetName val="Lead statement-Tpt"/>
      <sheetName val="Labour char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S Targets"/>
      <sheetName val="SS chg during july'11"/>
      <sheetName val="SS chg upto july'11 (2)"/>
      <sheetName val="HVDS"/>
      <sheetName val="R-APDRP I "/>
      <sheetName val="R-APDRP II "/>
      <sheetName val="R-APDRP III"/>
      <sheetName val="R-APDRP III (a)"/>
      <sheetName val="R-APDRP 6 Towns  "/>
      <sheetName val="HUA Scheme"/>
      <sheetName val=" HABITATIONS"/>
      <sheetName val=" BPL Progress"/>
      <sheetName val=" RGGVY Fin. (CMD) (T&amp;D)"/>
      <sheetName val="RGGVY Expr. (T&amp;D)(REC) for  (2)"/>
      <sheetName val=" INDI PHASES Phase-I"/>
      <sheetName val=" IND PHASES Phase-II"/>
      <sheetName val=" INDI PHASES Phase-III "/>
      <sheetName val="U&amp;R"/>
      <sheetName val="Rural (2)"/>
      <sheetName val="Urban (2)"/>
      <sheetName val="31-07-11 "/>
      <sheetName val="AB Cable "/>
      <sheetName val="Abs"/>
      <sheetName val="Agl. ATP"/>
      <sheetName val="Agl. KNL"/>
      <sheetName val="Agl.MBNR"/>
      <sheetName val="NLG"/>
      <sheetName val="Agl. Mdk"/>
      <sheetName val="Agl. RR S"/>
      <sheetName val="Agl. RR E"/>
      <sheetName val="DLC"/>
      <sheetName val="data"/>
      <sheetName val="Inputs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blem"/>
      <sheetName val="ABST"/>
      <sheetName val="ATP"/>
      <sheetName val="KNL"/>
      <sheetName val="MBNR"/>
      <sheetName val="NLG"/>
      <sheetName val="MDK"/>
      <sheetName val="RR(N)"/>
      <sheetName val="RR (S)"/>
      <sheetName val="HYD(N)"/>
      <sheetName val="HYD(S)"/>
      <sheetName val="HYD(C)"/>
      <sheetName val="HYD total"/>
      <sheetName val="Old file"/>
      <sheetName val="HYD"/>
      <sheetName val="0000000000000"/>
      <sheetName val="data"/>
      <sheetName val="Dom"/>
      <sheetName val="Executive Summary -Thermal"/>
      <sheetName val="Stationwise Thermal &amp; Hydel Gen"/>
      <sheetName val="TWELVE"/>
      <sheetName val="Sheet1"/>
      <sheetName val="Lead statement"/>
      <sheetName val="Labour charges"/>
      <sheetName val="Detailed"/>
      <sheetName val="wh_data"/>
      <sheetName val="wh_data_R"/>
      <sheetName val="CPHEEO"/>
      <sheetName val="input"/>
      <sheetName val="Manchal"/>
      <sheetName val="New GLs"/>
      <sheetName val="BREAKUP OF OIL"/>
      <sheetName val="Newabstract"/>
      <sheetName val="C.S.GENERATION"/>
      <sheetName val="Discom Details"/>
      <sheetName val="Addl.40"/>
      <sheetName val="MANDAL"/>
      <sheetName val="Salient1"/>
      <sheetName val="RevenueInput"/>
      <sheetName val="Challan"/>
      <sheetName val="cover1"/>
      <sheetName val="04REL"/>
      <sheetName val="DLC"/>
      <sheetName val="agl-pump-sets"/>
      <sheetName val="EG"/>
      <sheetName val="pump-sets(AI)"/>
      <sheetName val="installes-capacity"/>
      <sheetName val="per-capita"/>
      <sheetName val="towns&amp;villages"/>
      <sheetName val="Cat_Ser_load"/>
      <sheetName val="Demand"/>
      <sheetName val="% of Elect"/>
      <sheetName val="Mortars"/>
      <sheetName val="Lead statement-Tpt"/>
      <sheetName val="Data 2010-11"/>
      <sheetName val="A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  <sheetName val="A2-02-03"/>
      <sheetName val="overall"/>
      <sheetName val="Sheet1"/>
      <sheetName val="STN WISE EMR"/>
      <sheetName val="R.Hrs. Since Comm"/>
      <sheetName val="ATP"/>
      <sheetName val="Salient1"/>
      <sheetName val="Addl.40"/>
      <sheetName val="MO EY"/>
      <sheetName val="MO CY"/>
      <sheetName val="Sec-5a"/>
      <sheetName val="Sec-1a"/>
      <sheetName val="Sec-8d"/>
      <sheetName val="Sec-3a"/>
      <sheetName val="Sec-1b"/>
      <sheetName val="Sec-1c"/>
      <sheetName val="Sec-8c"/>
      <sheetName val="ATC Loss Red"/>
      <sheetName val="04REL"/>
      <sheetName val="DLC"/>
      <sheetName val="A"/>
      <sheetName val="Manchal"/>
      <sheetName val="data"/>
      <sheetName val="cap all"/>
      <sheetName val="Executive Summary -Thermal"/>
      <sheetName val="Dom"/>
      <sheetName val="HDPE"/>
      <sheetName val="DI"/>
      <sheetName val="pvc"/>
      <sheetName val="hdpe_basic"/>
      <sheetName val="pvc_basic"/>
      <sheetName val="all"/>
      <sheetName val="SUMMERY"/>
      <sheetName val="A 3.7"/>
      <sheetName val="RevenueInput"/>
      <sheetName val="cover1"/>
      <sheetName val="Cat_Ser_load"/>
      <sheetName val="R_Abstract"/>
      <sheetName val="7.11 p1"/>
      <sheetName val="STN_WISE_EMR"/>
      <sheetName val="R_Hrs__Since_Comm"/>
      <sheetName val="Addl_40"/>
      <sheetName val="MO_EY"/>
      <sheetName val="MO_CY"/>
      <sheetName val="ATC_Loss_Red"/>
      <sheetName val="cap_all"/>
      <sheetName val="Executive_Summary_-Thermal"/>
      <sheetName val="A_3_7"/>
      <sheetName val="Form-A"/>
      <sheetName val="feasibility require"/>
      <sheetName val="Newabstract"/>
      <sheetName val="BREAKUP OF OIL"/>
      <sheetName val="Stationwise Thermal &amp; Hydel Gen"/>
      <sheetName val="TWELVE"/>
      <sheetName val="Labour charges"/>
      <sheetName val="tbExport"/>
    </sheetNames>
    <sheetDataSet>
      <sheetData sheetId="0" refreshError="1">
        <row r="9">
          <cell r="B9">
            <v>74</v>
          </cell>
          <cell r="C9">
            <v>10485</v>
          </cell>
          <cell r="D9">
            <v>5086</v>
          </cell>
          <cell r="E9">
            <v>8146</v>
          </cell>
        </row>
        <row r="10">
          <cell r="B10">
            <v>75</v>
          </cell>
          <cell r="C10">
            <v>10654</v>
          </cell>
          <cell r="D10">
            <v>5357</v>
          </cell>
          <cell r="E10">
            <v>8501</v>
          </cell>
        </row>
        <row r="11">
          <cell r="B11">
            <v>76</v>
          </cell>
          <cell r="C11">
            <v>11582</v>
          </cell>
          <cell r="D11">
            <v>5377</v>
          </cell>
          <cell r="E11">
            <v>9121</v>
          </cell>
        </row>
        <row r="12">
          <cell r="B12">
            <v>77</v>
          </cell>
          <cell r="C12">
            <v>13694</v>
          </cell>
          <cell r="D12">
            <v>5514</v>
          </cell>
          <cell r="E12">
            <v>10085</v>
          </cell>
        </row>
        <row r="13">
          <cell r="B13">
            <v>78</v>
          </cell>
          <cell r="C13">
            <v>14851</v>
          </cell>
          <cell r="D13">
            <v>5753</v>
          </cell>
          <cell r="E13">
            <v>10318</v>
          </cell>
        </row>
        <row r="14">
          <cell r="B14">
            <v>79</v>
          </cell>
          <cell r="C14">
            <v>15677</v>
          </cell>
          <cell r="D14">
            <v>6123</v>
          </cell>
          <cell r="E14">
            <v>11979</v>
          </cell>
        </row>
        <row r="15">
          <cell r="B15">
            <v>80</v>
          </cell>
          <cell r="C15">
            <v>16659</v>
          </cell>
          <cell r="D15">
            <v>6568</v>
          </cell>
          <cell r="E15">
            <v>13433</v>
          </cell>
        </row>
        <row r="16">
          <cell r="B16">
            <v>81</v>
          </cell>
          <cell r="C16">
            <v>17978</v>
          </cell>
          <cell r="D16">
            <v>7243</v>
          </cell>
          <cell r="E16">
            <v>13935</v>
          </cell>
        </row>
        <row r="17">
          <cell r="B17">
            <v>82</v>
          </cell>
          <cell r="C17">
            <v>19414</v>
          </cell>
          <cell r="D17">
            <v>7798</v>
          </cell>
          <cell r="E17">
            <v>15169</v>
          </cell>
        </row>
        <row r="18">
          <cell r="B18">
            <v>83</v>
          </cell>
          <cell r="C18">
            <v>20885</v>
          </cell>
          <cell r="D18">
            <v>8310</v>
          </cell>
          <cell r="E18">
            <v>16348</v>
          </cell>
        </row>
        <row r="19">
          <cell r="B19">
            <v>84</v>
          </cell>
          <cell r="C19">
            <v>21885</v>
          </cell>
          <cell r="D19">
            <v>8875</v>
          </cell>
          <cell r="E19">
            <v>20264</v>
          </cell>
        </row>
        <row r="20">
          <cell r="B20">
            <v>85</v>
          </cell>
          <cell r="C20">
            <v>23078</v>
          </cell>
          <cell r="D20">
            <v>9681</v>
          </cell>
          <cell r="E20">
            <v>24180</v>
          </cell>
        </row>
        <row r="21">
          <cell r="B21">
            <v>86</v>
          </cell>
          <cell r="C21">
            <v>24037</v>
          </cell>
          <cell r="D21">
            <v>11135</v>
          </cell>
          <cell r="E21">
            <v>25874</v>
          </cell>
        </row>
        <row r="22">
          <cell r="B22">
            <v>87</v>
          </cell>
          <cell r="C22">
            <v>24942</v>
          </cell>
          <cell r="D22">
            <v>12801</v>
          </cell>
          <cell r="E22">
            <v>27651</v>
          </cell>
        </row>
        <row r="23">
          <cell r="B23">
            <v>88</v>
          </cell>
          <cell r="C23">
            <v>26018</v>
          </cell>
          <cell r="D23">
            <v>13643</v>
          </cell>
          <cell r="E23">
            <v>28667</v>
          </cell>
        </row>
        <row r="24">
          <cell r="B24">
            <v>89</v>
          </cell>
          <cell r="C24">
            <v>26690</v>
          </cell>
          <cell r="D24">
            <v>15071</v>
          </cell>
          <cell r="E24">
            <v>29718</v>
          </cell>
        </row>
        <row r="25">
          <cell r="B25">
            <v>90</v>
          </cell>
          <cell r="C25">
            <v>26829</v>
          </cell>
          <cell r="D25">
            <v>15904</v>
          </cell>
          <cell r="E25">
            <v>29899</v>
          </cell>
        </row>
        <row r="26">
          <cell r="B26">
            <v>91</v>
          </cell>
          <cell r="C26">
            <v>26829</v>
          </cell>
          <cell r="D26">
            <v>16578</v>
          </cell>
          <cell r="E26">
            <v>32095</v>
          </cell>
        </row>
        <row r="27">
          <cell r="B27">
            <v>92</v>
          </cell>
          <cell r="C27">
            <v>26829</v>
          </cell>
          <cell r="D27">
            <v>17400</v>
          </cell>
          <cell r="E27">
            <v>33505</v>
          </cell>
        </row>
        <row r="28">
          <cell r="B28">
            <v>93</v>
          </cell>
          <cell r="C28">
            <v>26829</v>
          </cell>
          <cell r="D28">
            <v>18910</v>
          </cell>
          <cell r="E28">
            <v>34862</v>
          </cell>
        </row>
        <row r="29">
          <cell r="B29">
            <v>94</v>
          </cell>
          <cell r="C29">
            <v>26829</v>
          </cell>
          <cell r="D29">
            <v>19702</v>
          </cell>
          <cell r="E29">
            <v>36257</v>
          </cell>
        </row>
        <row r="30">
          <cell r="B30">
            <v>95</v>
          </cell>
          <cell r="C30">
            <v>26829</v>
          </cell>
          <cell r="D30">
            <v>20902</v>
          </cell>
          <cell r="E30">
            <v>38007</v>
          </cell>
        </row>
        <row r="31">
          <cell r="B31">
            <v>96</v>
          </cell>
          <cell r="C31">
            <v>26829</v>
          </cell>
          <cell r="D31">
            <v>20956</v>
          </cell>
          <cell r="E31">
            <v>38772</v>
          </cell>
        </row>
        <row r="32">
          <cell r="B32">
            <v>97</v>
          </cell>
          <cell r="C32">
            <v>26829</v>
          </cell>
          <cell r="D32">
            <v>21036</v>
          </cell>
          <cell r="E32">
            <v>39074</v>
          </cell>
        </row>
        <row r="33">
          <cell r="B33">
            <v>98</v>
          </cell>
          <cell r="C33">
            <v>26829</v>
          </cell>
          <cell r="D33">
            <v>21193</v>
          </cell>
          <cell r="E33">
            <v>39337</v>
          </cell>
        </row>
      </sheetData>
      <sheetData sheetId="1" refreshError="1">
        <row r="8">
          <cell r="B8">
            <v>61</v>
          </cell>
          <cell r="C8">
            <v>17968</v>
          </cell>
        </row>
        <row r="9">
          <cell r="B9">
            <v>64</v>
          </cell>
          <cell r="C9">
            <v>35941</v>
          </cell>
        </row>
        <row r="10">
          <cell r="B10">
            <v>67</v>
          </cell>
          <cell r="C10">
            <v>66744</v>
          </cell>
        </row>
        <row r="11">
          <cell r="B11">
            <v>70</v>
          </cell>
          <cell r="C11">
            <v>156500</v>
          </cell>
        </row>
        <row r="12">
          <cell r="B12">
            <v>73</v>
          </cell>
          <cell r="C12">
            <v>237201</v>
          </cell>
        </row>
        <row r="13">
          <cell r="B13">
            <v>76</v>
          </cell>
          <cell r="C13">
            <v>283590</v>
          </cell>
        </row>
        <row r="14">
          <cell r="B14">
            <v>79</v>
          </cell>
          <cell r="C14">
            <v>345302</v>
          </cell>
        </row>
        <row r="15">
          <cell r="B15">
            <v>82</v>
          </cell>
          <cell r="C15">
            <v>486658</v>
          </cell>
        </row>
        <row r="16">
          <cell r="B16">
            <v>83</v>
          </cell>
          <cell r="C16">
            <v>535773</v>
          </cell>
        </row>
        <row r="17">
          <cell r="B17">
            <v>84</v>
          </cell>
          <cell r="C17">
            <v>579286</v>
          </cell>
        </row>
        <row r="18">
          <cell r="B18">
            <v>85</v>
          </cell>
          <cell r="C18">
            <v>636003</v>
          </cell>
        </row>
        <row r="19">
          <cell r="B19">
            <v>86</v>
          </cell>
          <cell r="C19">
            <v>724715</v>
          </cell>
        </row>
        <row r="20">
          <cell r="B20">
            <v>87</v>
          </cell>
          <cell r="C20">
            <v>819523</v>
          </cell>
        </row>
        <row r="21">
          <cell r="B21">
            <v>88</v>
          </cell>
          <cell r="C21">
            <v>936758</v>
          </cell>
        </row>
        <row r="22">
          <cell r="B22">
            <v>89</v>
          </cell>
          <cell r="C22">
            <v>1036484</v>
          </cell>
        </row>
        <row r="23">
          <cell r="B23">
            <v>90</v>
          </cell>
          <cell r="C23">
            <v>1111569</v>
          </cell>
        </row>
        <row r="24">
          <cell r="B24">
            <v>91</v>
          </cell>
          <cell r="C24">
            <v>1193363</v>
          </cell>
        </row>
        <row r="25">
          <cell r="B25">
            <v>92</v>
          </cell>
          <cell r="C25">
            <v>1273972</v>
          </cell>
        </row>
        <row r="26">
          <cell r="B26">
            <v>93</v>
          </cell>
          <cell r="C26">
            <v>1398049</v>
          </cell>
        </row>
        <row r="27">
          <cell r="B27">
            <v>94</v>
          </cell>
          <cell r="C27">
            <v>1504975</v>
          </cell>
        </row>
        <row r="28">
          <cell r="B28">
            <v>95</v>
          </cell>
          <cell r="C28">
            <v>1605807</v>
          </cell>
        </row>
        <row r="29">
          <cell r="B29">
            <v>96</v>
          </cell>
          <cell r="C29">
            <v>1642993</v>
          </cell>
        </row>
        <row r="30">
          <cell r="B30">
            <v>97</v>
          </cell>
          <cell r="C30">
            <v>1791203</v>
          </cell>
        </row>
        <row r="31">
          <cell r="B31">
            <v>98</v>
          </cell>
          <cell r="C31">
            <v>1824689</v>
          </cell>
        </row>
      </sheetData>
      <sheetData sheetId="2" refreshError="1">
        <row r="6">
          <cell r="F6" t="str">
            <v>-</v>
          </cell>
        </row>
        <row r="8">
          <cell r="B8" t="str">
            <v>Haryana</v>
          </cell>
          <cell r="C8">
            <v>530.82000000000005</v>
          </cell>
        </row>
        <row r="9">
          <cell r="B9" t="str">
            <v>Himachal Pradesh</v>
          </cell>
          <cell r="C9">
            <v>339.07</v>
          </cell>
        </row>
        <row r="10">
          <cell r="B10" t="str">
            <v>Jammu &amp; Kashmir</v>
          </cell>
          <cell r="C10">
            <v>267.86</v>
          </cell>
        </row>
        <row r="11">
          <cell r="B11" t="str">
            <v>Punjab</v>
          </cell>
          <cell r="C11">
            <v>921.14</v>
          </cell>
        </row>
        <row r="12">
          <cell r="B12" t="str">
            <v>Rajasthan</v>
          </cell>
          <cell r="C12">
            <v>334.5</v>
          </cell>
        </row>
        <row r="13">
          <cell r="B13" t="str">
            <v>Uttar Pradesh</v>
          </cell>
          <cell r="C13">
            <v>175.8</v>
          </cell>
        </row>
        <row r="14">
          <cell r="B14" t="str">
            <v>Chandigarh</v>
          </cell>
          <cell r="C14">
            <v>823.77</v>
          </cell>
        </row>
        <row r="15">
          <cell r="B15" t="str">
            <v>Delhi</v>
          </cell>
          <cell r="C15">
            <v>653.24</v>
          </cell>
        </row>
        <row r="16">
          <cell r="B16" t="str">
            <v>Gujarat</v>
          </cell>
          <cell r="C16">
            <v>834.66</v>
          </cell>
        </row>
        <row r="17">
          <cell r="B17" t="str">
            <v>Madhya Pradesh</v>
          </cell>
          <cell r="C17">
            <v>351.73</v>
          </cell>
        </row>
        <row r="18">
          <cell r="B18" t="str">
            <v>Maharashtra</v>
          </cell>
          <cell r="C18">
            <v>520.49</v>
          </cell>
        </row>
        <row r="19">
          <cell r="B19" t="str">
            <v>Goa</v>
          </cell>
          <cell r="C19">
            <v>712.45</v>
          </cell>
        </row>
        <row r="20">
          <cell r="B20" t="str">
            <v>Daman&amp;Diu</v>
          </cell>
          <cell r="C20">
            <v>3927.36</v>
          </cell>
        </row>
        <row r="21">
          <cell r="B21" t="str">
            <v>D &amp; N Haveli</v>
          </cell>
          <cell r="C21">
            <v>3882.81</v>
          </cell>
        </row>
        <row r="22">
          <cell r="B22" t="str">
            <v xml:space="preserve">Andhra Pradesh </v>
          </cell>
          <cell r="C22">
            <v>489</v>
          </cell>
        </row>
        <row r="23">
          <cell r="B23" t="str">
            <v>Karnataka</v>
          </cell>
          <cell r="C23">
            <v>387.09</v>
          </cell>
        </row>
        <row r="24">
          <cell r="B24" t="str">
            <v>Kerala</v>
          </cell>
          <cell r="C24">
            <v>261.8</v>
          </cell>
        </row>
        <row r="25">
          <cell r="B25" t="str">
            <v>Tamil Nadu</v>
          </cell>
          <cell r="C25">
            <v>484.11</v>
          </cell>
        </row>
        <row r="26">
          <cell r="B26" t="str">
            <v>Pondicherry</v>
          </cell>
          <cell r="C26">
            <v>931.85</v>
          </cell>
        </row>
        <row r="27">
          <cell r="B27" t="str">
            <v>Lakshadweep</v>
          </cell>
          <cell r="C27">
            <v>217.86</v>
          </cell>
        </row>
        <row r="28">
          <cell r="B28" t="str">
            <v>Bihar</v>
          </cell>
          <cell r="C28">
            <v>140.77000000000001</v>
          </cell>
        </row>
        <row r="29">
          <cell r="B29" t="str">
            <v>Orissa</v>
          </cell>
          <cell r="C29">
            <v>354.6</v>
          </cell>
        </row>
        <row r="30">
          <cell r="B30" t="str">
            <v>West Bengal</v>
          </cell>
          <cell r="C30">
            <v>204.41</v>
          </cell>
        </row>
        <row r="31">
          <cell r="B31" t="str">
            <v>A&amp;N Island</v>
          </cell>
          <cell r="C31">
            <v>222.4</v>
          </cell>
        </row>
        <row r="32">
          <cell r="B32" t="str">
            <v>Sikkim</v>
          </cell>
          <cell r="C32">
            <v>192.38</v>
          </cell>
        </row>
        <row r="33">
          <cell r="B33" t="str">
            <v>Assam</v>
          </cell>
          <cell r="C33">
            <v>95.46</v>
          </cell>
        </row>
        <row r="34">
          <cell r="B34" t="str">
            <v>Manipur</v>
          </cell>
          <cell r="C34">
            <v>69.5</v>
          </cell>
        </row>
        <row r="35">
          <cell r="B35" t="str">
            <v>Meghalaya</v>
          </cell>
          <cell r="C35">
            <v>160.27000000000001</v>
          </cell>
        </row>
        <row r="36">
          <cell r="B36" t="str">
            <v>Nagaland</v>
          </cell>
          <cell r="C36">
            <v>84.74</v>
          </cell>
        </row>
        <row r="37">
          <cell r="B37" t="str">
            <v>Tripura</v>
          </cell>
        </row>
        <row r="38">
          <cell r="B38" t="str">
            <v>Arunachal Pradesh</v>
          </cell>
        </row>
        <row r="39">
          <cell r="B39" t="str">
            <v>Mizoram</v>
          </cell>
        </row>
        <row r="40">
          <cell r="B40" t="str">
            <v>All  India</v>
          </cell>
        </row>
      </sheetData>
      <sheetData sheetId="3">
        <row r="6">
          <cell r="A6">
            <v>60</v>
          </cell>
        </row>
      </sheetData>
      <sheetData sheetId="4">
        <row r="6">
          <cell r="A6">
            <v>60</v>
          </cell>
        </row>
      </sheetData>
      <sheetData sheetId="5" refreshError="1">
        <row r="6">
          <cell r="A6">
            <v>60</v>
          </cell>
          <cell r="B6">
            <v>505</v>
          </cell>
          <cell r="C6">
            <v>123</v>
          </cell>
          <cell r="F6" t="str">
            <v>-</v>
          </cell>
          <cell r="G6">
            <v>628</v>
          </cell>
        </row>
        <row r="7">
          <cell r="A7">
            <v>61</v>
          </cell>
          <cell r="B7">
            <v>610</v>
          </cell>
          <cell r="C7">
            <v>174</v>
          </cell>
          <cell r="F7" t="str">
            <v>-</v>
          </cell>
          <cell r="G7">
            <v>784</v>
          </cell>
        </row>
        <row r="8">
          <cell r="A8">
            <v>69</v>
          </cell>
          <cell r="B8">
            <v>1059</v>
          </cell>
          <cell r="C8">
            <v>1218</v>
          </cell>
          <cell r="F8" t="str">
            <v>-</v>
          </cell>
          <cell r="G8">
            <v>2277</v>
          </cell>
        </row>
        <row r="9">
          <cell r="A9">
            <v>70</v>
          </cell>
          <cell r="B9">
            <v>1460</v>
          </cell>
          <cell r="C9">
            <v>1164</v>
          </cell>
          <cell r="F9" t="str">
            <v>-</v>
          </cell>
          <cell r="G9">
            <v>2624</v>
          </cell>
        </row>
        <row r="10">
          <cell r="A10">
            <v>72</v>
          </cell>
          <cell r="B10">
            <v>1221</v>
          </cell>
          <cell r="C10">
            <v>1824</v>
          </cell>
          <cell r="F10" t="str">
            <v>-</v>
          </cell>
          <cell r="G10">
            <v>3045</v>
          </cell>
        </row>
        <row r="11">
          <cell r="A11">
            <v>73</v>
          </cell>
          <cell r="B11">
            <v>974</v>
          </cell>
          <cell r="C11">
            <v>2053</v>
          </cell>
          <cell r="F11" t="str">
            <v>-</v>
          </cell>
          <cell r="G11">
            <v>3027</v>
          </cell>
        </row>
        <row r="12">
          <cell r="A12">
            <v>74</v>
          </cell>
          <cell r="B12">
            <v>910</v>
          </cell>
          <cell r="C12">
            <v>2196</v>
          </cell>
          <cell r="F12" t="str">
            <v>-</v>
          </cell>
          <cell r="G12">
            <v>3106</v>
          </cell>
        </row>
        <row r="13">
          <cell r="A13">
            <v>75</v>
          </cell>
          <cell r="B13">
            <v>533</v>
          </cell>
          <cell r="C13">
            <v>2709</v>
          </cell>
          <cell r="F13" t="str">
            <v>-</v>
          </cell>
          <cell r="G13">
            <v>3242</v>
          </cell>
        </row>
        <row r="14">
          <cell r="A14">
            <v>76</v>
          </cell>
          <cell r="B14">
            <v>941</v>
          </cell>
          <cell r="C14">
            <v>2729</v>
          </cell>
          <cell r="F14" t="str">
            <v>-</v>
          </cell>
          <cell r="G14">
            <v>3670</v>
          </cell>
        </row>
        <row r="15">
          <cell r="A15">
            <v>77</v>
          </cell>
          <cell r="B15">
            <v>1680</v>
          </cell>
          <cell r="C15">
            <v>3145</v>
          </cell>
          <cell r="F15" t="str">
            <v>-</v>
          </cell>
          <cell r="G15">
            <v>4825</v>
          </cell>
        </row>
        <row r="16">
          <cell r="A16">
            <v>78</v>
          </cell>
          <cell r="B16">
            <v>2002</v>
          </cell>
          <cell r="C16">
            <v>3146</v>
          </cell>
          <cell r="F16" t="str">
            <v>-</v>
          </cell>
          <cell r="G16">
            <v>5148</v>
          </cell>
        </row>
        <row r="17">
          <cell r="A17">
            <v>79</v>
          </cell>
          <cell r="B17">
            <v>3180</v>
          </cell>
          <cell r="C17">
            <v>2875</v>
          </cell>
          <cell r="F17" t="str">
            <v>-</v>
          </cell>
          <cell r="G17">
            <v>6055</v>
          </cell>
        </row>
        <row r="18">
          <cell r="A18">
            <v>80</v>
          </cell>
          <cell r="B18">
            <v>3225</v>
          </cell>
          <cell r="C18">
            <v>3268</v>
          </cell>
          <cell r="F18" t="str">
            <v>-</v>
          </cell>
          <cell r="G18">
            <v>6493</v>
          </cell>
        </row>
        <row r="19">
          <cell r="A19">
            <v>81</v>
          </cell>
          <cell r="B19">
            <v>3680</v>
          </cell>
          <cell r="C19">
            <v>3596</v>
          </cell>
          <cell r="F19" t="str">
            <v>-</v>
          </cell>
          <cell r="G19">
            <v>7276</v>
          </cell>
        </row>
        <row r="20">
          <cell r="A20">
            <v>82</v>
          </cell>
          <cell r="B20">
            <v>3984</v>
          </cell>
          <cell r="C20">
            <v>5093</v>
          </cell>
          <cell r="F20" t="str">
            <v>-</v>
          </cell>
          <cell r="G20">
            <v>9077</v>
          </cell>
        </row>
        <row r="21">
          <cell r="A21">
            <v>83</v>
          </cell>
          <cell r="B21">
            <v>4684</v>
          </cell>
          <cell r="C21">
            <v>5562</v>
          </cell>
          <cell r="F21" t="str">
            <v>-</v>
          </cell>
          <cell r="G21">
            <v>10246</v>
          </cell>
        </row>
        <row r="22">
          <cell r="A22">
            <v>84</v>
          </cell>
          <cell r="B22">
            <v>5092</v>
          </cell>
          <cell r="C22">
            <v>5909</v>
          </cell>
          <cell r="F22">
            <v>173</v>
          </cell>
          <cell r="G22">
            <v>11174</v>
          </cell>
        </row>
        <row r="23">
          <cell r="A23">
            <v>85</v>
          </cell>
          <cell r="B23">
            <v>6716</v>
          </cell>
          <cell r="C23">
            <v>5835</v>
          </cell>
          <cell r="F23">
            <v>834</v>
          </cell>
          <cell r="G23">
            <v>13385</v>
          </cell>
        </row>
        <row r="24">
          <cell r="A24">
            <v>86</v>
          </cell>
          <cell r="B24">
            <v>5453</v>
          </cell>
          <cell r="C24">
            <v>6772</v>
          </cell>
          <cell r="F24">
            <v>2095</v>
          </cell>
          <cell r="G24">
            <v>14320</v>
          </cell>
        </row>
        <row r="25">
          <cell r="A25">
            <v>87</v>
          </cell>
          <cell r="B25">
            <v>6517</v>
          </cell>
          <cell r="C25">
            <v>7282</v>
          </cell>
          <cell r="F25">
            <v>1979</v>
          </cell>
          <cell r="G25">
            <v>15778</v>
          </cell>
        </row>
        <row r="26">
          <cell r="A26">
            <v>88</v>
          </cell>
          <cell r="B26">
            <v>5865</v>
          </cell>
          <cell r="C26">
            <v>7985</v>
          </cell>
          <cell r="F26">
            <v>1605</v>
          </cell>
          <cell r="G26">
            <v>15455</v>
          </cell>
        </row>
        <row r="27">
          <cell r="A27">
            <v>89</v>
          </cell>
          <cell r="B27">
            <v>6878</v>
          </cell>
          <cell r="C27">
            <v>7263</v>
          </cell>
          <cell r="F27">
            <v>2376</v>
          </cell>
          <cell r="G27">
            <v>16517</v>
          </cell>
        </row>
        <row r="28">
          <cell r="A28">
            <v>90</v>
          </cell>
          <cell r="B28">
            <v>7802</v>
          </cell>
          <cell r="C28">
            <v>7222</v>
          </cell>
          <cell r="F28">
            <v>3550</v>
          </cell>
          <cell r="G28">
            <v>18599</v>
          </cell>
        </row>
        <row r="29">
          <cell r="A29">
            <v>91</v>
          </cell>
          <cell r="B29">
            <v>10017</v>
          </cell>
          <cell r="C29">
            <v>8102</v>
          </cell>
          <cell r="F29">
            <v>2725</v>
          </cell>
          <cell r="G29">
            <v>20953</v>
          </cell>
        </row>
        <row r="30">
          <cell r="A30">
            <v>92</v>
          </cell>
          <cell r="B30">
            <v>9516</v>
          </cell>
          <cell r="C30">
            <v>8726</v>
          </cell>
          <cell r="F30">
            <v>4595</v>
          </cell>
          <cell r="G30">
            <v>23262</v>
          </cell>
        </row>
        <row r="31">
          <cell r="A31">
            <v>93</v>
          </cell>
          <cell r="B31">
            <v>8758</v>
          </cell>
          <cell r="C31">
            <v>9114</v>
          </cell>
          <cell r="F31">
            <v>6748</v>
          </cell>
          <cell r="G31">
            <v>25093</v>
          </cell>
        </row>
        <row r="32">
          <cell r="A32">
            <v>94</v>
          </cell>
          <cell r="B32">
            <v>9633</v>
          </cell>
          <cell r="C32">
            <v>9639</v>
          </cell>
          <cell r="F32">
            <v>7612</v>
          </cell>
          <cell r="G32">
            <v>27500</v>
          </cell>
        </row>
        <row r="33">
          <cell r="A33">
            <v>95</v>
          </cell>
          <cell r="B33">
            <v>9687</v>
          </cell>
          <cell r="C33">
            <v>10842</v>
          </cell>
          <cell r="F33">
            <v>8449</v>
          </cell>
          <cell r="G33">
            <v>29530</v>
          </cell>
        </row>
        <row r="34">
          <cell r="A34">
            <v>96</v>
          </cell>
          <cell r="B34">
            <v>6662</v>
          </cell>
          <cell r="C34">
            <v>15103</v>
          </cell>
          <cell r="F34">
            <v>7814</v>
          </cell>
          <cell r="G34">
            <v>30119</v>
          </cell>
        </row>
        <row r="35">
          <cell r="A35">
            <v>97</v>
          </cell>
          <cell r="B35">
            <v>7970</v>
          </cell>
          <cell r="C35">
            <v>16720</v>
          </cell>
          <cell r="F35">
            <v>7308</v>
          </cell>
          <cell r="G35">
            <v>32625</v>
          </cell>
        </row>
        <row r="36">
          <cell r="A36">
            <v>98</v>
          </cell>
          <cell r="B36">
            <v>7245</v>
          </cell>
          <cell r="C36">
            <v>19019</v>
          </cell>
          <cell r="F36">
            <v>7321</v>
          </cell>
          <cell r="G36">
            <v>36889</v>
          </cell>
        </row>
      </sheetData>
      <sheetData sheetId="6" refreshError="1">
        <row r="6">
          <cell r="B6">
            <v>505</v>
          </cell>
          <cell r="C6">
            <v>123</v>
          </cell>
        </row>
        <row r="7">
          <cell r="B7">
            <v>610</v>
          </cell>
          <cell r="C7">
            <v>174</v>
          </cell>
        </row>
        <row r="8">
          <cell r="B8">
            <v>1059</v>
          </cell>
          <cell r="C8">
            <v>1218</v>
          </cell>
        </row>
        <row r="9">
          <cell r="B9">
            <v>1460</v>
          </cell>
          <cell r="C9">
            <v>1164</v>
          </cell>
        </row>
        <row r="10">
          <cell r="B10">
            <v>1221</v>
          </cell>
          <cell r="C10">
            <v>1824</v>
          </cell>
        </row>
        <row r="11">
          <cell r="B11">
            <v>974</v>
          </cell>
          <cell r="C11">
            <v>2053</v>
          </cell>
        </row>
        <row r="12">
          <cell r="B12">
            <v>910</v>
          </cell>
          <cell r="C12">
            <v>2196</v>
          </cell>
        </row>
        <row r="13">
          <cell r="B13">
            <v>533</v>
          </cell>
          <cell r="C13">
            <v>2709</v>
          </cell>
        </row>
        <row r="14">
          <cell r="B14">
            <v>941</v>
          </cell>
          <cell r="C14">
            <v>2729</v>
          </cell>
        </row>
        <row r="15">
          <cell r="B15">
            <v>1680</v>
          </cell>
          <cell r="C15">
            <v>3145</v>
          </cell>
        </row>
        <row r="16">
          <cell r="B16">
            <v>2002</v>
          </cell>
          <cell r="C16">
            <v>3146</v>
          </cell>
        </row>
        <row r="17">
          <cell r="B17">
            <v>3180</v>
          </cell>
          <cell r="C17">
            <v>2875</v>
          </cell>
        </row>
        <row r="18">
          <cell r="B18">
            <v>3225</v>
          </cell>
          <cell r="C18">
            <v>3268</v>
          </cell>
        </row>
        <row r="19">
          <cell r="B19">
            <v>3680</v>
          </cell>
          <cell r="C19">
            <v>3596</v>
          </cell>
        </row>
        <row r="20">
          <cell r="B20">
            <v>3984</v>
          </cell>
          <cell r="C20">
            <v>5093</v>
          </cell>
        </row>
        <row r="21">
          <cell r="B21">
            <v>4684</v>
          </cell>
          <cell r="C21">
            <v>5562</v>
          </cell>
        </row>
        <row r="22">
          <cell r="B22">
            <v>5092</v>
          </cell>
          <cell r="C22">
            <v>5909</v>
          </cell>
        </row>
        <row r="23">
          <cell r="B23">
            <v>6716</v>
          </cell>
          <cell r="C23">
            <v>5835</v>
          </cell>
        </row>
        <row r="24">
          <cell r="B24">
            <v>5453</v>
          </cell>
          <cell r="C24">
            <v>6772</v>
          </cell>
        </row>
        <row r="25">
          <cell r="B25">
            <v>6517</v>
          </cell>
          <cell r="C25">
            <v>7282</v>
          </cell>
        </row>
        <row r="26">
          <cell r="B26">
            <v>5865</v>
          </cell>
          <cell r="C26">
            <v>7985</v>
          </cell>
        </row>
        <row r="27">
          <cell r="B27">
            <v>6878</v>
          </cell>
          <cell r="C27">
            <v>7263</v>
          </cell>
        </row>
        <row r="28">
          <cell r="B28">
            <v>7802</v>
          </cell>
          <cell r="C28">
            <v>7222</v>
          </cell>
        </row>
        <row r="29">
          <cell r="B29">
            <v>10017</v>
          </cell>
          <cell r="C29">
            <v>8102</v>
          </cell>
        </row>
        <row r="30">
          <cell r="B30">
            <v>9516</v>
          </cell>
          <cell r="C30">
            <v>8726</v>
          </cell>
        </row>
        <row r="31">
          <cell r="B31">
            <v>8758</v>
          </cell>
          <cell r="C31">
            <v>9114</v>
          </cell>
        </row>
        <row r="41">
          <cell r="B41" t="str">
            <v>51</v>
          </cell>
          <cell r="C41">
            <v>21006</v>
          </cell>
        </row>
        <row r="42">
          <cell r="B42" t="str">
            <v>56</v>
          </cell>
          <cell r="C42">
            <v>56056</v>
          </cell>
        </row>
        <row r="43">
          <cell r="B43" t="str">
            <v>61</v>
          </cell>
          <cell r="C43">
            <v>198904</v>
          </cell>
        </row>
        <row r="44">
          <cell r="B44" t="str">
            <v>66</v>
          </cell>
          <cell r="C44">
            <v>512756</v>
          </cell>
        </row>
        <row r="45">
          <cell r="B45" t="str">
            <v>69</v>
          </cell>
          <cell r="C45">
            <v>1088804</v>
          </cell>
        </row>
        <row r="46">
          <cell r="B46" t="str">
            <v>74</v>
          </cell>
          <cell r="C46">
            <v>2426133</v>
          </cell>
        </row>
        <row r="47">
          <cell r="B47" t="str">
            <v>78</v>
          </cell>
          <cell r="C47">
            <v>3299901</v>
          </cell>
        </row>
        <row r="48">
          <cell r="B48" t="str">
            <v>80</v>
          </cell>
          <cell r="C48">
            <v>3965828</v>
          </cell>
        </row>
        <row r="49">
          <cell r="B49" t="str">
            <v>85</v>
          </cell>
          <cell r="C49">
            <v>5708563</v>
          </cell>
        </row>
        <row r="50">
          <cell r="B50" t="str">
            <v>86</v>
          </cell>
          <cell r="C50">
            <v>6151975</v>
          </cell>
        </row>
        <row r="51">
          <cell r="B51" t="str">
            <v>87</v>
          </cell>
          <cell r="C51">
            <v>6506541</v>
          </cell>
        </row>
        <row r="52">
          <cell r="B52" t="str">
            <v>88</v>
          </cell>
          <cell r="C52">
            <v>7225791</v>
          </cell>
        </row>
        <row r="53">
          <cell r="B53" t="str">
            <v>89</v>
          </cell>
          <cell r="C53">
            <v>7819049</v>
          </cell>
        </row>
        <row r="54">
          <cell r="B54" t="str">
            <v>90</v>
          </cell>
          <cell r="C54">
            <v>8350790</v>
          </cell>
        </row>
        <row r="55">
          <cell r="B55" t="str">
            <v>91</v>
          </cell>
          <cell r="C55">
            <v>8901537</v>
          </cell>
        </row>
        <row r="56">
          <cell r="B56" t="str">
            <v>92</v>
          </cell>
          <cell r="C56">
            <v>9391108</v>
          </cell>
        </row>
        <row r="57">
          <cell r="B57" t="str">
            <v>93</v>
          </cell>
          <cell r="C57">
            <v>9851154</v>
          </cell>
        </row>
        <row r="58">
          <cell r="B58" t="str">
            <v>94</v>
          </cell>
          <cell r="C58">
            <v>10276044</v>
          </cell>
        </row>
        <row r="59">
          <cell r="B59" t="str">
            <v>95</v>
          </cell>
          <cell r="C59">
            <v>10658559</v>
          </cell>
        </row>
        <row r="60">
          <cell r="B60" t="str">
            <v>96</v>
          </cell>
          <cell r="C60">
            <v>11104050</v>
          </cell>
        </row>
        <row r="61">
          <cell r="B61" t="str">
            <v>97</v>
          </cell>
          <cell r="C61">
            <v>11565342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  <sheetName val="STN WISE EMR"/>
      <sheetName val="agl-pump-sets"/>
      <sheetName val="EG"/>
      <sheetName val="pump-sets(AI)"/>
      <sheetName val="installes-capacity"/>
      <sheetName val="per-capita"/>
      <sheetName val="towns&amp;villages"/>
      <sheetName val="R.Hrs. Since Comm"/>
      <sheetName val="ATC Loss Red"/>
      <sheetName val="Demand Raised wrt adj targe "/>
      <sheetName val="A"/>
      <sheetName val="A2-02-03"/>
      <sheetName val="EDWise"/>
      <sheetName val="Sheet1"/>
      <sheetName val="DLC"/>
      <sheetName val="Executive Summary -Thermal"/>
      <sheetName val="Stationwise Thermal &amp; Hydel Gen"/>
      <sheetName val="TWELVE"/>
      <sheetName val="Salient1"/>
      <sheetName val="all"/>
      <sheetName val="04REL"/>
      <sheetName val="A 3.7"/>
      <sheetName val="Loss_of_Generation"/>
      <sheetName val="No_of_Tube_Leakage"/>
      <sheetName val="EB_PS"/>
      <sheetName val="400_KV"/>
      <sheetName val="LONG_DURATION_OUTAGE"/>
      <sheetName val="TIME_DURATION_CAUSE_ANALYSIS"/>
      <sheetName val="CAUSE_ANALYSIS"/>
      <sheetName val="BREAKUP_OF_OIL"/>
      <sheetName val="PARTIAL_LOSS"/>
      <sheetName val="STN_WISE_EMR"/>
      <sheetName val="R_Hrs__Since_Comm"/>
      <sheetName val="ATC_Loss_Red"/>
      <sheetName val="Demand_Raised_wrt_adj_targe_"/>
      <sheetName val="Executive_Summary_-Thermal"/>
      <sheetName val="Stationwise_Thermal_&amp;_Hydel_Gen"/>
      <sheetName val="A_3_7"/>
      <sheetName val="HDPE"/>
      <sheetName val="DI"/>
      <sheetName val="pvc"/>
      <sheetName val="hdpe_basic"/>
      <sheetName val="pvc_basic"/>
      <sheetName val="data"/>
      <sheetName val="Newabstract"/>
      <sheetName val="Addl.40"/>
      <sheetName val="Form-A"/>
      <sheetName val="feasibility require"/>
      <sheetName val="MO EY"/>
      <sheetName val="MO CY"/>
      <sheetName val="Sec-1a"/>
      <sheetName val="Sec-5a"/>
      <sheetName val="Sec-8d"/>
      <sheetName val="Sec-3a"/>
      <sheetName val="Sec-1b"/>
      <sheetName val="Sec-1c"/>
      <sheetName val="Sec-8c"/>
      <sheetName val="PCA2822"/>
      <sheetName val="Labour charges"/>
      <sheetName val="7.11 p1"/>
      <sheetName val="EG-02-03"/>
      <sheetName val="Dom"/>
      <sheetName val="Lead statement"/>
      <sheetName val="Detailed"/>
      <sheetName val="01.11.2004"/>
      <sheetName val="A1-Continuous"/>
      <sheetName val="CASH-FLOW"/>
      <sheetName val="SPT vs PHI"/>
      <sheetName val="List"/>
      <sheetName val="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tal"/>
      <sheetName val="O&amp;M"/>
      <sheetName val="DCW,BM"/>
      <sheetName val="Sheet1"/>
      <sheetName val="data"/>
      <sheetName val="Salient1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_Print"/>
      <sheetName val="EA_II"/>
      <sheetName val="EA_III_stnwise"/>
      <sheetName val="Tr Loss WR,MP,Tot "/>
      <sheetName val="THERMAL"/>
      <sheetName val="CSD0506"/>
      <sheetName val="Monthwise_MPLOSS"/>
      <sheetName val="HYDEL"/>
      <sheetName val="STN WISE EMR"/>
      <sheetName val="MPPGCL-injection"/>
      <sheetName val="Monthwise Inj_Losses"/>
      <sheetName val="Sheet1"/>
      <sheetName val="EA_IV"/>
      <sheetName val="EA_III"/>
      <sheetName val="EA_Summary"/>
      <sheetName val="EA_I"/>
      <sheetName val="Sheet6"/>
      <sheetName val="Sheet3"/>
      <sheetName val="Tr Loss WR,MP,Tot"/>
      <sheetName val="CHECK SHEET NEW"/>
      <sheetName val="BUS LOSSES"/>
      <sheetName val="Amount"/>
      <sheetName val="PRF"/>
      <sheetName val="DLC"/>
      <sheetName val="Addl.40"/>
      <sheetName val="04REL"/>
      <sheetName val="Sept "/>
      <sheetName val="Discom Details"/>
      <sheetName val="SUMMERY"/>
      <sheetName val="overall"/>
      <sheetName val="PART C"/>
      <sheetName val="Graphs"/>
      <sheetName val="Part A General"/>
      <sheetName val="Form_A"/>
      <sheetName val="Dom"/>
      <sheetName val="ATP"/>
      <sheetName val="Sorted"/>
      <sheetName val="Form-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O&amp;M"/>
      <sheetName val="DCW"/>
      <sheetName val="Burnt Meters"/>
      <sheetName val="Other"/>
      <sheetName val="Sheet1"/>
      <sheetName val="Salient1"/>
      <sheetName val="04REL"/>
      <sheetName val="SUMMERY"/>
      <sheetName val="% of Elect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LY -99-00"/>
      <sheetName val="Hydro Data"/>
      <sheetName val="HLY0001"/>
      <sheetName val="SUMMERY"/>
      <sheetName val="mnthly-chrt"/>
      <sheetName val="purchase"/>
      <sheetName val="dpc cost"/>
      <sheetName val="Plant Availability"/>
      <sheetName val="MOD-PROJ"/>
      <sheetName val="Apr-99"/>
      <sheetName val="May-99"/>
      <sheetName val="Jun-99"/>
      <sheetName val="July-99"/>
      <sheetName val="Aug-99"/>
      <sheetName val="Sept-99"/>
      <sheetName val="Oct-99"/>
      <sheetName val="Nov-99"/>
      <sheetName val="Dec-99"/>
      <sheetName val="Jan-00"/>
      <sheetName val="Feb-00"/>
      <sheetName val="Mar-00"/>
      <sheetName val="04REL"/>
      <sheetName val="Inputs"/>
      <sheetName val="Impt Register Original 2006-07"/>
      <sheetName val="Form_A"/>
      <sheetName val="Form-A"/>
      <sheetName val="annexure"/>
      <sheetName val="Dom"/>
      <sheetName val="Form-B"/>
      <sheetName val="% of Elect"/>
      <sheetName val="ATP"/>
      <sheetName val="Data"/>
      <sheetName val="Ag LF"/>
      <sheetName val="A 3.7"/>
      <sheetName val="Total Sec Wise for 12-2007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Majoduck_SK_1"/>
      <sheetName val="During March 03"/>
      <sheetName val="As on 31-3-02"/>
      <sheetName val="2002-03"/>
      <sheetName val="As on 31-3-03"/>
      <sheetName val="% of Elect"/>
      <sheetName val="with RESCO 31-3-03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Majoduck_SK_1"/>
      <sheetName val="During March 03"/>
      <sheetName val="As on 31-3-02"/>
      <sheetName val="2002-03"/>
      <sheetName val="As on 31-3-03"/>
      <sheetName val="% of Elect"/>
      <sheetName val="with RESCO 31-3-03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 Cap Base D"/>
      <sheetName val="1.2 Reas Return D"/>
      <sheetName val="1.3 Exp D"/>
      <sheetName val="1.3a Exp T"/>
      <sheetName val="1.4 Non-tariff inc D"/>
      <sheetName val="1.5 Cust rebates D"/>
      <sheetName val="1.6 ARR D"/>
      <sheetName val="#REF"/>
      <sheetName val="CAT-II"/>
      <sheetName val="CAT-II(2)"/>
      <sheetName val="CAT-II (R)"/>
      <sheetName val="CAT-II(R)(2)"/>
      <sheetName val="CAT-II (B)"/>
      <sheetName val="CAT-II(B)(2)"/>
      <sheetName val="CAT-II (CIRCLE)"/>
      <sheetName val="CAT-II(CIRCLE)(2)"/>
      <sheetName val="TOT CAT-I "/>
      <sheetName val="TOT CAT-I(2)"/>
      <sheetName val="TOT CAT-II "/>
      <sheetName val="TOT CAT-II(2)"/>
      <sheetName val="1"/>
      <sheetName val="old dtrs"/>
      <sheetName val="old dtrs SPM"/>
      <sheetName val="2"/>
      <sheetName val="11kv Jumpers"/>
      <sheetName val="3"/>
      <sheetName val="11 KV undersize"/>
      <sheetName val="4"/>
      <sheetName val="11kv aged"/>
      <sheetName val="5"/>
      <sheetName val="6"/>
      <sheetName val="6 BBL"/>
      <sheetName val="6 PVP"/>
      <sheetName val="6 SLr"/>
      <sheetName val="UPTO 25H.P."/>
      <sheetName val="50-75H.P."/>
      <sheetName val="25-50 HP Ordi"/>
      <sheetName val="7"/>
      <sheetName val="PWS-STL"/>
      <sheetName val="8"/>
      <sheetName val="AB Cable"/>
      <sheetName val="9"/>
      <sheetName val="Low voltage"/>
      <sheetName val="10"/>
      <sheetName val="11"/>
      <sheetName val="12"/>
      <sheetName val="Agl Loads"/>
      <sheetName val="13"/>
      <sheetName val="BBL"/>
      <sheetName val="15"/>
      <sheetName val="16"/>
      <sheetName val="Cat -lll BB"/>
      <sheetName val="Line loss"/>
      <sheetName val="Actual Monitay Gain"/>
      <sheetName val="Loss reduction -June"/>
      <sheetName val="Loss reduction"/>
      <sheetName val="DEMAND"/>
      <sheetName val="Rev coll(bbl)"/>
      <sheetName val="DTRs fail"/>
      <sheetName val="Reduce DTR Filure"/>
      <sheetName val="Breakdowns "/>
      <sheetName val="DILIST OPERATOPN"/>
      <sheetName val="LT-ARREARS-1"/>
      <sheetName val="ACD,TEMP,RRACT"/>
      <sheetName val="COM annex-11(B) (2)"/>
      <sheetName val="STLs (2)"/>
      <sheetName val="METERING Plan"/>
      <sheetName val="Metering of town DTRs"/>
      <sheetName val="Majoduck_SK_1"/>
      <sheetName val="Exp"/>
      <sheetName val="132KVSS"/>
      <sheetName val="Sheet1"/>
      <sheetName val="Load drawn"/>
      <sheetName val="2004"/>
      <sheetName val="Newabstract"/>
      <sheetName val="Addl_40"/>
      <sheetName val="A2-02-03"/>
      <sheetName val="STN WISE EMR"/>
      <sheetName val="Addl.40"/>
      <sheetName val="Salient1"/>
      <sheetName val="04REL"/>
      <sheetName val="Form-C4"/>
      <sheetName val="RevenueInput"/>
      <sheetName val="cover1"/>
      <sheetName val="Lead statement"/>
      <sheetName val="Labour charges"/>
      <sheetName val="Detailed"/>
      <sheetName val="Cat_Ser_load"/>
      <sheetName val="A 3.7"/>
      <sheetName val="Part C"/>
      <sheetName val="cap all"/>
      <sheetName val="Executive Summary -Thermal"/>
      <sheetName val="C.S.GENERATION"/>
      <sheetName val="BREAKUP OF OIL"/>
      <sheetName val="Stationwise Thermal &amp; Hydel Gen"/>
      <sheetName val="TWELVE"/>
      <sheetName val="data"/>
      <sheetName val="Total Sec Wise for 12-2007"/>
      <sheetName val="SUMMERY"/>
      <sheetName val="Mortars"/>
      <sheetName val="ATP"/>
      <sheetName val="1.1 Trs. Fai."/>
      <sheetName val="feasibility require"/>
      <sheetName val="Form-A"/>
      <sheetName val="#REF!"/>
      <sheetName val="annexture-g1"/>
      <sheetName val="Discom Detai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/>
      <sheetData sheetId="70"/>
      <sheetData sheetId="71"/>
      <sheetData sheetId="72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O&amp;M"/>
      <sheetName val="DCW"/>
      <sheetName val="Burnt Meters"/>
      <sheetName val="Other"/>
      <sheetName val="Sheet1"/>
      <sheetName val="Salient1"/>
      <sheetName val="04REL"/>
      <sheetName val="Dom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.SUMM PS"/>
      <sheetName val="EX. SUMM GEN"/>
      <sheetName val="Maintenance "/>
      <sheetName val="CENTRAL SECTOR"/>
      <sheetName val="SCH,ACT"/>
      <sheetName val="GP Ther"/>
      <sheetName val="GP Hyd"/>
      <sheetName val="Fuel Cons."/>
      <sheetName val="Unitwise TPI"/>
      <sheetName val="Stnwise TPI"/>
      <sheetName val="Monthwise TPI"/>
      <sheetName val="PLF aprsep"/>
      <sheetName val="PLF OctMar"/>
      <sheetName val="Monthwise Sp.oil Cons."/>
      <sheetName val="Oil Cons. Account"/>
      <sheetName val="CA"/>
      <sheetName val="TIME DURATION CAUSE ANALYSIS"/>
      <sheetName val="Ploss"/>
      <sheetName val="MCRH"/>
      <sheetName val="R.Hrs. Since Comm"/>
      <sheetName val="LEVEL"/>
      <sheetName val="EB"/>
      <sheetName val="MORNING,EVENING PEAK"/>
      <sheetName val="COMP,UNRESTRICTED DEMAND"/>
      <sheetName val="CSG 01-02"/>
      <sheetName val="CSD"/>
      <sheetName val="SUPPLY HRS"/>
      <sheetName val="MiniMicro"/>
      <sheetName val="MPSEB90-01MONTHLY GENPLF"/>
      <sheetName val="400KV LOD"/>
      <sheetName val="220KV"/>
      <sheetName val="Energy Audit At PS"/>
      <sheetName val="All India PLF 1991-92 onwards"/>
      <sheetName val="R_Hrs_ Since Comm"/>
      <sheetName val="BREAKUP OF OIL"/>
      <sheetName val="STN WISE EMR"/>
      <sheetName val="ATC Loss Red"/>
      <sheetName val="DLC"/>
      <sheetName val="C.S.GENERATION"/>
      <sheetName val="agl-pump-sets"/>
      <sheetName val="EG"/>
      <sheetName val="pump-sets(AI)"/>
      <sheetName val="installes-capacity"/>
      <sheetName val="per-capita"/>
      <sheetName val="towns&amp;villages"/>
      <sheetName val="A"/>
      <sheetName val="R_Abstract"/>
      <sheetName val="A2-02-03"/>
      <sheetName val="Executive Summary -Thermal"/>
      <sheetName val="Stationwise Thermal &amp; Hydel Gen"/>
      <sheetName val="TWELVE"/>
      <sheetName val="EX_SUMM_PS"/>
      <sheetName val="EX__SUMM_GEN"/>
      <sheetName val="Maintenance_"/>
      <sheetName val="CENTRAL_SECTOR"/>
      <sheetName val="GP_Ther"/>
      <sheetName val="GP_Hyd"/>
      <sheetName val="Fuel_Cons_"/>
      <sheetName val="Unitwise_TPI"/>
      <sheetName val="Stnwise_TPI"/>
      <sheetName val="Monthwise_TPI"/>
      <sheetName val="PLF_aprsep"/>
      <sheetName val="PLF_OctMar"/>
      <sheetName val="Monthwise_Sp_oil_Cons_"/>
      <sheetName val="Oil_Cons__Account"/>
      <sheetName val="TIME_DURATION_CAUSE_ANALYSIS"/>
      <sheetName val="R_Hrs__Since_Comm"/>
      <sheetName val="MORNING,EVENING_PEAK"/>
      <sheetName val="COMP,UNRESTRICTED_DEMAND"/>
      <sheetName val="CSG_01-02"/>
      <sheetName val="SUPPLY_HRS"/>
      <sheetName val="MPSEB90-01MONTHLY_GENPLF"/>
      <sheetName val="400KV_LOD"/>
      <sheetName val="Energy_Audit_At_PS"/>
      <sheetName val="All_India_PLF_1991-92_onwards"/>
      <sheetName val="R_Hrs__Since_Comm1"/>
      <sheetName val="BREAKUP_OF_OIL"/>
      <sheetName val="STN_WISE_EMR"/>
      <sheetName val="ATC_Loss_Red"/>
      <sheetName val="C_S_GENERATION"/>
      <sheetName val="Executive_Summary_-Thermal"/>
      <sheetName val="Stationwise_Thermal_&amp;_Hydel_Gen"/>
      <sheetName val="dpc cost"/>
      <sheetName val="SUMMERY"/>
      <sheetName val="04REL"/>
      <sheetName val="Form-A"/>
      <sheetName val="PART 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NDIX  -  H"/>
      <sheetName val="syn-3,4"/>
      <sheetName val="syn-1,2"/>
      <sheetName val="A2-02-03"/>
      <sheetName val="A3-02-03"/>
      <sheetName val="A4-02-03"/>
      <sheetName val="A5-02-03"/>
      <sheetName val="B1-02-03"/>
      <sheetName val="B2-02-03"/>
      <sheetName val="B3-02-03"/>
      <sheetName val="C1-02-03"/>
      <sheetName val="C2-02-03"/>
      <sheetName val="C3-02-03"/>
      <sheetName val="D1-02-03"/>
      <sheetName val="D2-02-03"/>
      <sheetName val="E1-02-03"/>
      <sheetName val="E2-02-03"/>
      <sheetName val="E3-02-03"/>
      <sheetName val="F1-a-b-02-03 (NEW)"/>
      <sheetName val="F1-a-b-02-03"/>
      <sheetName val="F1a-F1b(Accounts)"/>
      <sheetName val="F2-02-03"/>
      <sheetName val="fiii-02-03"/>
      <sheetName val="G02-03"/>
      <sheetName val="J3-02-03"/>
      <sheetName val="J2-02-03"/>
      <sheetName val="J1-02-03"/>
      <sheetName val="K-1-02-03"/>
      <sheetName val="K-2-02-03"/>
      <sheetName val="K-3-02-03"/>
      <sheetName val="G"/>
      <sheetName val="H"/>
      <sheetName val="j(i)"/>
      <sheetName val="j(ii)"/>
      <sheetName val="j(iii)"/>
      <sheetName val="K-1"/>
      <sheetName val="K-2"/>
      <sheetName val="K-3"/>
      <sheetName val="B1-02-03 (old)"/>
      <sheetName val="Appex-02-03"/>
      <sheetName val="F1-a-b-02-03 (2)"/>
      <sheetName val="Addl.40"/>
      <sheetName val="agl-pump-sets"/>
      <sheetName val="EG"/>
      <sheetName val="pump-sets(AI)"/>
      <sheetName val="installes-capacity"/>
      <sheetName val="per-capita"/>
      <sheetName val="towns&amp;villages"/>
      <sheetName val="04REL"/>
      <sheetName val="cap all"/>
      <sheetName val="A2_02_03"/>
      <sheetName val="Manchal"/>
      <sheetName val="2004"/>
      <sheetName val="RevenueInput"/>
      <sheetName val="cover1"/>
      <sheetName val="STN WISE EMR"/>
      <sheetName val="Sheet1"/>
      <sheetName val="Salient1"/>
      <sheetName val="all"/>
      <sheetName val="Work_sheet"/>
      <sheetName val="C.S.GENERATION"/>
      <sheetName val="Dom"/>
      <sheetName val="ATP"/>
      <sheetName val="R_Abstract"/>
      <sheetName val="Cat_Ser_load"/>
      <sheetName val="MNCL"/>
      <sheetName val="APPENDIX__-__H"/>
      <sheetName val="F1-a-b-02-03_(NEW)"/>
      <sheetName val="B1-02-03_(old)"/>
      <sheetName val="F1-a-b-02-03_(2)"/>
      <sheetName val="Addl_40"/>
      <sheetName val="cap_all"/>
      <sheetName val="STN_WISE_EMR"/>
      <sheetName val="C_S_GENERATION"/>
      <sheetName val="AGL ABSTRACT"/>
      <sheetName val="RWGL-11 HRLY MD"/>
      <sheetName val="Total Sec Wise for 12-2007"/>
      <sheetName val="data"/>
      <sheetName val="SUMMERY"/>
      <sheetName val="Impt Register Original 2006-07"/>
      <sheetName val="7.1"/>
      <sheetName val="% of Elect"/>
      <sheetName val="Survey Status_2"/>
      <sheetName val="BREAKUP OF OIL"/>
      <sheetName val="Discom Details"/>
      <sheetName val="Newabs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joduck_SK_1"/>
      <sheetName val="Prog-UP TO JUNE 04"/>
      <sheetName val="RevenueInput"/>
      <sheetName val="cover1"/>
      <sheetName val="Salient1"/>
      <sheetName val="C.S.GENERATION"/>
      <sheetName val="2004"/>
      <sheetName val="Form-C4"/>
      <sheetName val="all"/>
      <sheetName val="#REF"/>
      <sheetName val="BREAKUP OF OIL"/>
      <sheetName val="MANDAL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nk wise_07.12"/>
      <sheetName val="Sheet5"/>
      <sheetName val="Sheet3"/>
      <sheetName val="OCT12"/>
      <sheetName val="C.S.GENERATION"/>
      <sheetName val="2004"/>
      <sheetName val="RevenueInput"/>
      <sheetName val="cover1"/>
      <sheetName val="A2-02-0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3"/>
      <sheetName val="2004"/>
      <sheetName val="Discom Details"/>
      <sheetName val="data"/>
      <sheetName val="C.S.GENERATION"/>
      <sheetName val="RevenueInput"/>
      <sheetName val="cover1"/>
      <sheetName val="MANDAL"/>
      <sheetName val="Form-C4"/>
      <sheetName val="General"/>
      <sheetName val="1.8"/>
      <sheetName val="A2-02-0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 &amp; MNP "/>
      <sheetName val="aGL"/>
      <sheetName val="S_Dvn wise Enumaration"/>
      <sheetName val="Sheet1"/>
      <sheetName val="Discom Details"/>
      <sheetName val="C.S.GENER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Challan"/>
      <sheetName val="Annexure-I"/>
      <sheetName val="Param"/>
      <sheetName val="outPut"/>
    </sheetNames>
    <sheetDataSet>
      <sheetData sheetId="0"/>
      <sheetData sheetId="1"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847">
          <cell r="IV847">
            <v>193</v>
          </cell>
        </row>
        <row r="848">
          <cell r="IV848">
            <v>194</v>
          </cell>
        </row>
        <row r="849">
          <cell r="IV849" t="str">
            <v>194A</v>
          </cell>
        </row>
        <row r="850">
          <cell r="IV850" t="str">
            <v>194B</v>
          </cell>
        </row>
        <row r="851">
          <cell r="IV851" t="str">
            <v>194BB</v>
          </cell>
        </row>
        <row r="852">
          <cell r="IV852" t="str">
            <v>194C</v>
          </cell>
        </row>
        <row r="853">
          <cell r="IV853" t="str">
            <v>194D</v>
          </cell>
        </row>
        <row r="854">
          <cell r="IV854" t="str">
            <v>194EE</v>
          </cell>
        </row>
        <row r="855">
          <cell r="IV855" t="str">
            <v>194F</v>
          </cell>
        </row>
        <row r="856">
          <cell r="IV856" t="str">
            <v>194G</v>
          </cell>
        </row>
        <row r="857">
          <cell r="IV857" t="str">
            <v>194H</v>
          </cell>
        </row>
        <row r="858">
          <cell r="IV858" t="str">
            <v>194I</v>
          </cell>
        </row>
        <row r="859">
          <cell r="IV859" t="str">
            <v>194J</v>
          </cell>
        </row>
        <row r="860">
          <cell r="IV860" t="str">
            <v>194LA</v>
          </cell>
        </row>
      </sheetData>
      <sheetData sheetId="2"/>
      <sheetData sheetId="3"/>
      <sheetData sheetId="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Work_sheet"/>
      <sheetName val="C.S.GENERATION"/>
      <sheetName val="cover1"/>
      <sheetName val="RevenueInput"/>
      <sheetName val="% of Elect"/>
      <sheetName val="2004"/>
      <sheetName val="DATA_PRG"/>
      <sheetName val="Form-C4"/>
      <sheetName val="Energy_bal"/>
      <sheetName val="t_prsr"/>
      <sheetName val="cap all"/>
      <sheetName val="Discom Details"/>
      <sheetName val="Dom"/>
      <sheetName val="Spec Rev and Cons 18-19"/>
      <sheetName val="Part A General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forma- mhqsfinal (4)"/>
      <sheetName val="Sum_Proforma- mhqsfinal (3)"/>
      <sheetName val="Sum_Proforma- mhqsfinal (2)"/>
      <sheetName val="Sum_Proforma-towns MU FINAL"/>
      <sheetName val="Sum_Proforma- mhqsfinal"/>
      <sheetName val="dpc cost"/>
      <sheetName val="SUMMERY"/>
      <sheetName val="Form-B"/>
      <sheetName val="Action Plan Monthly Report 20"/>
      <sheetName val="Sheet  _3_"/>
      <sheetName val="Sheet1"/>
      <sheetName val="Discom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Dem"/>
      <sheetName val="Majoduck_SK_1"/>
      <sheetName val="feasibility require"/>
      <sheetName val="A 3.7"/>
      <sheetName val="dpc cost"/>
      <sheetName val="SUMMERY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05_Sales_vari"/>
      <sheetName val="0506_Sales_vari"/>
      <sheetName val="Losses-gross"/>
      <sheetName val="Energy_bal"/>
      <sheetName val="MU Vari0405"/>
      <sheetName val="genco"/>
      <sheetName val="PPforFC_VC (0405TO)"/>
      <sheetName val="PPforFC_VC0405 (ver)"/>
      <sheetName val="PPforFC_VC0506 (ver)"/>
      <sheetName val="% of Elect"/>
      <sheetName val="Sheet1"/>
      <sheetName val="Sheet2"/>
      <sheetName val="Discom Details"/>
      <sheetName val="General"/>
      <sheetName val="Work_sheet"/>
      <sheetName val="Challan"/>
      <sheetName val="dpc cost"/>
      <sheetName val="SUMMERY"/>
      <sheetName val="BWSCPlt"/>
      <sheetName val="all"/>
      <sheetName val="CI"/>
      <sheetName val="DI"/>
      <sheetName val="G.R.P"/>
      <sheetName val="HDPE"/>
      <sheetName val="PSC REVISED"/>
      <sheetName val="pvc"/>
      <sheetName val="Form_A"/>
      <sheetName val="RevenueInput"/>
      <sheetName val="cover1"/>
      <sheetName val="ATP"/>
      <sheetName val="D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DTR_x005f_x005f_x005f_x005f_x005f_x005f_x005f_x000a_FAI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Dem"/>
      <sheetName val="Majoduck_SK_1"/>
      <sheetName val="feasibility require"/>
      <sheetName val="A 3.7"/>
      <sheetName val="dpc cost"/>
      <sheetName val="SUMMER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joduck_SK_1"/>
      <sheetName val="LTRTNS (2)"/>
      <sheetName val="HTRTNS (2)"/>
      <sheetName val="Sheet1"/>
      <sheetName val="Sheet2"/>
      <sheetName val="Sheet3"/>
      <sheetName val="feasibility require"/>
      <sheetName val="Inputs"/>
      <sheetName val="1.1 Trs. Fai."/>
      <sheetName val="annexure"/>
      <sheetName val="Salient1"/>
      <sheetName val="A 3.7"/>
      <sheetName val="First information "/>
      <sheetName val="NDL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O&amp;M"/>
      <sheetName val="DCW"/>
      <sheetName val="Burnt Meters"/>
      <sheetName val="Other"/>
      <sheetName val="Sheet1"/>
      <sheetName val="Total Sec Wise for 12-2007"/>
      <sheetName val="2004"/>
      <sheetName val="Inputs"/>
      <sheetName val="feasibility require"/>
      <sheetName val="OCT16LI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ensitivities"/>
      <sheetName val="General Inputs"/>
      <sheetName val="Input (Opening) Balance Sheet"/>
      <sheetName val="Input (Opening) Fixed Assets"/>
      <sheetName val="Input (Opening) P&amp;L"/>
      <sheetName val="1.1a Fixed Assets"/>
      <sheetName val="1.1b Depn"/>
      <sheetName val="1.1c WDV of assets retired"/>
      <sheetName val="1.1e CWIP"/>
      <sheetName val="1.1f S&amp;LB"/>
      <sheetName val="Other lease"/>
      <sheetName val="1.1g Indian loans"/>
      <sheetName val="1.1h For-Loans Terms "/>
      <sheetName val="1.1h For-Loans Details"/>
      <sheetName val="Working Capital"/>
      <sheetName val="Electricity Duty"/>
      <sheetName val="consumer mix"/>
      <sheetName val="Interest"/>
      <sheetName val="Output P&amp;L"/>
      <sheetName val="Output Balance Sheet"/>
      <sheetName val="Output Financing Plan"/>
      <sheetName val="SFR"/>
      <sheetName val="1.1 Capital Base"/>
      <sheetName val="1.2 Reasonable Return"/>
      <sheetName val="1.3 Expenditure"/>
      <sheetName val="Units-pur-sol"/>
      <sheetName val="Details of Employee Cost"/>
      <sheetName val="1.3b Emp_No_Cost"/>
      <sheetName val="1.4 Non-tariff inc T"/>
      <sheetName val="1.5 Customer Rebates"/>
      <sheetName val="1.6 ARR-Ensuing Year"/>
      <sheetName val="stat.ofdiff."/>
      <sheetName val="checks"/>
      <sheetName val="overall"/>
      <sheetName val="annexure"/>
      <sheetName val="Salient1"/>
      <sheetName val="val-class"/>
      <sheetName val="Sheet1"/>
      <sheetName val="A 3.7"/>
      <sheetName val="feasibility require"/>
      <sheetName val="SUMMERY"/>
      <sheetName val="Total Sec Wise for 12-2007"/>
      <sheetName val="04REL"/>
      <sheetName val="Sheet  _3_"/>
      <sheetName val="Action Plan Monthly Report 20"/>
      <sheetName val="Form_A"/>
      <sheetName val="Inputs"/>
      <sheetName val="Table 74"/>
      <sheetName val="Impt Register Original 2006-07"/>
      <sheetName val="Form-C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 Avl - Gross - Input"/>
      <sheetName val="Energy Availability - Net"/>
      <sheetName val="Key notes"/>
      <sheetName val="Hydro Availability"/>
      <sheetName val="Energy Dispatch without Surplus"/>
      <sheetName val="Energy Availability_Net_Input"/>
      <sheetName val="Energy Availability check_seaso"/>
      <sheetName val="Energy Exchange Price"/>
      <sheetName val="Energy Requirement"/>
      <sheetName val="Tariff order data"/>
      <sheetName val="Monthly per unit cost"/>
      <sheetName val="FY 15-16_Variation analysis"/>
      <sheetName val="FY 16-17_Variation analysis"/>
      <sheetName val="Merit Order H2 CY"/>
      <sheetName val="Merit Order EY"/>
      <sheetName val="Energy Dispatch"/>
      <sheetName val=" PP Cost-Input"/>
      <sheetName val="Variable Cost - Input"/>
      <sheetName val="H1 FY16 &amp; H2 FY16 Costs - Input"/>
      <sheetName val="Annual PP Cost - Input"/>
      <sheetName val="PP - Summary"/>
      <sheetName val="ARR - Summary"/>
      <sheetName val="Loss _Energy requirement"/>
      <sheetName val="ARR input sheets"/>
      <sheetName val="PP Variance Analysis"/>
      <sheetName val="CoS Analysis"/>
      <sheetName val="Incentive Computation"/>
      <sheetName val="1.3a H1 CY"/>
      <sheetName val="1.3a H2 CY"/>
      <sheetName val="1.3a CY"/>
      <sheetName val="D-D CY Vol"/>
      <sheetName val="1.3a EY"/>
      <sheetName val="D-D EY Vol"/>
      <sheetName val="4.2 NP"/>
      <sheetName val="4.2 SP"/>
      <sheetName val="Energy Availability NP"/>
      <sheetName val="4.2 Consol"/>
      <sheetName val="Energy Availability SP"/>
      <sheetName val="PP - Summary for write up"/>
      <sheetName val="Revenue Variance"/>
      <sheetName val="DISCOM Wise Subsidy"/>
      <sheetName val="CM Presentation"/>
      <sheetName val="CoS Analysis_V2"/>
      <sheetName val="Sheet2"/>
      <sheetName val="RSF"/>
      <sheetName val="Subsidy at different Agl Sales"/>
      <sheetName val="AP Comparision"/>
      <sheetName val="ARR-Reduction"/>
      <sheetName val="FY 17-18"/>
      <sheetName val="Agl Sales and Losses"/>
      <sheetName val="ARR - Variance"/>
      <sheetName val="TSSPDCL CMD"/>
      <sheetName val="Generating stations &amp; location"/>
      <sheetName val="PP validation queries 19.09.14"/>
      <sheetName val="Sheet1"/>
      <sheetName val="Sheet3"/>
      <sheetName val="Sheet6"/>
      <sheetName val="FY 13-14 reason"/>
      <sheetName val="FY 14-15 reason"/>
      <sheetName val="Energy Deficit summary"/>
      <sheetName val="Upcomingstations&amp;PPA Expiry"/>
    </sheetNames>
    <sheetDataSet>
      <sheetData sheetId="0"/>
      <sheetData sheetId="1">
        <row r="4">
          <cell r="D4" t="str">
            <v>Yes</v>
          </cell>
        </row>
      </sheetData>
      <sheetData sheetId="2"/>
      <sheetData sheetId="3"/>
      <sheetData sheetId="4"/>
      <sheetData sheetId="5">
        <row r="561">
          <cell r="A561">
            <v>0</v>
          </cell>
          <cell r="B561">
            <v>0</v>
          </cell>
          <cell r="C561" t="str">
            <v>2016-17 (Projected)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</row>
        <row r="562">
          <cell r="B562">
            <v>0</v>
          </cell>
          <cell r="C562" t="str">
            <v>Generating Station</v>
          </cell>
          <cell r="D562" t="str">
            <v>D Link</v>
          </cell>
          <cell r="E562" t="str">
            <v>Telangana's share</v>
          </cell>
          <cell r="F562" t="str">
            <v>Telangana's share</v>
          </cell>
          <cell r="G562" t="str">
            <v>PLF (%)</v>
          </cell>
          <cell r="H562" t="str">
            <v>Variable Cost (Rs. / kWh)</v>
          </cell>
          <cell r="I562">
            <v>0</v>
          </cell>
          <cell r="J562" t="str">
            <v>Net Energy Availability (MU)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 t="str">
            <v>Yearly Auxiliary Consumption (%)</v>
          </cell>
          <cell r="X562" t="str">
            <v>Yearly Auxiliary Consumption (MU)</v>
          </cell>
          <cell r="Y562">
            <v>0</v>
          </cell>
          <cell r="Z562" t="str">
            <v>Remarks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 t="str">
            <v>(%)</v>
          </cell>
          <cell r="F563" t="str">
            <v>(MW)</v>
          </cell>
          <cell r="G563">
            <v>0</v>
          </cell>
          <cell r="H563">
            <v>0</v>
          </cell>
          <cell r="I563">
            <v>0</v>
          </cell>
          <cell r="J563" t="str">
            <v>April</v>
          </cell>
          <cell r="K563" t="str">
            <v>May</v>
          </cell>
          <cell r="L563" t="str">
            <v>June</v>
          </cell>
          <cell r="M563" t="str">
            <v>July</v>
          </cell>
          <cell r="N563" t="str">
            <v>August</v>
          </cell>
          <cell r="O563" t="str">
            <v>September</v>
          </cell>
          <cell r="P563" t="str">
            <v>October</v>
          </cell>
          <cell r="Q563" t="str">
            <v>November</v>
          </cell>
          <cell r="R563" t="str">
            <v>December</v>
          </cell>
          <cell r="S563" t="str">
            <v>January</v>
          </cell>
          <cell r="T563" t="str">
            <v>February</v>
          </cell>
          <cell r="U563" t="str">
            <v>March</v>
          </cell>
          <cell r="V563" t="str">
            <v>Total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</row>
        <row r="565">
          <cell r="A565">
            <v>0</v>
          </cell>
          <cell r="B565">
            <v>0</v>
          </cell>
          <cell r="C565" t="str">
            <v>GENCO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</row>
        <row r="566">
          <cell r="A566">
            <v>0</v>
          </cell>
          <cell r="B566">
            <v>0</v>
          </cell>
          <cell r="C566" t="str">
            <v>Thermal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</row>
        <row r="567">
          <cell r="A567">
            <v>1</v>
          </cell>
          <cell r="B567" t="str">
            <v>VTPS I</v>
          </cell>
          <cell r="C567" t="str">
            <v>VTPS I</v>
          </cell>
          <cell r="D567">
            <v>0</v>
          </cell>
          <cell r="E567">
            <v>0</v>
          </cell>
          <cell r="F567">
            <v>226.33800000000002</v>
          </cell>
          <cell r="G567">
            <v>0.87599319577448553</v>
          </cell>
          <cell r="H567">
            <v>0</v>
          </cell>
          <cell r="I567">
            <v>8.7499999999999994E-2</v>
          </cell>
          <cell r="J567">
            <v>141.62</v>
          </cell>
          <cell r="K567">
            <v>146.538375</v>
          </cell>
          <cell r="L567">
            <v>106.215</v>
          </cell>
          <cell r="M567">
            <v>146.538375</v>
          </cell>
          <cell r="N567">
            <v>73.273749999999993</v>
          </cell>
          <cell r="O567">
            <v>106.215</v>
          </cell>
          <cell r="P567">
            <v>146.538375</v>
          </cell>
          <cell r="Q567">
            <v>141.62</v>
          </cell>
          <cell r="R567">
            <v>146.538375</v>
          </cell>
          <cell r="S567">
            <v>146.538375</v>
          </cell>
          <cell r="T567">
            <v>136.70162500000001</v>
          </cell>
          <cell r="U567">
            <v>146.538375</v>
          </cell>
          <cell r="V567">
            <v>1584.8756250000001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</row>
        <row r="568">
          <cell r="A568">
            <v>2</v>
          </cell>
          <cell r="B568" t="str">
            <v>VTPS II</v>
          </cell>
          <cell r="C568" t="str">
            <v>VTPS II</v>
          </cell>
          <cell r="D568">
            <v>0</v>
          </cell>
          <cell r="E568">
            <v>0</v>
          </cell>
          <cell r="F568">
            <v>226.33800000000002</v>
          </cell>
          <cell r="G568">
            <v>0.93987823439878215</v>
          </cell>
          <cell r="H568">
            <v>0</v>
          </cell>
          <cell r="I568">
            <v>8.7499999999999994E-2</v>
          </cell>
          <cell r="J568">
            <v>148.50736750000002</v>
          </cell>
          <cell r="K568">
            <v>153.42483000000001</v>
          </cell>
          <cell r="L568">
            <v>148.50736750000002</v>
          </cell>
          <cell r="M568">
            <v>116.54386125000001</v>
          </cell>
          <cell r="N568">
            <v>153.42483000000001</v>
          </cell>
          <cell r="O568">
            <v>98.840996250000018</v>
          </cell>
          <cell r="P568">
            <v>128.83751749999999</v>
          </cell>
          <cell r="Q568">
            <v>148.50736750000002</v>
          </cell>
          <cell r="R568">
            <v>153.42483000000001</v>
          </cell>
          <cell r="S568">
            <v>153.42483000000001</v>
          </cell>
          <cell r="T568">
            <v>143.58990500000002</v>
          </cell>
          <cell r="U568">
            <v>153.42483000000001</v>
          </cell>
          <cell r="V568">
            <v>1700.4585324999998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</row>
        <row r="569">
          <cell r="A569">
            <v>3</v>
          </cell>
          <cell r="B569" t="str">
            <v>VTPS III</v>
          </cell>
          <cell r="C569" t="str">
            <v>VTPS III</v>
          </cell>
          <cell r="D569">
            <v>0</v>
          </cell>
          <cell r="E569">
            <v>0</v>
          </cell>
          <cell r="F569">
            <v>226.33800000000002</v>
          </cell>
          <cell r="G569">
            <v>0.96053489889106314</v>
          </cell>
          <cell r="H569">
            <v>0</v>
          </cell>
          <cell r="I569">
            <v>8.7499999999999994E-2</v>
          </cell>
          <cell r="J569">
            <v>148.50736750000002</v>
          </cell>
          <cell r="K569">
            <v>153.42483000000001</v>
          </cell>
          <cell r="L569">
            <v>148.50736750000002</v>
          </cell>
          <cell r="M569">
            <v>116.54386125000001</v>
          </cell>
          <cell r="N569">
            <v>153.42483000000001</v>
          </cell>
          <cell r="O569">
            <v>148.50736750000002</v>
          </cell>
          <cell r="P569">
            <v>141.13117375000002</v>
          </cell>
          <cell r="Q569">
            <v>123.92005500000002</v>
          </cell>
          <cell r="R569">
            <v>153.42483000000001</v>
          </cell>
          <cell r="S569">
            <v>153.42483000000001</v>
          </cell>
          <cell r="T569">
            <v>143.58990500000002</v>
          </cell>
          <cell r="U569">
            <v>153.42483000000001</v>
          </cell>
          <cell r="V569">
            <v>1737.8312474999998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</row>
        <row r="570">
          <cell r="A570">
            <v>4</v>
          </cell>
          <cell r="B570" t="str">
            <v>VTPS IV</v>
          </cell>
          <cell r="C570" t="str">
            <v>VTPS IV</v>
          </cell>
          <cell r="D570">
            <v>0</v>
          </cell>
          <cell r="E570">
            <v>0</v>
          </cell>
          <cell r="F570">
            <v>269.45000000000005</v>
          </cell>
          <cell r="G570">
            <v>0.91050228310502257</v>
          </cell>
          <cell r="H570">
            <v>0</v>
          </cell>
          <cell r="I570">
            <v>7.4999999999999997E-2</v>
          </cell>
          <cell r="J570">
            <v>170.48101500000001</v>
          </cell>
          <cell r="K570">
            <v>175.96432250000001</v>
          </cell>
          <cell r="L570">
            <v>170.48101500000001</v>
          </cell>
          <cell r="M570">
            <v>175.96432250000001</v>
          </cell>
          <cell r="N570">
            <v>175.96432250000001</v>
          </cell>
          <cell r="O570">
            <v>170.48101500000001</v>
          </cell>
          <cell r="P570">
            <v>175.96432250000001</v>
          </cell>
          <cell r="Q570">
            <v>170.48101500000001</v>
          </cell>
          <cell r="R570">
            <v>85.240507500000007</v>
          </cell>
          <cell r="S570">
            <v>175.96432250000001</v>
          </cell>
          <cell r="T570">
            <v>164.99770749999999</v>
          </cell>
          <cell r="U570">
            <v>175.96432250000001</v>
          </cell>
          <cell r="V570">
            <v>1987.94821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</row>
        <row r="571">
          <cell r="A571">
            <v>5</v>
          </cell>
          <cell r="B571" t="str">
            <v>RTPP I</v>
          </cell>
          <cell r="C571" t="str">
            <v>RTPP I</v>
          </cell>
          <cell r="D571">
            <v>0</v>
          </cell>
          <cell r="E571">
            <v>0</v>
          </cell>
          <cell r="F571">
            <v>226.33800000000002</v>
          </cell>
          <cell r="G571">
            <v>0.86298651880843646</v>
          </cell>
          <cell r="H571">
            <v>0</v>
          </cell>
          <cell r="I571">
            <v>0.09</v>
          </cell>
          <cell r="J571">
            <v>133.4866078</v>
          </cell>
          <cell r="K571">
            <v>137.9001988</v>
          </cell>
          <cell r="L571">
            <v>133.4866078</v>
          </cell>
          <cell r="M571">
            <v>104.5530668</v>
          </cell>
          <cell r="N571">
            <v>137.9001988</v>
          </cell>
          <cell r="O571">
            <v>133.4866078</v>
          </cell>
          <cell r="P571">
            <v>137.9001988</v>
          </cell>
          <cell r="Q571">
            <v>100.0904359</v>
          </cell>
          <cell r="R571">
            <v>137.9001988</v>
          </cell>
          <cell r="S571">
            <v>137.9001988</v>
          </cell>
          <cell r="T571">
            <v>124.56134600000001</v>
          </cell>
          <cell r="U571">
            <v>137.9001988</v>
          </cell>
          <cell r="V571">
            <v>1557.0658649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</row>
        <row r="572">
          <cell r="A572">
            <v>6</v>
          </cell>
          <cell r="B572" t="str">
            <v>RTPP Stage-II</v>
          </cell>
          <cell r="C572" t="str">
            <v>RTPP Stage-II</v>
          </cell>
          <cell r="D572">
            <v>0</v>
          </cell>
          <cell r="E572">
            <v>0</v>
          </cell>
          <cell r="F572">
            <v>226.33800000000002</v>
          </cell>
          <cell r="G572">
            <v>0.86298651880843646</v>
          </cell>
          <cell r="H572">
            <v>0</v>
          </cell>
          <cell r="I572">
            <v>0.09</v>
          </cell>
          <cell r="J572">
            <v>133.4866078</v>
          </cell>
          <cell r="K572">
            <v>137.9001988</v>
          </cell>
          <cell r="L572">
            <v>133.4866078</v>
          </cell>
          <cell r="M572">
            <v>137.9001988</v>
          </cell>
          <cell r="N572">
            <v>137.9001988</v>
          </cell>
          <cell r="O572">
            <v>100.0904359</v>
          </cell>
          <cell r="P572">
            <v>137.9001988</v>
          </cell>
          <cell r="Q572">
            <v>133.4866078</v>
          </cell>
          <cell r="R572">
            <v>104.5530668</v>
          </cell>
          <cell r="S572">
            <v>137.9001988</v>
          </cell>
          <cell r="T572">
            <v>124.56134600000001</v>
          </cell>
          <cell r="U572">
            <v>137.9001988</v>
          </cell>
          <cell r="V572">
            <v>1557.0658649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</row>
        <row r="573">
          <cell r="A573">
            <v>7</v>
          </cell>
          <cell r="B573" t="str">
            <v>RTPP Stage-III</v>
          </cell>
          <cell r="C573" t="str">
            <v>RTPP Stage-III</v>
          </cell>
          <cell r="D573">
            <v>0</v>
          </cell>
          <cell r="E573">
            <v>0</v>
          </cell>
          <cell r="F573">
            <v>113.16900000000001</v>
          </cell>
          <cell r="G573">
            <v>0.86301369863013677</v>
          </cell>
          <cell r="H573">
            <v>0</v>
          </cell>
          <cell r="I573">
            <v>0.09</v>
          </cell>
          <cell r="J573">
            <v>66.743303900000001</v>
          </cell>
          <cell r="K573">
            <v>68.950099399999999</v>
          </cell>
          <cell r="L573">
            <v>66.743303900000001</v>
          </cell>
          <cell r="M573">
            <v>68.950099399999999</v>
          </cell>
          <cell r="N573">
            <v>35.602967399999997</v>
          </cell>
          <cell r="O573">
            <v>66.743303900000001</v>
          </cell>
          <cell r="P573">
            <v>68.950099399999999</v>
          </cell>
          <cell r="Q573">
            <v>66.743303900000001</v>
          </cell>
          <cell r="R573">
            <v>68.950099399999999</v>
          </cell>
          <cell r="S573">
            <v>68.950099399999999</v>
          </cell>
          <cell r="T573">
            <v>62.280673000000007</v>
          </cell>
          <cell r="U573">
            <v>68.950099399999999</v>
          </cell>
          <cell r="V573">
            <v>778.55745239999999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</row>
        <row r="574">
          <cell r="A574">
            <v>8</v>
          </cell>
          <cell r="B574" t="str">
            <v>KTPS A</v>
          </cell>
          <cell r="C574" t="str">
            <v>KTPS A</v>
          </cell>
          <cell r="D574">
            <v>0</v>
          </cell>
          <cell r="E574">
            <v>0</v>
          </cell>
          <cell r="F574">
            <v>129.33600000000001</v>
          </cell>
          <cell r="G574">
            <v>0.8075</v>
          </cell>
          <cell r="H574">
            <v>0</v>
          </cell>
          <cell r="I574">
            <v>9.6999999999999989E-2</v>
          </cell>
          <cell r="J574">
            <v>71.475729696000002</v>
          </cell>
          <cell r="K574">
            <v>73.858254019200018</v>
          </cell>
          <cell r="L574">
            <v>71.475729696000002</v>
          </cell>
          <cell r="M574">
            <v>64.32815672640001</v>
          </cell>
          <cell r="N574">
            <v>64.923787807200014</v>
          </cell>
          <cell r="O574">
            <v>62.541263483999998</v>
          </cell>
          <cell r="P574">
            <v>64.923787807200014</v>
          </cell>
          <cell r="Q574">
            <v>71.475729696000002</v>
          </cell>
          <cell r="R574">
            <v>64.923787807200014</v>
          </cell>
          <cell r="S574">
            <v>73.858254019200018</v>
          </cell>
          <cell r="T574">
            <v>68.49757429200001</v>
          </cell>
          <cell r="U574">
            <v>73.858254019200018</v>
          </cell>
          <cell r="V574">
            <v>826.14030906960011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</row>
        <row r="575">
          <cell r="A575">
            <v>9</v>
          </cell>
          <cell r="B575" t="str">
            <v>KTPS B</v>
          </cell>
          <cell r="C575" t="str">
            <v>KTPS B</v>
          </cell>
          <cell r="D575">
            <v>0</v>
          </cell>
          <cell r="E575">
            <v>0</v>
          </cell>
          <cell r="F575">
            <v>129.33600000000001</v>
          </cell>
          <cell r="G575">
            <v>0.78130136986301357</v>
          </cell>
          <cell r="H575">
            <v>0</v>
          </cell>
          <cell r="I575">
            <v>9.6999999999999989E-2</v>
          </cell>
          <cell r="J575">
            <v>71.475729696000002</v>
          </cell>
          <cell r="K575">
            <v>73.858254019200018</v>
          </cell>
          <cell r="L575">
            <v>71.475729696000002</v>
          </cell>
          <cell r="M575">
            <v>73.858254019200018</v>
          </cell>
          <cell r="N575">
            <v>55.989321595200011</v>
          </cell>
          <cell r="O575">
            <v>71.475729696000002</v>
          </cell>
          <cell r="P575">
            <v>36.929127009600009</v>
          </cell>
          <cell r="Q575">
            <v>55.989321595199996</v>
          </cell>
          <cell r="R575">
            <v>73.858254019200018</v>
          </cell>
          <cell r="S575">
            <v>73.858254019200018</v>
          </cell>
          <cell r="T575">
            <v>66.710681049599998</v>
          </cell>
          <cell r="U575">
            <v>73.858254019200018</v>
          </cell>
          <cell r="V575">
            <v>799.3369104336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</row>
        <row r="576">
          <cell r="A576">
            <v>10</v>
          </cell>
          <cell r="B576" t="str">
            <v>KTPS C</v>
          </cell>
          <cell r="C576" t="str">
            <v>KTPS C</v>
          </cell>
          <cell r="D576">
            <v>0</v>
          </cell>
          <cell r="E576">
            <v>0</v>
          </cell>
          <cell r="F576">
            <v>129.33600000000001</v>
          </cell>
          <cell r="G576">
            <v>0.81390410958904102</v>
          </cell>
          <cell r="H576">
            <v>0</v>
          </cell>
          <cell r="I576">
            <v>9.6999999999999989E-2</v>
          </cell>
          <cell r="J576">
            <v>71.475729696000002</v>
          </cell>
          <cell r="K576">
            <v>73.858254019200018</v>
          </cell>
          <cell r="L576">
            <v>53.606797272000001</v>
          </cell>
          <cell r="M576">
            <v>73.858254019200018</v>
          </cell>
          <cell r="N576">
            <v>73.858254019200018</v>
          </cell>
          <cell r="O576">
            <v>71.475729696000002</v>
          </cell>
          <cell r="P576">
            <v>55.989321595200011</v>
          </cell>
          <cell r="Q576">
            <v>71.475729696000002</v>
          </cell>
          <cell r="R576">
            <v>72.66699185760001</v>
          </cell>
          <cell r="S576">
            <v>73.858254019200018</v>
          </cell>
          <cell r="T576">
            <v>66.710681049599998</v>
          </cell>
          <cell r="U576">
            <v>73.858254019200018</v>
          </cell>
          <cell r="V576">
            <v>832.6922509584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</row>
        <row r="577">
          <cell r="A577">
            <v>11</v>
          </cell>
          <cell r="B577" t="str">
            <v>KTPS D</v>
          </cell>
          <cell r="C577" t="str">
            <v>KTPS D</v>
          </cell>
          <cell r="D577">
            <v>0</v>
          </cell>
          <cell r="E577">
            <v>0</v>
          </cell>
          <cell r="F577">
            <v>269.45000000000005</v>
          </cell>
          <cell r="G577">
            <v>0.82479452054794522</v>
          </cell>
          <cell r="H577">
            <v>0</v>
          </cell>
          <cell r="I577">
            <v>0.09</v>
          </cell>
          <cell r="J577">
            <v>158.88927600000002</v>
          </cell>
          <cell r="K577">
            <v>164.18558520000002</v>
          </cell>
          <cell r="L577">
            <v>158.88927600000002</v>
          </cell>
          <cell r="M577">
            <v>164.18558520000002</v>
          </cell>
          <cell r="N577">
            <v>164.18558520000002</v>
          </cell>
          <cell r="O577">
            <v>119.16695700000002</v>
          </cell>
          <cell r="P577">
            <v>82.09279260000001</v>
          </cell>
          <cell r="Q577">
            <v>119.16695700000002</v>
          </cell>
          <cell r="R577">
            <v>164.18558520000002</v>
          </cell>
          <cell r="S577">
            <v>164.18558520000002</v>
          </cell>
          <cell r="T577">
            <v>148.29665760000003</v>
          </cell>
          <cell r="U577">
            <v>164.18558520000002</v>
          </cell>
          <cell r="V577">
            <v>1771.6154274000005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</row>
        <row r="578">
          <cell r="A578">
            <v>12</v>
          </cell>
          <cell r="B578" t="str">
            <v>KTPS Stage VI</v>
          </cell>
          <cell r="C578" t="str">
            <v>KTPS Stage VI</v>
          </cell>
          <cell r="D578">
            <v>0</v>
          </cell>
          <cell r="E578">
            <v>0</v>
          </cell>
          <cell r="F578">
            <v>269.45000000000005</v>
          </cell>
          <cell r="G578">
            <v>0.86301369863013699</v>
          </cell>
          <cell r="H578">
            <v>0</v>
          </cell>
          <cell r="I578">
            <v>7.4999999999999997E-2</v>
          </cell>
          <cell r="J578">
            <v>161.50833000000003</v>
          </cell>
          <cell r="K578">
            <v>166.89194100000003</v>
          </cell>
          <cell r="L578">
            <v>80.754165000000015</v>
          </cell>
          <cell r="M578">
            <v>166.89194100000003</v>
          </cell>
          <cell r="N578">
            <v>166.89194100000003</v>
          </cell>
          <cell r="O578">
            <v>161.50833000000003</v>
          </cell>
          <cell r="P578">
            <v>166.89194100000003</v>
          </cell>
          <cell r="Q578">
            <v>161.50833000000003</v>
          </cell>
          <cell r="R578">
            <v>166.89194100000003</v>
          </cell>
          <cell r="S578">
            <v>166.89194100000003</v>
          </cell>
          <cell r="T578">
            <v>150.74110800000003</v>
          </cell>
          <cell r="U578">
            <v>166.89194100000003</v>
          </cell>
          <cell r="V578">
            <v>1884.2638500000005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</row>
        <row r="579">
          <cell r="A579">
            <v>13</v>
          </cell>
          <cell r="B579" t="str">
            <v>RTS B</v>
          </cell>
          <cell r="C579" t="str">
            <v>RTS B</v>
          </cell>
          <cell r="D579">
            <v>0</v>
          </cell>
          <cell r="E579">
            <v>0</v>
          </cell>
          <cell r="F579">
            <v>33.681250000000006</v>
          </cell>
          <cell r="G579">
            <v>0.81506849315068453</v>
          </cell>
          <cell r="H579">
            <v>0</v>
          </cell>
          <cell r="I579">
            <v>0.09</v>
          </cell>
          <cell r="J579">
            <v>18.75776175</v>
          </cell>
          <cell r="K579">
            <v>19.383020475000002</v>
          </cell>
          <cell r="L579">
            <v>9.3788808750000001</v>
          </cell>
          <cell r="M579">
            <v>19.383020475000002</v>
          </cell>
          <cell r="N579">
            <v>19.383020475000002</v>
          </cell>
          <cell r="O579">
            <v>18.75776175</v>
          </cell>
          <cell r="P579">
            <v>19.383020475000002</v>
          </cell>
          <cell r="Q579">
            <v>18.75776175</v>
          </cell>
          <cell r="R579">
            <v>19.383020475000002</v>
          </cell>
          <cell r="S579">
            <v>19.383020475000002</v>
          </cell>
          <cell r="T579">
            <v>17.507244300000004</v>
          </cell>
          <cell r="U579">
            <v>19.383020475000002</v>
          </cell>
          <cell r="V579">
            <v>218.84055374999997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</row>
        <row r="580">
          <cell r="A580">
            <v>14</v>
          </cell>
          <cell r="B580" t="str">
            <v>NTS</v>
          </cell>
          <cell r="C580" t="str">
            <v>NTS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</row>
        <row r="581">
          <cell r="A581">
            <v>15</v>
          </cell>
          <cell r="B581" t="str">
            <v>Kakatiya Thermal Power Plant Stage I</v>
          </cell>
          <cell r="C581" t="str">
            <v>Kakatiya Thermal Power Plant Stage I</v>
          </cell>
          <cell r="D581">
            <v>0</v>
          </cell>
          <cell r="E581">
            <v>0</v>
          </cell>
          <cell r="F581">
            <v>269.45000000000005</v>
          </cell>
          <cell r="G581">
            <v>0.86301369863013699</v>
          </cell>
          <cell r="H581">
            <v>0</v>
          </cell>
          <cell r="I581">
            <v>7.4999999999999997E-2</v>
          </cell>
          <cell r="J581">
            <v>161.50833000000003</v>
          </cell>
          <cell r="K581">
            <v>166.89194100000003</v>
          </cell>
          <cell r="L581">
            <v>161.50833000000003</v>
          </cell>
          <cell r="M581">
            <v>166.89194100000003</v>
          </cell>
          <cell r="N581">
            <v>166.89194100000003</v>
          </cell>
          <cell r="O581">
            <v>161.50833000000003</v>
          </cell>
          <cell r="P581">
            <v>166.89194100000003</v>
          </cell>
          <cell r="Q581">
            <v>161.50833000000003</v>
          </cell>
          <cell r="R581">
            <v>166.89194100000003</v>
          </cell>
          <cell r="S581">
            <v>86.137776000000017</v>
          </cell>
          <cell r="T581">
            <v>150.741108</v>
          </cell>
          <cell r="U581">
            <v>166.89194100000003</v>
          </cell>
          <cell r="V581">
            <v>1884.2638500000005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</row>
        <row r="582">
          <cell r="A582">
            <v>16</v>
          </cell>
          <cell r="B582" t="str">
            <v>Kakatiya Thermal Power Plant Stage II</v>
          </cell>
          <cell r="C582" t="str">
            <v>Kakatiya Thermal Power Plant Stage II</v>
          </cell>
          <cell r="D582">
            <v>0</v>
          </cell>
          <cell r="E582">
            <v>0</v>
          </cell>
          <cell r="F582">
            <v>600</v>
          </cell>
          <cell r="G582">
            <v>0.86301575548150866</v>
          </cell>
          <cell r="H582">
            <v>0</v>
          </cell>
          <cell r="I582">
            <v>7.4999999999999997E-2</v>
          </cell>
          <cell r="J582">
            <v>359.64</v>
          </cell>
          <cell r="K582">
            <v>371.63</v>
          </cell>
          <cell r="L582">
            <v>359.64</v>
          </cell>
          <cell r="M582">
            <v>371.63</v>
          </cell>
          <cell r="N582">
            <v>371.63</v>
          </cell>
          <cell r="O582">
            <v>359.64</v>
          </cell>
          <cell r="P582">
            <v>371.63</v>
          </cell>
          <cell r="Q582">
            <v>359.64</v>
          </cell>
          <cell r="R582">
            <v>371.63</v>
          </cell>
          <cell r="S582">
            <v>191.81</v>
          </cell>
          <cell r="T582">
            <v>335.66</v>
          </cell>
          <cell r="U582">
            <v>371.63</v>
          </cell>
          <cell r="V582">
            <v>4195.8099999999995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</row>
        <row r="583">
          <cell r="A583">
            <v>17</v>
          </cell>
          <cell r="B583" t="str">
            <v>Damodaram Sanjeevaiah Thermal power plant - I</v>
          </cell>
          <cell r="C583" t="str">
            <v>Damodaram Sanjeevaiah Thermal power plant - I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</row>
        <row r="584">
          <cell r="A584">
            <v>18</v>
          </cell>
          <cell r="B584" t="str">
            <v>Damodaram Sanjeevaiah Thermal power plant - II</v>
          </cell>
          <cell r="C584" t="str">
            <v>Damodaram Sanjeevaiah Thermal power plant - II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</row>
        <row r="590">
          <cell r="A590">
            <v>0</v>
          </cell>
          <cell r="B590">
            <v>0</v>
          </cell>
          <cell r="C590" t="str">
            <v>TOTAL THERMAL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2017.5631563380002</v>
          </cell>
          <cell r="K590">
            <v>2084.6601042326006</v>
          </cell>
          <cell r="L590">
            <v>1874.1561780390002</v>
          </cell>
          <cell r="M590">
            <v>1968.0209374398005</v>
          </cell>
          <cell r="N590">
            <v>1951.2449485966004</v>
          </cell>
          <cell r="O590">
            <v>1850.4388279760001</v>
          </cell>
          <cell r="P590">
            <v>1901.9538172369998</v>
          </cell>
          <cell r="Q590">
            <v>1904.3709448372001</v>
          </cell>
          <cell r="R590">
            <v>1950.4634288590005</v>
          </cell>
          <cell r="S590">
            <v>1824.0859392326004</v>
          </cell>
          <cell r="T590">
            <v>1905.1475617911999</v>
          </cell>
          <cell r="U590">
            <v>2084.6601042326006</v>
          </cell>
          <cell r="V590">
            <v>23316.765948811597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</row>
        <row r="591">
          <cell r="A591">
            <v>0</v>
          </cell>
          <cell r="B591">
            <v>0</v>
          </cell>
          <cell r="C591" t="str">
            <v>Hydel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</row>
        <row r="592">
          <cell r="A592">
            <v>19</v>
          </cell>
          <cell r="B592" t="str">
            <v>MACHKUND PH AP Share</v>
          </cell>
          <cell r="C592" t="str">
            <v>MACHKUND PH Telangana Share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16.023687628500003</v>
          </cell>
          <cell r="K592">
            <v>15.216824992499998</v>
          </cell>
          <cell r="L592">
            <v>12.201905830500003</v>
          </cell>
          <cell r="M592">
            <v>14.687679082500004</v>
          </cell>
          <cell r="N592">
            <v>15.172858836000001</v>
          </cell>
          <cell r="O592">
            <v>16.129031800500005</v>
          </cell>
          <cell r="P592">
            <v>16.344934002000002</v>
          </cell>
          <cell r="Q592">
            <v>14.634497736</v>
          </cell>
          <cell r="R592">
            <v>14.399486140500001</v>
          </cell>
          <cell r="S592">
            <v>15.713256977999999</v>
          </cell>
          <cell r="T592">
            <v>14.366769305939998</v>
          </cell>
          <cell r="U592">
            <v>14.968160365500001</v>
          </cell>
          <cell r="V592">
            <v>179.85909269844004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</row>
        <row r="593">
          <cell r="A593">
            <v>20</v>
          </cell>
          <cell r="B593" t="str">
            <v>TUNGBHADRA PH AP Share</v>
          </cell>
          <cell r="C593" t="str">
            <v>TUNGBHADRA PH Telangana Share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1.4128260465000002</v>
          </cell>
          <cell r="K593">
            <v>0.26287272550000002</v>
          </cell>
          <cell r="L593">
            <v>8.5068328950000022E-2</v>
          </cell>
          <cell r="M593">
            <v>4.1372017463700006</v>
          </cell>
          <cell r="N593">
            <v>11.872694515000001</v>
          </cell>
          <cell r="O593">
            <v>12.5603961219</v>
          </cell>
          <cell r="P593">
            <v>11.114919202200001</v>
          </cell>
          <cell r="Q593">
            <v>9.2560127528000002</v>
          </cell>
          <cell r="R593">
            <v>7.4962919262000005</v>
          </cell>
          <cell r="S593">
            <v>7.8465833929999995</v>
          </cell>
          <cell r="T593">
            <v>5.9368985522000006</v>
          </cell>
          <cell r="U593">
            <v>5.6116939581999992</v>
          </cell>
          <cell r="V593">
            <v>77.593459268819998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</row>
        <row r="594">
          <cell r="A594">
            <v>21</v>
          </cell>
          <cell r="B594" t="str">
            <v>USL</v>
          </cell>
          <cell r="C594" t="str">
            <v>USL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20.194264367999999</v>
          </cell>
          <cell r="K594">
            <v>16.610258722500003</v>
          </cell>
          <cell r="L594">
            <v>15.474874563</v>
          </cell>
          <cell r="M594">
            <v>20.377210140000003</v>
          </cell>
          <cell r="N594">
            <v>19.872566935199998</v>
          </cell>
          <cell r="O594">
            <v>16.288042329000007</v>
          </cell>
          <cell r="P594">
            <v>16.896341871000004</v>
          </cell>
          <cell r="Q594">
            <v>15.959399552999999</v>
          </cell>
          <cell r="R594">
            <v>19.211718984749993</v>
          </cell>
          <cell r="S594">
            <v>23.7317575545</v>
          </cell>
          <cell r="T594">
            <v>24.831711733500004</v>
          </cell>
          <cell r="U594">
            <v>30.568337262000004</v>
          </cell>
          <cell r="V594">
            <v>240.01648401645002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</row>
        <row r="595">
          <cell r="A595">
            <v>22</v>
          </cell>
          <cell r="B595" t="str">
            <v>LSR</v>
          </cell>
          <cell r="C595" t="str">
            <v>LSR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52.705066679999995</v>
          </cell>
          <cell r="K595">
            <v>44.988630331500005</v>
          </cell>
          <cell r="L595">
            <v>38.195895527999994</v>
          </cell>
          <cell r="M595">
            <v>47.740795326000011</v>
          </cell>
          <cell r="N595">
            <v>49.827211344000006</v>
          </cell>
          <cell r="O595">
            <v>48.845866360500011</v>
          </cell>
          <cell r="P595">
            <v>48.950070759000006</v>
          </cell>
          <cell r="Q595">
            <v>42.895472674499999</v>
          </cell>
          <cell r="R595">
            <v>46.079684577000009</v>
          </cell>
          <cell r="S595">
            <v>55.484052727500007</v>
          </cell>
          <cell r="T595">
            <v>55.961448070499998</v>
          </cell>
          <cell r="U595">
            <v>63.054719320500006</v>
          </cell>
          <cell r="V595">
            <v>594.72891369900003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</row>
        <row r="596">
          <cell r="A596">
            <v>23</v>
          </cell>
          <cell r="B596" t="str">
            <v>DONKARAYI</v>
          </cell>
          <cell r="C596" t="str">
            <v>DONKARAYI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4.4218361699999997</v>
          </cell>
          <cell r="K596">
            <v>3.46345641</v>
          </cell>
          <cell r="L596">
            <v>2.5351957710000002</v>
          </cell>
          <cell r="M596">
            <v>3.3577727310000003</v>
          </cell>
          <cell r="N596">
            <v>4.0954486904999996</v>
          </cell>
          <cell r="O596">
            <v>4.2820320375000005</v>
          </cell>
          <cell r="P596">
            <v>4.5593122544999991</v>
          </cell>
          <cell r="Q596">
            <v>4.0997410290000005</v>
          </cell>
          <cell r="R596">
            <v>4.6914532289999995</v>
          </cell>
          <cell r="S596">
            <v>5.6344824225000005</v>
          </cell>
          <cell r="T596">
            <v>5.6529613034999997</v>
          </cell>
          <cell r="U596">
            <v>6.1824709709999981</v>
          </cell>
          <cell r="V596">
            <v>52.9761630195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</row>
        <row r="597">
          <cell r="A597">
            <v>24</v>
          </cell>
          <cell r="B597" t="str">
            <v>SSLM</v>
          </cell>
          <cell r="C597" t="str">
            <v>SSLM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35.815482615000008</v>
          </cell>
          <cell r="K597">
            <v>12.663772770000001</v>
          </cell>
          <cell r="L597">
            <v>6.9436456650000009</v>
          </cell>
          <cell r="M597">
            <v>13.489825634999999</v>
          </cell>
          <cell r="N597">
            <v>132.61394008500002</v>
          </cell>
          <cell r="O597">
            <v>143.62471793999998</v>
          </cell>
          <cell r="P597">
            <v>67.562943855000015</v>
          </cell>
          <cell r="Q597">
            <v>32.36989074000001</v>
          </cell>
          <cell r="R597">
            <v>15.33310614</v>
          </cell>
          <cell r="S597">
            <v>25.428912630000003</v>
          </cell>
          <cell r="T597">
            <v>30.0248431395</v>
          </cell>
          <cell r="U597">
            <v>47.414900939999995</v>
          </cell>
          <cell r="V597">
            <v>563.28598215450006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</row>
        <row r="598">
          <cell r="A598">
            <v>25</v>
          </cell>
          <cell r="B598" t="str">
            <v>NSPH</v>
          </cell>
          <cell r="C598" t="str">
            <v>NSPH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26.675550000000005</v>
          </cell>
          <cell r="K598">
            <v>10.67022</v>
          </cell>
          <cell r="L598">
            <v>16.005330000000001</v>
          </cell>
          <cell r="M598">
            <v>16.005330000000001</v>
          </cell>
          <cell r="N598">
            <v>106.70220000000002</v>
          </cell>
          <cell r="O598">
            <v>146.71552500000001</v>
          </cell>
          <cell r="P598">
            <v>106.70220000000002</v>
          </cell>
          <cell r="Q598">
            <v>53.35110000000001</v>
          </cell>
          <cell r="R598">
            <v>32.010660000000001</v>
          </cell>
          <cell r="S598">
            <v>32.010660000000001</v>
          </cell>
          <cell r="T598">
            <v>16.005330000000001</v>
          </cell>
          <cell r="U598">
            <v>18.672885000000004</v>
          </cell>
          <cell r="V598">
            <v>581.52699000000007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</row>
        <row r="599">
          <cell r="A599">
            <v>26</v>
          </cell>
          <cell r="B599" t="str">
            <v>NSRCPH</v>
          </cell>
          <cell r="C599" t="str">
            <v>NSRCPH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0.86246903249999995</v>
          </cell>
          <cell r="K599">
            <v>0</v>
          </cell>
          <cell r="L599">
            <v>0</v>
          </cell>
          <cell r="M599">
            <v>0.31617801899999998</v>
          </cell>
          <cell r="N599">
            <v>7.1352973665000006</v>
          </cell>
          <cell r="O599">
            <v>14.0900982615</v>
          </cell>
          <cell r="P599">
            <v>17.477020093500002</v>
          </cell>
          <cell r="Q599">
            <v>15.497403277500002</v>
          </cell>
          <cell r="R599">
            <v>11.229242526</v>
          </cell>
          <cell r="S599">
            <v>6.992413420500001</v>
          </cell>
          <cell r="T599">
            <v>3.5017236989999998</v>
          </cell>
          <cell r="U599">
            <v>1.9873284750000004</v>
          </cell>
          <cell r="V599">
            <v>79.08917417100001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</row>
        <row r="600">
          <cell r="A600">
            <v>27</v>
          </cell>
          <cell r="B600" t="str">
            <v>NSLCPH</v>
          </cell>
          <cell r="C600" t="str">
            <v>NSLCPH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4.8015990000000004</v>
          </cell>
          <cell r="O600">
            <v>8.0026650000000004</v>
          </cell>
          <cell r="P600">
            <v>9.0696870000000001</v>
          </cell>
          <cell r="Q600">
            <v>6.9356430000000007</v>
          </cell>
          <cell r="R600">
            <v>4.8015990000000004</v>
          </cell>
          <cell r="S600">
            <v>2.6675550000000001</v>
          </cell>
          <cell r="T600">
            <v>1.0670220000000001</v>
          </cell>
          <cell r="U600">
            <v>0</v>
          </cell>
          <cell r="V600">
            <v>37.345770000000002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</row>
        <row r="601">
          <cell r="A601">
            <v>28</v>
          </cell>
          <cell r="B601" t="str">
            <v>POCHAMPAD PH</v>
          </cell>
          <cell r="C601" t="str">
            <v>POCHAMPAD PH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2.1340440000000003</v>
          </cell>
          <cell r="N601">
            <v>6.4021320000000008</v>
          </cell>
          <cell r="O601">
            <v>6.4021320000000008</v>
          </cell>
          <cell r="P601">
            <v>6.4021320000000008</v>
          </cell>
          <cell r="Q601">
            <v>1.6005330000000002</v>
          </cell>
          <cell r="R601">
            <v>1.6005330000000002</v>
          </cell>
          <cell r="S601">
            <v>3.7345770000000003</v>
          </cell>
          <cell r="T601">
            <v>4.2680880000000005</v>
          </cell>
          <cell r="U601">
            <v>4.2680880000000005</v>
          </cell>
          <cell r="V601">
            <v>36.812259000000005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</row>
        <row r="602">
          <cell r="A602">
            <v>29</v>
          </cell>
          <cell r="B602" t="str">
            <v>NIZAMSAGAR PH</v>
          </cell>
          <cell r="C602" t="str">
            <v>NIZAMSAGAR PH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5.3351100000000005E-3</v>
          </cell>
          <cell r="M602">
            <v>5.3351100000000005E-3</v>
          </cell>
          <cell r="N602">
            <v>5.3351100000000005E-3</v>
          </cell>
          <cell r="O602">
            <v>5.3351100000000005E-3</v>
          </cell>
          <cell r="P602">
            <v>0.91763892000000002</v>
          </cell>
          <cell r="Q602">
            <v>0.48549501000000006</v>
          </cell>
          <cell r="R602">
            <v>5.9966636400000004</v>
          </cell>
          <cell r="S602">
            <v>4.2680880000000004E-2</v>
          </cell>
          <cell r="T602">
            <v>1.9366449299999999</v>
          </cell>
          <cell r="U602">
            <v>1.4618201400000002</v>
          </cell>
          <cell r="V602">
            <v>10.862283959999999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</row>
        <row r="603">
          <cell r="A603">
            <v>30</v>
          </cell>
          <cell r="B603" t="str">
            <v>PABM</v>
          </cell>
          <cell r="C603" t="str">
            <v>PABM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1.45503E-2</v>
          </cell>
          <cell r="K603">
            <v>4.3650899999999999E-2</v>
          </cell>
          <cell r="L603">
            <v>4.0660813350000005E-2</v>
          </cell>
          <cell r="M603">
            <v>4.2680880000000004E-2</v>
          </cell>
          <cell r="N603">
            <v>0.72033685200000008</v>
          </cell>
          <cell r="O603">
            <v>0.62185799655000018</v>
          </cell>
          <cell r="P603">
            <v>0.5419501739999999</v>
          </cell>
          <cell r="Q603">
            <v>0.52104624300000002</v>
          </cell>
          <cell r="R603">
            <v>0.26040186900000006</v>
          </cell>
          <cell r="S603">
            <v>9.1812392999999992E-2</v>
          </cell>
          <cell r="T603">
            <v>0.18333378000000006</v>
          </cell>
          <cell r="U603">
            <v>0.14244743700000001</v>
          </cell>
          <cell r="V603">
            <v>3.2247296378999994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</row>
        <row r="604">
          <cell r="A604">
            <v>31</v>
          </cell>
          <cell r="B604" t="str">
            <v>MINI HYDRO&amp;OTHERS</v>
          </cell>
          <cell r="C604" t="str">
            <v>MINI HYDRO&amp;OTHERS (Chettipeta)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6.9356430000000011E-2</v>
          </cell>
          <cell r="K604">
            <v>0</v>
          </cell>
          <cell r="L604">
            <v>3.5745237000000006E-2</v>
          </cell>
          <cell r="M604">
            <v>0.20273418000000001</v>
          </cell>
          <cell r="N604">
            <v>0.16005330000000001</v>
          </cell>
          <cell r="O604">
            <v>0.17605863000000002</v>
          </cell>
          <cell r="P604">
            <v>3.8412792000000001E-2</v>
          </cell>
          <cell r="Q604">
            <v>2.6675550000000003E-2</v>
          </cell>
          <cell r="R604">
            <v>0.14938308000000003</v>
          </cell>
          <cell r="S604">
            <v>0.20806929000000002</v>
          </cell>
          <cell r="T604">
            <v>0.14938308000000003</v>
          </cell>
          <cell r="U604">
            <v>0.19739907000000001</v>
          </cell>
          <cell r="V604">
            <v>1.4132706390000003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</row>
        <row r="605">
          <cell r="A605">
            <v>32</v>
          </cell>
          <cell r="B605" t="str">
            <v>SINGUR</v>
          </cell>
          <cell r="C605" t="str">
            <v>SINGUR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0.53351100000000007</v>
          </cell>
          <cell r="L605">
            <v>0.53351100000000007</v>
          </cell>
          <cell r="M605">
            <v>0.53351100000000007</v>
          </cell>
          <cell r="N605">
            <v>0.53351100000000007</v>
          </cell>
          <cell r="O605">
            <v>1.6005330000000002</v>
          </cell>
          <cell r="P605">
            <v>1.6005330000000002</v>
          </cell>
          <cell r="Q605">
            <v>1.6005330000000002</v>
          </cell>
          <cell r="R605">
            <v>1.6005330000000002</v>
          </cell>
          <cell r="S605">
            <v>1.6005330000000002</v>
          </cell>
          <cell r="T605">
            <v>1.6005330000000002</v>
          </cell>
          <cell r="U605">
            <v>1.6005330000000002</v>
          </cell>
          <cell r="V605">
            <v>13.337775000000002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</row>
        <row r="606">
          <cell r="A606">
            <v>33</v>
          </cell>
          <cell r="B606" t="str">
            <v>SSLM LCPH</v>
          </cell>
          <cell r="C606" t="str">
            <v>SSLM LCPH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19.252784511999998</v>
          </cell>
          <cell r="K606">
            <v>1.5440562799999999</v>
          </cell>
          <cell r="L606">
            <v>4.1263572999999996</v>
          </cell>
          <cell r="M606">
            <v>5.6650892480000001</v>
          </cell>
          <cell r="N606">
            <v>140.55704046800003</v>
          </cell>
          <cell r="O606">
            <v>161.55620587600004</v>
          </cell>
          <cell r="P606">
            <v>91.578510400000013</v>
          </cell>
          <cell r="Q606">
            <v>22.889303268000003</v>
          </cell>
          <cell r="R606">
            <v>23.730547724000004</v>
          </cell>
          <cell r="S606">
            <v>24.806062788000006</v>
          </cell>
          <cell r="T606">
            <v>33.777562208000006</v>
          </cell>
          <cell r="U606">
            <v>35.784835371999996</v>
          </cell>
          <cell r="V606">
            <v>565.26835544400012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</row>
        <row r="607">
          <cell r="A607">
            <v>34</v>
          </cell>
          <cell r="B607" t="str">
            <v>Nagarjunasagar Tail Pond Dam Power House</v>
          </cell>
          <cell r="C607" t="str">
            <v>Nagarjunasagar Tail Pond Dam Power House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2.6675550000000001</v>
          </cell>
          <cell r="K607">
            <v>2.6675550000000001</v>
          </cell>
          <cell r="L607">
            <v>2.6675550000000001</v>
          </cell>
          <cell r="M607">
            <v>5.8686210000000001</v>
          </cell>
          <cell r="N607">
            <v>9.6031980000000008</v>
          </cell>
          <cell r="O607">
            <v>9.6031980000000008</v>
          </cell>
          <cell r="P607">
            <v>9.6031980000000008</v>
          </cell>
          <cell r="Q607">
            <v>13.337775000000002</v>
          </cell>
          <cell r="R607">
            <v>13.337775000000002</v>
          </cell>
          <cell r="S607">
            <v>13.337775000000002</v>
          </cell>
          <cell r="T607">
            <v>8.0026650000000004</v>
          </cell>
          <cell r="U607">
            <v>2.6675550000000001</v>
          </cell>
          <cell r="V607">
            <v>93.364425000000011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</row>
        <row r="608">
          <cell r="A608">
            <v>35</v>
          </cell>
          <cell r="B608" t="str">
            <v>Priyadarshini Jurala Hydro Electric Project- AP Share</v>
          </cell>
          <cell r="C608" t="str">
            <v>Priyadarshini Jurala Hydro Electric Project- Telangana Share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0.8002665000000001</v>
          </cell>
          <cell r="N608">
            <v>18.672885000000004</v>
          </cell>
          <cell r="O608">
            <v>22.674217500000005</v>
          </cell>
          <cell r="P608">
            <v>8.0026650000000004</v>
          </cell>
          <cell r="Q608">
            <v>2.6675550000000001</v>
          </cell>
          <cell r="R608">
            <v>0.8002665000000001</v>
          </cell>
          <cell r="S608">
            <v>0</v>
          </cell>
          <cell r="T608">
            <v>0</v>
          </cell>
          <cell r="U608">
            <v>0</v>
          </cell>
          <cell r="V608">
            <v>53.617855500000012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</row>
        <row r="609">
          <cell r="A609">
            <v>36</v>
          </cell>
          <cell r="B609" t="str">
            <v>Lower Jurala Hydro Electric Project</v>
          </cell>
          <cell r="C609" t="str">
            <v>Lower Jurala Hydro Electric Project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4.95</v>
          </cell>
          <cell r="N609">
            <v>49.5</v>
          </cell>
          <cell r="O609">
            <v>74.25</v>
          </cell>
          <cell r="P609">
            <v>74.25</v>
          </cell>
          <cell r="Q609">
            <v>24.75</v>
          </cell>
          <cell r="R609">
            <v>14.85</v>
          </cell>
          <cell r="S609">
            <v>4.95</v>
          </cell>
          <cell r="T609">
            <v>1.98</v>
          </cell>
          <cell r="U609">
            <v>1.98</v>
          </cell>
          <cell r="V609">
            <v>251.45999999999995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</row>
        <row r="610">
          <cell r="A610">
            <v>37</v>
          </cell>
          <cell r="B610" t="str">
            <v>POCHAMPAD Stig-II</v>
          </cell>
          <cell r="C610" t="str">
            <v>POCHAMPAD Stig-II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0.53351100000000007</v>
          </cell>
          <cell r="N610">
            <v>1.0670220000000001</v>
          </cell>
          <cell r="O610">
            <v>0.8002665000000001</v>
          </cell>
          <cell r="P610">
            <v>2.6675550000000001</v>
          </cell>
          <cell r="Q610">
            <v>0.53351100000000007</v>
          </cell>
          <cell r="R610">
            <v>0.53351100000000007</v>
          </cell>
          <cell r="S610">
            <v>1.6005330000000002</v>
          </cell>
          <cell r="T610">
            <v>1.6005330000000002</v>
          </cell>
          <cell r="U610">
            <v>1.6005330000000002</v>
          </cell>
          <cell r="V610">
            <v>10.936975500000001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</row>
        <row r="611">
          <cell r="A611">
            <v>38</v>
          </cell>
          <cell r="B611" t="str">
            <v>PULICHINTAL(New Project)</v>
          </cell>
          <cell r="C611" t="str">
            <v>PULICHINTAL(New Project)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7.92</v>
          </cell>
          <cell r="M611">
            <v>32.986800000000002</v>
          </cell>
          <cell r="N611">
            <v>44.193600000000004</v>
          </cell>
          <cell r="O611">
            <v>42.768000000000001</v>
          </cell>
          <cell r="P611">
            <v>11.206799999999999</v>
          </cell>
          <cell r="Q611">
            <v>4.4352</v>
          </cell>
          <cell r="R611">
            <v>9.7119</v>
          </cell>
          <cell r="S611">
            <v>1.5444</v>
          </cell>
          <cell r="T611">
            <v>2.4651000000000001</v>
          </cell>
          <cell r="U611">
            <v>1.4850000000000001</v>
          </cell>
          <cell r="V611">
            <v>158.71680000000003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</row>
        <row r="612">
          <cell r="A612">
            <v>39</v>
          </cell>
          <cell r="B612" t="str">
            <v>Mini Hydel &amp; Others (Peddapalli, Palair)</v>
          </cell>
          <cell r="C612" t="str">
            <v>Mini Hydel &amp; Others (Peddapalli, Palair)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1.6325436600000001</v>
          </cell>
          <cell r="O612">
            <v>1.6325436600000001</v>
          </cell>
          <cell r="P612">
            <v>1.6325436600000001</v>
          </cell>
          <cell r="Q612">
            <v>0.85361760000000009</v>
          </cell>
          <cell r="R612">
            <v>0.85361760000000009</v>
          </cell>
          <cell r="S612">
            <v>1.3871286000000003</v>
          </cell>
          <cell r="T612">
            <v>1.0670220000000001</v>
          </cell>
          <cell r="U612">
            <v>1.0670220000000001</v>
          </cell>
          <cell r="V612">
            <v>10.12603878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</row>
        <row r="613">
          <cell r="A613">
            <v>40</v>
          </cell>
          <cell r="B613" t="str">
            <v>Ramagiri Wind Mills (AP)</v>
          </cell>
          <cell r="C613" t="str">
            <v>Ramagiri Wind Mills (AP)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</row>
        <row r="615">
          <cell r="A615">
            <v>0</v>
          </cell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</row>
        <row r="616">
          <cell r="A616">
            <v>0</v>
          </cell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</row>
        <row r="617">
          <cell r="A617">
            <v>0</v>
          </cell>
          <cell r="B617">
            <v>0</v>
          </cell>
          <cell r="C617" t="str">
            <v>TOTAL HYDRO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180.11542878250003</v>
          </cell>
          <cell r="K617">
            <v>108.66480913200004</v>
          </cell>
          <cell r="L617">
            <v>106.7710801468</v>
          </cell>
          <cell r="M617">
            <v>173.83458559786999</v>
          </cell>
          <cell r="N617">
            <v>625.14147416219998</v>
          </cell>
          <cell r="O617">
            <v>732.62872312345007</v>
          </cell>
          <cell r="P617">
            <v>507.11936798320005</v>
          </cell>
          <cell r="Q617">
            <v>268.70040543380003</v>
          </cell>
          <cell r="R617">
            <v>228.67837493645004</v>
          </cell>
          <cell r="S617">
            <v>228.81324607700006</v>
          </cell>
          <cell r="T617">
            <v>214.37957280214005</v>
          </cell>
          <cell r="U617">
            <v>240.71572931120002</v>
          </cell>
          <cell r="V617">
            <v>3615.5627974886102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</row>
        <row r="618">
          <cell r="A618">
            <v>0</v>
          </cell>
          <cell r="B618">
            <v>0</v>
          </cell>
          <cell r="C618" t="str">
            <v>TOTAL GENCO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2197.6785851205004</v>
          </cell>
          <cell r="K618">
            <v>2193.3249133646004</v>
          </cell>
          <cell r="L618">
            <v>1980.9272581858002</v>
          </cell>
          <cell r="M618">
            <v>2141.8555230376705</v>
          </cell>
          <cell r="N618">
            <v>2576.3864227588001</v>
          </cell>
          <cell r="O618">
            <v>2583.0675510994502</v>
          </cell>
          <cell r="P618">
            <v>2409.0731852201998</v>
          </cell>
          <cell r="Q618">
            <v>2173.071350271</v>
          </cell>
          <cell r="R618">
            <v>2179.1418037954504</v>
          </cell>
          <cell r="S618">
            <v>2052.8991853096004</v>
          </cell>
          <cell r="T618">
            <v>2119.5271345933397</v>
          </cell>
          <cell r="U618">
            <v>2325.3758335438006</v>
          </cell>
          <cell r="V618">
            <v>26932.328746300213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5043.95</v>
          </cell>
        </row>
        <row r="619">
          <cell r="A619">
            <v>0</v>
          </cell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</row>
        <row r="620">
          <cell r="A620">
            <v>0</v>
          </cell>
          <cell r="B620">
            <v>0</v>
          </cell>
          <cell r="C620" t="str">
            <v xml:space="preserve">Central Generating Stations 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</row>
        <row r="621">
          <cell r="A621">
            <v>0</v>
          </cell>
          <cell r="B621">
            <v>0</v>
          </cell>
          <cell r="C621" t="str">
            <v>NTPC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</row>
        <row r="622">
          <cell r="A622">
            <v>0</v>
          </cell>
          <cell r="B622">
            <v>0</v>
          </cell>
          <cell r="C622" t="str">
            <v>NTPC (SR)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</row>
        <row r="623">
          <cell r="A623">
            <v>41</v>
          </cell>
          <cell r="B623" t="str">
            <v xml:space="preserve">    NTPC (SR)</v>
          </cell>
          <cell r="C623" t="str">
            <v xml:space="preserve">    NTPC (SR)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192.9024</v>
          </cell>
          <cell r="K623">
            <v>250.34760000000003</v>
          </cell>
          <cell r="L623">
            <v>225.70290000000003</v>
          </cell>
          <cell r="M623">
            <v>211.6962</v>
          </cell>
          <cell r="N623">
            <v>186.34230000000002</v>
          </cell>
          <cell r="O623">
            <v>238.46850000000001</v>
          </cell>
          <cell r="P623">
            <v>246.44700000000003</v>
          </cell>
          <cell r="Q623">
            <v>240.95070000000001</v>
          </cell>
          <cell r="R623">
            <v>250.34760000000003</v>
          </cell>
          <cell r="S623">
            <v>250.34760000000003</v>
          </cell>
          <cell r="T623">
            <v>226.0575</v>
          </cell>
          <cell r="U623">
            <v>250.34760000000003</v>
          </cell>
          <cell r="V623">
            <v>2769.9578999999999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</row>
        <row r="624">
          <cell r="A624">
            <v>42</v>
          </cell>
          <cell r="B624" t="str">
            <v xml:space="preserve">    NTPC (SR) Stage III</v>
          </cell>
          <cell r="C624" t="str">
            <v xml:space="preserve">    NTPC (SR) Stage III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61.358499999999999</v>
          </cell>
          <cell r="K624">
            <v>63.41</v>
          </cell>
          <cell r="L624">
            <v>61.358499999999999</v>
          </cell>
          <cell r="M624">
            <v>62.850499999999997</v>
          </cell>
          <cell r="N624">
            <v>62.850499999999997</v>
          </cell>
          <cell r="O624">
            <v>6.7140000000000004</v>
          </cell>
          <cell r="P624">
            <v>33.756500000000003</v>
          </cell>
          <cell r="Q624">
            <v>60.798999999999999</v>
          </cell>
          <cell r="R624">
            <v>63.41</v>
          </cell>
          <cell r="S624">
            <v>63.41</v>
          </cell>
          <cell r="T624">
            <v>57.255499999999998</v>
          </cell>
          <cell r="U624">
            <v>63.41</v>
          </cell>
          <cell r="V624">
            <v>660.58299999999986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</row>
        <row r="625">
          <cell r="A625">
            <v>0</v>
          </cell>
          <cell r="B625">
            <v>0</v>
          </cell>
          <cell r="C625" t="str">
            <v xml:space="preserve">    Total NTPC(SR)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254.26089999999999</v>
          </cell>
          <cell r="K625">
            <v>313.75760000000002</v>
          </cell>
          <cell r="L625">
            <v>287.06140000000005</v>
          </cell>
          <cell r="M625">
            <v>274.54669999999999</v>
          </cell>
          <cell r="N625">
            <v>249.19280000000003</v>
          </cell>
          <cell r="O625">
            <v>245.1825</v>
          </cell>
          <cell r="P625">
            <v>280.20350000000002</v>
          </cell>
          <cell r="Q625">
            <v>301.74970000000002</v>
          </cell>
          <cell r="R625">
            <v>313.75760000000002</v>
          </cell>
          <cell r="S625">
            <v>313.75760000000002</v>
          </cell>
          <cell r="T625">
            <v>283.31299999999999</v>
          </cell>
          <cell r="U625">
            <v>313.75760000000002</v>
          </cell>
          <cell r="V625">
            <v>3430.5409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</row>
        <row r="626">
          <cell r="A626">
            <v>0</v>
          </cell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</row>
        <row r="627">
          <cell r="A627">
            <v>0</v>
          </cell>
          <cell r="B627">
            <v>0</v>
          </cell>
          <cell r="C627" t="str">
            <v>NTPC (ER)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</row>
        <row r="628">
          <cell r="A628">
            <v>43</v>
          </cell>
          <cell r="B628" t="str">
            <v xml:space="preserve">     Farakka</v>
          </cell>
          <cell r="C628" t="str">
            <v xml:space="preserve">     Farakka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</row>
        <row r="629">
          <cell r="A629">
            <v>44</v>
          </cell>
          <cell r="B629" t="str">
            <v xml:space="preserve">    Kahalgaon</v>
          </cell>
          <cell r="C629" t="str">
            <v xml:space="preserve">    Kahalgaon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</row>
        <row r="630">
          <cell r="A630">
            <v>45</v>
          </cell>
          <cell r="B630" t="str">
            <v xml:space="preserve">    Talcher - Stage 1</v>
          </cell>
          <cell r="C630" t="str">
            <v xml:space="preserve">    Talcher - Stage 1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</row>
        <row r="631">
          <cell r="A631">
            <v>46</v>
          </cell>
          <cell r="B631" t="str">
            <v xml:space="preserve">    Talcher Stage 2</v>
          </cell>
          <cell r="C631" t="str">
            <v xml:space="preserve">    Talcher Stage 2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149.40639999999999</v>
          </cell>
          <cell r="K631">
            <v>154.32560000000001</v>
          </cell>
          <cell r="L631">
            <v>117.7176</v>
          </cell>
          <cell r="M631">
            <v>116.34480000000001</v>
          </cell>
          <cell r="N631">
            <v>127.3272</v>
          </cell>
          <cell r="O631">
            <v>146.08879999999999</v>
          </cell>
          <cell r="P631">
            <v>152.6096</v>
          </cell>
          <cell r="Q631">
            <v>147.69040000000001</v>
          </cell>
          <cell r="R631">
            <v>152.6096</v>
          </cell>
          <cell r="S631">
            <v>154.32560000000001</v>
          </cell>
          <cell r="T631">
            <v>139.33920000000001</v>
          </cell>
          <cell r="U631">
            <v>154.32560000000001</v>
          </cell>
          <cell r="V631">
            <v>1712.1104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</row>
        <row r="632">
          <cell r="A632">
            <v>47</v>
          </cell>
          <cell r="B632" t="str">
            <v xml:space="preserve">    Others</v>
          </cell>
          <cell r="C632" t="str">
            <v xml:space="preserve">    Others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</row>
        <row r="633">
          <cell r="A633">
            <v>0</v>
          </cell>
          <cell r="B633">
            <v>0</v>
          </cell>
          <cell r="C633" t="str">
            <v xml:space="preserve">    Total NTPC(ER)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149.40639999999999</v>
          </cell>
          <cell r="K633">
            <v>154.32560000000001</v>
          </cell>
          <cell r="L633">
            <v>117.7176</v>
          </cell>
          <cell r="M633">
            <v>116.34480000000001</v>
          </cell>
          <cell r="N633">
            <v>127.3272</v>
          </cell>
          <cell r="O633">
            <v>146.08879999999999</v>
          </cell>
          <cell r="P633">
            <v>152.6096</v>
          </cell>
          <cell r="Q633">
            <v>147.69040000000001</v>
          </cell>
          <cell r="R633">
            <v>152.6096</v>
          </cell>
          <cell r="S633">
            <v>154.32560000000001</v>
          </cell>
          <cell r="T633">
            <v>139.33920000000001</v>
          </cell>
          <cell r="U633">
            <v>154.32560000000001</v>
          </cell>
          <cell r="V633">
            <v>1712.1104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</row>
        <row r="634">
          <cell r="A634">
            <v>0</v>
          </cell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</row>
        <row r="635">
          <cell r="A635">
            <v>0</v>
          </cell>
          <cell r="B635">
            <v>0</v>
          </cell>
          <cell r="C635" t="str">
            <v>NTPC - Simhadri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</row>
        <row r="636">
          <cell r="A636">
            <v>48</v>
          </cell>
          <cell r="B636" t="str">
            <v>NTPC Simhadri Stage I</v>
          </cell>
          <cell r="C636" t="str">
            <v>NTPC Simhadri Stage I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317.41210000000001</v>
          </cell>
          <cell r="K636">
            <v>325.49560000000002</v>
          </cell>
          <cell r="L636">
            <v>317.41210000000001</v>
          </cell>
          <cell r="M636">
            <v>325.49560000000002</v>
          </cell>
          <cell r="N636">
            <v>264.06100000000004</v>
          </cell>
          <cell r="O636">
            <v>182.68710000000002</v>
          </cell>
          <cell r="P636">
            <v>325.49560000000002</v>
          </cell>
          <cell r="Q636">
            <v>315.25650000000002</v>
          </cell>
          <cell r="R636">
            <v>325.49560000000002</v>
          </cell>
          <cell r="S636">
            <v>325.49560000000002</v>
          </cell>
          <cell r="T636">
            <v>305.01740000000001</v>
          </cell>
          <cell r="U636">
            <v>327.65120000000002</v>
          </cell>
          <cell r="V636">
            <v>3656.9754000000012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</row>
        <row r="637">
          <cell r="A637">
            <v>49</v>
          </cell>
          <cell r="B637" t="str">
            <v>NTPC Simhadri Stage II</v>
          </cell>
          <cell r="C637" t="str">
            <v>NTPC Simhadri Stage II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145.7775</v>
          </cell>
          <cell r="K637">
            <v>149.49</v>
          </cell>
          <cell r="L637">
            <v>145.7775</v>
          </cell>
          <cell r="M637">
            <v>86.377499999999998</v>
          </cell>
          <cell r="N637">
            <v>149.49</v>
          </cell>
          <cell r="O637">
            <v>144.78749999999999</v>
          </cell>
          <cell r="P637">
            <v>149.49</v>
          </cell>
          <cell r="Q637">
            <v>144.78749999999999</v>
          </cell>
          <cell r="R637">
            <v>149.49</v>
          </cell>
          <cell r="S637">
            <v>149.49</v>
          </cell>
          <cell r="T637">
            <v>140.08500000000001</v>
          </cell>
          <cell r="U637">
            <v>150.47999999999999</v>
          </cell>
          <cell r="V637">
            <v>1705.5225000000003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</row>
        <row r="638">
          <cell r="A638">
            <v>0</v>
          </cell>
          <cell r="B638">
            <v>0</v>
          </cell>
          <cell r="C638" t="str">
            <v>Total NTPC- Simhadri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463.18960000000004</v>
          </cell>
          <cell r="K638">
            <v>474.98560000000003</v>
          </cell>
          <cell r="L638">
            <v>463.18960000000004</v>
          </cell>
          <cell r="M638">
            <v>411.87310000000002</v>
          </cell>
          <cell r="N638">
            <v>413.55100000000004</v>
          </cell>
          <cell r="O638">
            <v>327.47460000000001</v>
          </cell>
          <cell r="P638">
            <v>474.98560000000003</v>
          </cell>
          <cell r="Q638">
            <v>460.04399999999998</v>
          </cell>
          <cell r="R638">
            <v>474.98560000000003</v>
          </cell>
          <cell r="S638">
            <v>474.98560000000003</v>
          </cell>
          <cell r="T638">
            <v>445.10239999999999</v>
          </cell>
          <cell r="U638">
            <v>478.13120000000004</v>
          </cell>
          <cell r="V638">
            <v>5362.4979000000012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</row>
        <row r="639">
          <cell r="A639">
            <v>0</v>
          </cell>
          <cell r="B639">
            <v>0</v>
          </cell>
          <cell r="C639" t="str">
            <v>Total NTPC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866.8569</v>
          </cell>
          <cell r="K639">
            <v>943.06880000000001</v>
          </cell>
          <cell r="L639">
            <v>867.96860000000015</v>
          </cell>
          <cell r="M639">
            <v>802.76459999999997</v>
          </cell>
          <cell r="N639">
            <v>790.07100000000014</v>
          </cell>
          <cell r="O639">
            <v>718.74590000000001</v>
          </cell>
          <cell r="P639">
            <v>907.79870000000005</v>
          </cell>
          <cell r="Q639">
            <v>909.48410000000001</v>
          </cell>
          <cell r="R639">
            <v>941.35280000000012</v>
          </cell>
          <cell r="S639">
            <v>943.06880000000001</v>
          </cell>
          <cell r="T639">
            <v>867.75459999999998</v>
          </cell>
          <cell r="U639">
            <v>946.21440000000007</v>
          </cell>
          <cell r="V639">
            <v>10505.1492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</row>
        <row r="640">
          <cell r="A640">
            <v>0</v>
          </cell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</row>
        <row r="641">
          <cell r="A641">
            <v>0</v>
          </cell>
          <cell r="B641">
            <v>0</v>
          </cell>
          <cell r="C641" t="str">
            <v xml:space="preserve">    NLC TS-II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</row>
        <row r="642">
          <cell r="A642">
            <v>50</v>
          </cell>
          <cell r="B642" t="str">
            <v xml:space="preserve">    Stage-I</v>
          </cell>
          <cell r="C642" t="str">
            <v xml:space="preserve">    Stage-I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31.878</v>
          </cell>
          <cell r="K642">
            <v>32.966999999999999</v>
          </cell>
          <cell r="L642">
            <v>31.977</v>
          </cell>
          <cell r="M642">
            <v>32.868000000000002</v>
          </cell>
          <cell r="N642">
            <v>32.67</v>
          </cell>
          <cell r="O642">
            <v>30.195</v>
          </cell>
          <cell r="P642">
            <v>14.751000000000001</v>
          </cell>
          <cell r="Q642">
            <v>14.256</v>
          </cell>
          <cell r="R642">
            <v>19.305</v>
          </cell>
          <cell r="S642">
            <v>30.888000000000002</v>
          </cell>
          <cell r="T642">
            <v>29.601000000000003</v>
          </cell>
          <cell r="U642">
            <v>32.571000000000005</v>
          </cell>
          <cell r="V642">
            <v>333.92700000000002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</row>
        <row r="643">
          <cell r="A643">
            <v>51</v>
          </cell>
          <cell r="B643" t="str">
            <v xml:space="preserve">    Stage-II</v>
          </cell>
          <cell r="C643" t="str">
            <v xml:space="preserve">    Stage-II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57.771999999999998</v>
          </cell>
          <cell r="K643">
            <v>59.610199999999999</v>
          </cell>
          <cell r="L643">
            <v>57.903300000000002</v>
          </cell>
          <cell r="M643">
            <v>44.642000000000003</v>
          </cell>
          <cell r="N643">
            <v>37.5518</v>
          </cell>
          <cell r="O643">
            <v>35.7136</v>
          </cell>
          <cell r="P643">
            <v>51.207000000000001</v>
          </cell>
          <cell r="Q643">
            <v>42.935099999999998</v>
          </cell>
          <cell r="R643">
            <v>45.954999999999998</v>
          </cell>
          <cell r="S643">
            <v>59.216299999999997</v>
          </cell>
          <cell r="T643">
            <v>53.701700000000002</v>
          </cell>
          <cell r="U643">
            <v>59.085000000000001</v>
          </cell>
          <cell r="V643">
            <v>605.29300000000001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</row>
        <row r="644">
          <cell r="A644">
            <v>0</v>
          </cell>
          <cell r="B644">
            <v>0</v>
          </cell>
          <cell r="C644" t="str">
            <v xml:space="preserve">    Total NLC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89.65</v>
          </cell>
          <cell r="K644">
            <v>92.577200000000005</v>
          </cell>
          <cell r="L644">
            <v>89.880300000000005</v>
          </cell>
          <cell r="M644">
            <v>77.510000000000005</v>
          </cell>
          <cell r="N644">
            <v>70.221800000000002</v>
          </cell>
          <cell r="O644">
            <v>65.908600000000007</v>
          </cell>
          <cell r="P644">
            <v>65.957999999999998</v>
          </cell>
          <cell r="Q644">
            <v>57.191099999999999</v>
          </cell>
          <cell r="R644">
            <v>65.259999999999991</v>
          </cell>
          <cell r="S644">
            <v>90.104299999999995</v>
          </cell>
          <cell r="T644">
            <v>83.302700000000002</v>
          </cell>
          <cell r="U644">
            <v>91.656000000000006</v>
          </cell>
          <cell r="V644">
            <v>939.22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</row>
        <row r="645">
          <cell r="A645">
            <v>0</v>
          </cell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</row>
        <row r="646">
          <cell r="A646">
            <v>0</v>
          </cell>
          <cell r="B646">
            <v>0</v>
          </cell>
          <cell r="C646" t="str">
            <v>NPC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</row>
        <row r="647">
          <cell r="A647">
            <v>52</v>
          </cell>
          <cell r="B647" t="str">
            <v xml:space="preserve">    NPC-MAPS</v>
          </cell>
          <cell r="C647" t="str">
            <v xml:space="preserve">    NPC-MAPS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14.526</v>
          </cell>
          <cell r="K647">
            <v>14.9564</v>
          </cell>
          <cell r="L647">
            <v>14.526</v>
          </cell>
          <cell r="M647">
            <v>14.9564</v>
          </cell>
          <cell r="N647">
            <v>14.9564</v>
          </cell>
          <cell r="O647">
            <v>14.526</v>
          </cell>
          <cell r="P647">
            <v>14.9564</v>
          </cell>
          <cell r="Q647">
            <v>10.6524</v>
          </cell>
          <cell r="R647">
            <v>10.3834</v>
          </cell>
          <cell r="S647">
            <v>14.9564</v>
          </cell>
          <cell r="T647">
            <v>13.988</v>
          </cell>
          <cell r="U647">
            <v>14.9564</v>
          </cell>
          <cell r="V647">
            <v>168.34019999999998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</row>
        <row r="648">
          <cell r="A648">
            <v>53</v>
          </cell>
          <cell r="B648" t="str">
            <v xml:space="preserve">    NPC-Kaiga unit I &amp; II</v>
          </cell>
          <cell r="C648" t="str">
            <v xml:space="preserve">    NPC-Kaiga unit I&amp;ii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40.220399999999998</v>
          </cell>
          <cell r="K648">
            <v>41.55</v>
          </cell>
          <cell r="L648">
            <v>40.220399999999998</v>
          </cell>
          <cell r="M648">
            <v>41.55</v>
          </cell>
          <cell r="N648">
            <v>41.55</v>
          </cell>
          <cell r="O648">
            <v>40.220399999999998</v>
          </cell>
          <cell r="P648">
            <v>41.55</v>
          </cell>
          <cell r="Q648">
            <v>40.220399999999998</v>
          </cell>
          <cell r="R648">
            <v>20.774999999999999</v>
          </cell>
          <cell r="S648">
            <v>41.55</v>
          </cell>
          <cell r="T648">
            <v>38.890799999999999</v>
          </cell>
          <cell r="U648">
            <v>41.55</v>
          </cell>
          <cell r="V648">
            <v>469.84739999999999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</row>
        <row r="649">
          <cell r="A649">
            <v>54</v>
          </cell>
          <cell r="B649" t="str">
            <v xml:space="preserve">    NPC-Kaiga unit III &amp; IV</v>
          </cell>
          <cell r="C649" t="str">
            <v xml:space="preserve">    NPC-Kaiga unit III&amp;IV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39.071999999999996</v>
          </cell>
          <cell r="K649">
            <v>40.479999999999997</v>
          </cell>
          <cell r="L649">
            <v>19.535999999999998</v>
          </cell>
          <cell r="M649">
            <v>40.479999999999997</v>
          </cell>
          <cell r="N649">
            <v>40.479999999999997</v>
          </cell>
          <cell r="O649">
            <v>39.071999999999996</v>
          </cell>
          <cell r="P649">
            <v>40.479999999999997</v>
          </cell>
          <cell r="Q649">
            <v>39.071999999999996</v>
          </cell>
          <cell r="R649">
            <v>40.479999999999997</v>
          </cell>
          <cell r="S649">
            <v>40.479999999999997</v>
          </cell>
          <cell r="T649">
            <v>36.607999999999997</v>
          </cell>
          <cell r="U649">
            <v>40.479999999999997</v>
          </cell>
          <cell r="V649">
            <v>456.72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</row>
        <row r="650">
          <cell r="A650">
            <v>0</v>
          </cell>
          <cell r="B650">
            <v>0</v>
          </cell>
          <cell r="C650" t="str">
            <v xml:space="preserve">    Total NPC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93.818399999999997</v>
          </cell>
          <cell r="K650">
            <v>96.986400000000003</v>
          </cell>
          <cell r="L650">
            <v>74.282399999999996</v>
          </cell>
          <cell r="M650">
            <v>96.986400000000003</v>
          </cell>
          <cell r="N650">
            <v>96.986400000000003</v>
          </cell>
          <cell r="O650">
            <v>93.818399999999997</v>
          </cell>
          <cell r="P650">
            <v>96.986400000000003</v>
          </cell>
          <cell r="Q650">
            <v>89.944799999999987</v>
          </cell>
          <cell r="R650">
            <v>71.63839999999999</v>
          </cell>
          <cell r="S650">
            <v>96.986400000000003</v>
          </cell>
          <cell r="T650">
            <v>89.486799999999988</v>
          </cell>
          <cell r="U650">
            <v>96.986400000000003</v>
          </cell>
          <cell r="V650">
            <v>1094.9076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</row>
        <row r="652">
          <cell r="A652">
            <v>0</v>
          </cell>
          <cell r="B652">
            <v>0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</row>
        <row r="653">
          <cell r="A653">
            <v>0</v>
          </cell>
          <cell r="B653">
            <v>0</v>
          </cell>
          <cell r="C653" t="str">
            <v>CGS - New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</row>
        <row r="654">
          <cell r="A654">
            <v>55</v>
          </cell>
          <cell r="B654" t="str">
            <v xml:space="preserve">   Vallur Thermal Power Plant</v>
          </cell>
          <cell r="C654" t="str">
            <v xml:space="preserve">   Vallur Thermal Power Plant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69.400800000000004</v>
          </cell>
          <cell r="K654">
            <v>71.695800000000006</v>
          </cell>
          <cell r="L654">
            <v>69.400800000000004</v>
          </cell>
          <cell r="M654">
            <v>71.695800000000006</v>
          </cell>
          <cell r="N654">
            <v>71.695800000000006</v>
          </cell>
          <cell r="O654">
            <v>46.267200000000003</v>
          </cell>
          <cell r="P654">
            <v>55.539000000000001</v>
          </cell>
          <cell r="Q654">
            <v>54.712800000000001</v>
          </cell>
          <cell r="R654">
            <v>71.695800000000006</v>
          </cell>
          <cell r="S654">
            <v>71.695800000000006</v>
          </cell>
          <cell r="T654">
            <v>64.8108</v>
          </cell>
          <cell r="U654">
            <v>71.695800000000006</v>
          </cell>
          <cell r="V654">
            <v>790.30619999999999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</row>
        <row r="655">
          <cell r="A655">
            <v>56</v>
          </cell>
          <cell r="B655" t="str">
            <v xml:space="preserve">  Tuticorin</v>
          </cell>
          <cell r="C655" t="str">
            <v xml:space="preserve">  Tuticorin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100.0224585</v>
          </cell>
          <cell r="K655">
            <v>103.26802500000001</v>
          </cell>
          <cell r="L655">
            <v>100.0224585</v>
          </cell>
          <cell r="M655">
            <v>103.41555075000001</v>
          </cell>
          <cell r="N655">
            <v>103.41555075000001</v>
          </cell>
          <cell r="O655">
            <v>100.0224585</v>
          </cell>
          <cell r="P655">
            <v>93.826377000000008</v>
          </cell>
          <cell r="Q655">
            <v>60.633083250000013</v>
          </cell>
          <cell r="R655">
            <v>63.583598249999994</v>
          </cell>
          <cell r="S655">
            <v>103.56307649999999</v>
          </cell>
          <cell r="T655">
            <v>93.236274000000009</v>
          </cell>
          <cell r="U655">
            <v>103.56307649999999</v>
          </cell>
          <cell r="V655">
            <v>1128.5719875000002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</row>
        <row r="656">
          <cell r="A656">
            <v>57</v>
          </cell>
          <cell r="B656" t="str">
            <v>NTPC - Aravali Power Co. Pvt Ltd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</row>
        <row r="657">
          <cell r="A657">
            <v>58</v>
          </cell>
          <cell r="B657" t="str">
            <v>NLC Tamilnadu Power LTd</v>
          </cell>
          <cell r="C657" t="str">
            <v>NLC Tamilnadu Power LTd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</row>
        <row r="658">
          <cell r="A658">
            <v>59</v>
          </cell>
          <cell r="B658">
            <v>0</v>
          </cell>
          <cell r="C658" t="str">
            <v>Kudigi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42.706583999999999</v>
          </cell>
          <cell r="P658">
            <v>44.130136799999995</v>
          </cell>
          <cell r="Q658">
            <v>42.706583999999999</v>
          </cell>
          <cell r="R658">
            <v>44.130136799999995</v>
          </cell>
          <cell r="S658">
            <v>44.130136799999995</v>
          </cell>
          <cell r="T658">
            <v>39.8594784</v>
          </cell>
          <cell r="U658">
            <v>88.260273599999991</v>
          </cell>
          <cell r="V658">
            <v>345.9233304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</row>
        <row r="659">
          <cell r="A659">
            <v>0</v>
          </cell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</row>
        <row r="660">
          <cell r="A660">
            <v>0</v>
          </cell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</row>
        <row r="661">
          <cell r="A661">
            <v>0</v>
          </cell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</row>
        <row r="662">
          <cell r="A662">
            <v>0</v>
          </cell>
          <cell r="B662">
            <v>0</v>
          </cell>
          <cell r="C662" t="str">
            <v>TOTAL CGS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1219.7485584999999</v>
          </cell>
          <cell r="K662">
            <v>1307.596225</v>
          </cell>
          <cell r="L662">
            <v>1201.5545585000002</v>
          </cell>
          <cell r="M662">
            <v>1152.3723507499999</v>
          </cell>
          <cell r="N662">
            <v>1132.3905507500003</v>
          </cell>
          <cell r="O662">
            <v>1067.4691425000001</v>
          </cell>
          <cell r="P662">
            <v>1264.2386138000002</v>
          </cell>
          <cell r="Q662">
            <v>1214.67246725</v>
          </cell>
          <cell r="R662">
            <v>1257.6607350500001</v>
          </cell>
          <cell r="S662">
            <v>1349.5485133</v>
          </cell>
          <cell r="T662">
            <v>1238.4506524000001</v>
          </cell>
          <cell r="U662">
            <v>1398.3759501</v>
          </cell>
          <cell r="V662">
            <v>14804.078317899999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</row>
        <row r="663">
          <cell r="A663">
            <v>0</v>
          </cell>
          <cell r="B663">
            <v>0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</row>
        <row r="664">
          <cell r="A664">
            <v>0</v>
          </cell>
          <cell r="B664">
            <v>0</v>
          </cell>
          <cell r="C664" t="str">
            <v>APGPCL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</row>
        <row r="665">
          <cell r="A665">
            <v>60</v>
          </cell>
          <cell r="B665" t="str">
            <v>APGPCL I - Allocated capacity</v>
          </cell>
          <cell r="C665" t="str">
            <v>APGPCL I - Allocated capacity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1.5229000000000001</v>
          </cell>
          <cell r="K665">
            <v>1.5714000000000001</v>
          </cell>
          <cell r="L665">
            <v>1.5229000000000001</v>
          </cell>
          <cell r="M665">
            <v>1.5714000000000001</v>
          </cell>
          <cell r="N665">
            <v>1.5714000000000001</v>
          </cell>
          <cell r="O665">
            <v>1.5229000000000001</v>
          </cell>
          <cell r="P665">
            <v>1.5423</v>
          </cell>
          <cell r="Q665">
            <v>1.5229000000000001</v>
          </cell>
          <cell r="R665">
            <v>1.5714000000000001</v>
          </cell>
          <cell r="S665">
            <v>1.5714000000000001</v>
          </cell>
          <cell r="T665">
            <v>1.4161999999999999</v>
          </cell>
          <cell r="U665">
            <v>1.5714000000000001</v>
          </cell>
          <cell r="V665">
            <v>18.478500000000004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</row>
        <row r="666">
          <cell r="A666">
            <v>61</v>
          </cell>
          <cell r="B666" t="str">
            <v>APGPCL I - Unutilised capacity</v>
          </cell>
          <cell r="C666" t="str">
            <v>APGPCL I - Unutilised capacity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</row>
        <row r="667">
          <cell r="A667">
            <v>62</v>
          </cell>
          <cell r="B667" t="str">
            <v>APGPCL II - Allocated capacity</v>
          </cell>
          <cell r="C667" t="str">
            <v>APGPCL II - Allocated capacity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5.1215999999999999</v>
          </cell>
          <cell r="K667">
            <v>5.2961999999999998</v>
          </cell>
          <cell r="L667">
            <v>5.1215999999999999</v>
          </cell>
          <cell r="M667">
            <v>5.2961999999999998</v>
          </cell>
          <cell r="N667">
            <v>5.2961999999999998</v>
          </cell>
          <cell r="O667">
            <v>5.1313000000000004</v>
          </cell>
          <cell r="P667">
            <v>5.2961999999999998</v>
          </cell>
          <cell r="Q667">
            <v>5.1215999999999999</v>
          </cell>
          <cell r="R667">
            <v>5.2961999999999998</v>
          </cell>
          <cell r="S667">
            <v>5.2186000000000003</v>
          </cell>
          <cell r="T667">
            <v>4.7820999999999998</v>
          </cell>
          <cell r="U667">
            <v>5.2961999999999998</v>
          </cell>
          <cell r="V667">
            <v>62.274000000000001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</row>
        <row r="668">
          <cell r="A668">
            <v>63</v>
          </cell>
          <cell r="B668" t="str">
            <v>APGPCL II - Unutilised capacity</v>
          </cell>
          <cell r="C668" t="str">
            <v>APGPCL II - Unutilised capacity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</row>
        <row r="669">
          <cell r="A669">
            <v>0</v>
          </cell>
          <cell r="B669">
            <v>0</v>
          </cell>
          <cell r="C669" t="str">
            <v>Total APGPCL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6.6444999999999999</v>
          </cell>
          <cell r="K669">
            <v>6.8675999999999995</v>
          </cell>
          <cell r="L669">
            <v>6.6444999999999999</v>
          </cell>
          <cell r="M669">
            <v>6.8675999999999995</v>
          </cell>
          <cell r="N669">
            <v>6.8675999999999995</v>
          </cell>
          <cell r="O669">
            <v>6.6542000000000003</v>
          </cell>
          <cell r="P669">
            <v>6.8384999999999998</v>
          </cell>
          <cell r="Q669">
            <v>6.6444999999999999</v>
          </cell>
          <cell r="R669">
            <v>6.8675999999999995</v>
          </cell>
          <cell r="S669">
            <v>6.7900000000000009</v>
          </cell>
          <cell r="T669">
            <v>6.1982999999999997</v>
          </cell>
          <cell r="U669">
            <v>6.8675999999999995</v>
          </cell>
          <cell r="V669">
            <v>80.752499999999998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</row>
        <row r="670">
          <cell r="A670">
            <v>0</v>
          </cell>
          <cell r="B670">
            <v>0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</row>
        <row r="671">
          <cell r="A671">
            <v>0</v>
          </cell>
          <cell r="B671">
            <v>0</v>
          </cell>
          <cell r="C671" t="str">
            <v>IPPs-Gas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</row>
        <row r="672">
          <cell r="A672">
            <v>64</v>
          </cell>
          <cell r="B672" t="str">
            <v xml:space="preserve">GVK </v>
          </cell>
          <cell r="C672" t="str">
            <v xml:space="preserve">GVK 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</row>
        <row r="673">
          <cell r="A673">
            <v>65</v>
          </cell>
          <cell r="B673" t="str">
            <v>Spectrum</v>
          </cell>
          <cell r="C673" t="str">
            <v>Spectrum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30.684623040000002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30.684623040000002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</row>
        <row r="674">
          <cell r="A674">
            <v>66</v>
          </cell>
          <cell r="B674" t="str">
            <v>Kondapalli (Naphtha)</v>
          </cell>
          <cell r="C674" t="str">
            <v>Kondapalli (Naphtha)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108.6510043008</v>
          </cell>
          <cell r="K674">
            <v>112.27270444416</v>
          </cell>
          <cell r="L674">
            <v>108.6510043008</v>
          </cell>
          <cell r="M674">
            <v>112.27270444416</v>
          </cell>
          <cell r="N674">
            <v>112.27270444416</v>
          </cell>
          <cell r="O674">
            <v>108.6510043008</v>
          </cell>
          <cell r="P674">
            <v>112.27270444416</v>
          </cell>
          <cell r="Q674">
            <v>108.6510043008</v>
          </cell>
          <cell r="R674">
            <v>112.27270444416</v>
          </cell>
          <cell r="S674">
            <v>108.6510043008</v>
          </cell>
          <cell r="T674">
            <v>101.40760401407999</v>
          </cell>
          <cell r="U674">
            <v>112.27270444416</v>
          </cell>
          <cell r="V674">
            <v>1318.2988521830398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</row>
        <row r="675">
          <cell r="A675">
            <v>67</v>
          </cell>
          <cell r="B675" t="str">
            <v>Kondapalli (Gas)</v>
          </cell>
          <cell r="C675" t="str">
            <v>Kondapalli (Gas)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</row>
        <row r="676">
          <cell r="A676">
            <v>68</v>
          </cell>
          <cell r="B676" t="str">
            <v>BSES</v>
          </cell>
          <cell r="C676" t="str">
            <v>BSES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8.0218460824615381</v>
          </cell>
          <cell r="K676">
            <v>8.2892409518769252</v>
          </cell>
          <cell r="L676">
            <v>8.0218460824615381</v>
          </cell>
          <cell r="M676">
            <v>8.2892409518769252</v>
          </cell>
          <cell r="N676">
            <v>8.2892409518769252</v>
          </cell>
          <cell r="O676">
            <v>8.0218460824615381</v>
          </cell>
          <cell r="P676">
            <v>8.2892409518769252</v>
          </cell>
          <cell r="Q676">
            <v>8.0218460824615381</v>
          </cell>
          <cell r="R676">
            <v>8.2892409518769252</v>
          </cell>
          <cell r="S676">
            <v>8.2892409518769252</v>
          </cell>
          <cell r="T676">
            <v>7.4870563436307691</v>
          </cell>
          <cell r="U676">
            <v>8.2892409518769252</v>
          </cell>
          <cell r="V676">
            <v>97.599127336615382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</row>
        <row r="677">
          <cell r="A677">
            <v>69</v>
          </cell>
          <cell r="B677" t="str">
            <v>GVK Extension</v>
          </cell>
          <cell r="C677" t="str">
            <v>GVK Extension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</row>
        <row r="678">
          <cell r="A678">
            <v>70</v>
          </cell>
          <cell r="B678" t="str">
            <v>Vemagiri</v>
          </cell>
          <cell r="C678" t="str">
            <v>Vemagiri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</row>
        <row r="679">
          <cell r="A679">
            <v>71</v>
          </cell>
          <cell r="B679" t="str">
            <v>Gautami</v>
          </cell>
          <cell r="C679" t="str">
            <v>Gautami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</row>
        <row r="680">
          <cell r="A680">
            <v>72</v>
          </cell>
          <cell r="B680" t="str">
            <v>Konaseema</v>
          </cell>
          <cell r="C680" t="str">
            <v>Konaseema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</row>
        <row r="681">
          <cell r="A681">
            <v>0</v>
          </cell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</row>
        <row r="682">
          <cell r="A682">
            <v>0</v>
          </cell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</row>
        <row r="683">
          <cell r="A683">
            <v>0</v>
          </cell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</row>
        <row r="684">
          <cell r="A684">
            <v>0</v>
          </cell>
          <cell r="B684">
            <v>0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</row>
        <row r="685">
          <cell r="A685">
            <v>0</v>
          </cell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</row>
        <row r="686">
          <cell r="A686">
            <v>0</v>
          </cell>
          <cell r="B686">
            <v>0</v>
          </cell>
          <cell r="C686" t="str">
            <v>TOTAL IPPS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147.35747342326152</v>
          </cell>
          <cell r="K686">
            <v>120.56194539603692</v>
          </cell>
          <cell r="L686">
            <v>116.67285038326153</v>
          </cell>
          <cell r="M686">
            <v>120.56194539603692</v>
          </cell>
          <cell r="N686">
            <v>120.56194539603692</v>
          </cell>
          <cell r="O686">
            <v>116.67285038326153</v>
          </cell>
          <cell r="P686">
            <v>120.56194539603692</v>
          </cell>
          <cell r="Q686">
            <v>116.67285038326153</v>
          </cell>
          <cell r="R686">
            <v>120.56194539603692</v>
          </cell>
          <cell r="S686">
            <v>116.94024525267692</v>
          </cell>
          <cell r="T686">
            <v>108.89466035771076</v>
          </cell>
          <cell r="U686">
            <v>120.56194539603692</v>
          </cell>
          <cell r="V686">
            <v>1446.582602559655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</row>
        <row r="687">
          <cell r="A687">
            <v>0</v>
          </cell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</row>
        <row r="688">
          <cell r="A688">
            <v>0</v>
          </cell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</row>
        <row r="689">
          <cell r="A689">
            <v>0</v>
          </cell>
          <cell r="B689">
            <v>0</v>
          </cell>
          <cell r="C689" t="str">
            <v>NCE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 t="str">
            <v>TSNPDCL</v>
          </cell>
          <cell r="Y689" t="str">
            <v>TSSPDCL</v>
          </cell>
          <cell r="Z689">
            <v>0</v>
          </cell>
          <cell r="AA689" t="str">
            <v>TSNPDCL</v>
          </cell>
          <cell r="AB689" t="str">
            <v>TSSPDCL</v>
          </cell>
        </row>
        <row r="690">
          <cell r="A690">
            <v>73</v>
          </cell>
          <cell r="B690" t="str">
            <v>NCE - Bio-Mass</v>
          </cell>
          <cell r="C690" t="str">
            <v>NCE - Bio-Mass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11.229126000000001</v>
          </cell>
          <cell r="K690">
            <v>12.849095999999999</v>
          </cell>
          <cell r="L690">
            <v>11.518031000000001</v>
          </cell>
          <cell r="M690">
            <v>14.027595</v>
          </cell>
          <cell r="N690">
            <v>14.341858</v>
          </cell>
          <cell r="O690">
            <v>14.341858</v>
          </cell>
          <cell r="P690">
            <v>11.229126000000001</v>
          </cell>
          <cell r="Q690">
            <v>12.849095999999999</v>
          </cell>
          <cell r="R690">
            <v>11.518031000000001</v>
          </cell>
          <cell r="S690">
            <v>14.027595</v>
          </cell>
          <cell r="T690">
            <v>14.341858</v>
          </cell>
          <cell r="U690">
            <v>14.341858</v>
          </cell>
          <cell r="V690">
            <v>156.615128</v>
          </cell>
          <cell r="W690">
            <v>0</v>
          </cell>
          <cell r="X690">
            <v>0.78011723107617037</v>
          </cell>
          <cell r="Y690">
            <v>0.21988276892382963</v>
          </cell>
          <cell r="Z690">
            <v>1</v>
          </cell>
          <cell r="AA690">
            <v>122.17816000000001</v>
          </cell>
          <cell r="AB690">
            <v>34.436968</v>
          </cell>
          <cell r="AC690">
            <v>0.78011723107617037</v>
          </cell>
          <cell r="AD690">
            <v>0.21988276892382963</v>
          </cell>
          <cell r="AF690">
            <v>0</v>
          </cell>
        </row>
        <row r="691">
          <cell r="A691">
            <v>74</v>
          </cell>
          <cell r="B691" t="str">
            <v>NCE - Bagasse</v>
          </cell>
          <cell r="C691" t="str">
            <v>NCE - Bagasse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8.3666979999999995</v>
          </cell>
          <cell r="K691">
            <v>13.314833</v>
          </cell>
          <cell r="L691">
            <v>12.457706999999999</v>
          </cell>
          <cell r="M691">
            <v>6.2998560000000001</v>
          </cell>
          <cell r="N691">
            <v>6.7123169999999996</v>
          </cell>
          <cell r="O691">
            <v>4.9483079999999999</v>
          </cell>
          <cell r="P691">
            <v>5.7680239999999996</v>
          </cell>
          <cell r="Q691">
            <v>2.3122780000000001</v>
          </cell>
          <cell r="R691">
            <v>18.863757770500001</v>
          </cell>
          <cell r="S691">
            <v>20.816275999999998</v>
          </cell>
          <cell r="T691">
            <v>16.289489</v>
          </cell>
          <cell r="U691">
            <v>12.325189999999999</v>
          </cell>
          <cell r="V691">
            <v>128.47473377049999</v>
          </cell>
          <cell r="W691">
            <v>0</v>
          </cell>
          <cell r="X691">
            <v>0.68344685521863824</v>
          </cell>
          <cell r="Y691">
            <v>0.31655314478136182</v>
          </cell>
          <cell r="Z691">
            <v>1</v>
          </cell>
          <cell r="AA691">
            <v>87.805652770500004</v>
          </cell>
          <cell r="AB691">
            <v>40.669080999999998</v>
          </cell>
          <cell r="AC691">
            <v>0.68344685521863824</v>
          </cell>
          <cell r="AD691">
            <v>0.31655314478136182</v>
          </cell>
          <cell r="AF691">
            <v>0</v>
          </cell>
        </row>
        <row r="692">
          <cell r="A692">
            <v>75</v>
          </cell>
          <cell r="B692" t="str">
            <v>NCE - Municipal Waste to Energy</v>
          </cell>
          <cell r="C692" t="str">
            <v>NCE - Municipal Waste to Energy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10.99818</v>
          </cell>
          <cell r="K692">
            <v>10.99818</v>
          </cell>
          <cell r="L692">
            <v>10.99818</v>
          </cell>
          <cell r="M692">
            <v>10.99818</v>
          </cell>
          <cell r="N692">
            <v>10.99818</v>
          </cell>
          <cell r="O692">
            <v>10.99818</v>
          </cell>
          <cell r="P692">
            <v>10.99818</v>
          </cell>
          <cell r="Q692">
            <v>10.99818</v>
          </cell>
          <cell r="R692">
            <v>10.99818</v>
          </cell>
          <cell r="S692">
            <v>18.448560000000001</v>
          </cell>
          <cell r="T692">
            <v>18.448560000000001</v>
          </cell>
          <cell r="U692">
            <v>18.448560000000001</v>
          </cell>
          <cell r="V692">
            <v>154.32929999999999</v>
          </cell>
          <cell r="W692">
            <v>0</v>
          </cell>
          <cell r="X692">
            <v>0.55172413793103459</v>
          </cell>
          <cell r="Y692">
            <v>0.44827586206896558</v>
          </cell>
          <cell r="Z692">
            <v>1.0000000000000002</v>
          </cell>
          <cell r="AA692">
            <v>85.147200000000012</v>
          </cell>
          <cell r="AB692">
            <v>69.182100000000005</v>
          </cell>
          <cell r="AC692">
            <v>0.55172413793103448</v>
          </cell>
          <cell r="AD692">
            <v>0.44827586206896552</v>
          </cell>
          <cell r="AF692">
            <v>0</v>
          </cell>
        </row>
        <row r="693">
          <cell r="A693">
            <v>76</v>
          </cell>
          <cell r="B693" t="str">
            <v xml:space="preserve">NCE - Industrial Waste based power project </v>
          </cell>
          <cell r="C693" t="str">
            <v xml:space="preserve">NCE - Industrial Waste based power project 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3.8408799999999998</v>
          </cell>
          <cell r="K693">
            <v>3.1345999999999998</v>
          </cell>
          <cell r="L693">
            <v>4.2561600000000004</v>
          </cell>
          <cell r="M693">
            <v>4.4827199999999996</v>
          </cell>
          <cell r="N693">
            <v>4.4155199999999999</v>
          </cell>
          <cell r="O693">
            <v>4.4155199999999999</v>
          </cell>
          <cell r="P693">
            <v>3.8408799999999998</v>
          </cell>
          <cell r="Q693">
            <v>3.1345999999999998</v>
          </cell>
          <cell r="R693">
            <v>4.2561600000000004</v>
          </cell>
          <cell r="S693">
            <v>6.3223200000000004</v>
          </cell>
          <cell r="T693">
            <v>6.2551199999999998</v>
          </cell>
          <cell r="U693">
            <v>6.2551199999999998</v>
          </cell>
          <cell r="V693">
            <v>54.609599999999993</v>
          </cell>
          <cell r="W693">
            <v>0</v>
          </cell>
          <cell r="X693">
            <v>0</v>
          </cell>
          <cell r="Y693">
            <v>1.0000000000000002</v>
          </cell>
          <cell r="Z693">
            <v>1.0000000000000002</v>
          </cell>
          <cell r="AA693">
            <v>0</v>
          </cell>
          <cell r="AB693">
            <v>54.6096</v>
          </cell>
          <cell r="AC693">
            <v>0</v>
          </cell>
          <cell r="AD693">
            <v>1</v>
          </cell>
          <cell r="AF693">
            <v>0</v>
          </cell>
        </row>
        <row r="694">
          <cell r="A694">
            <v>77</v>
          </cell>
          <cell r="B694" t="str">
            <v>NCE - Wind Power</v>
          </cell>
          <cell r="C694" t="str">
            <v>NCE - Wind Power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10</v>
          </cell>
          <cell r="K694">
            <v>100</v>
          </cell>
          <cell r="L694">
            <v>100</v>
          </cell>
          <cell r="M694">
            <v>100</v>
          </cell>
          <cell r="N694">
            <v>100</v>
          </cell>
          <cell r="O694">
            <v>100</v>
          </cell>
          <cell r="P694">
            <v>10</v>
          </cell>
          <cell r="Q694">
            <v>1.1200000000000001</v>
          </cell>
          <cell r="R694">
            <v>1.1200000000000001</v>
          </cell>
          <cell r="S694">
            <v>1.1200000000000001</v>
          </cell>
          <cell r="T694">
            <v>1.1200000000000001</v>
          </cell>
          <cell r="U694">
            <v>1.1200000000000001</v>
          </cell>
          <cell r="V694">
            <v>525.6</v>
          </cell>
          <cell r="W694">
            <v>0</v>
          </cell>
          <cell r="X694">
            <v>0</v>
          </cell>
          <cell r="Y694">
            <v>1.0000000000000002</v>
          </cell>
          <cell r="Z694">
            <v>1.0000000000000002</v>
          </cell>
          <cell r="AA694">
            <v>0</v>
          </cell>
          <cell r="AB694">
            <v>525.60000000000014</v>
          </cell>
          <cell r="AC694">
            <v>0</v>
          </cell>
          <cell r="AD694">
            <v>1</v>
          </cell>
          <cell r="AF694">
            <v>0</v>
          </cell>
        </row>
        <row r="695">
          <cell r="A695">
            <v>78</v>
          </cell>
          <cell r="B695" t="str">
            <v>NCE - Mini Hydel</v>
          </cell>
          <cell r="C695" t="str">
            <v>NCE - Mini Hydel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0.171154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0.171154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0.342308</v>
          </cell>
          <cell r="W695">
            <v>0</v>
          </cell>
          <cell r="X695">
            <v>0.34968507893476053</v>
          </cell>
          <cell r="Y695">
            <v>0.65031492106523947</v>
          </cell>
          <cell r="Z695">
            <v>1</v>
          </cell>
          <cell r="AA695">
            <v>0.1197</v>
          </cell>
          <cell r="AB695">
            <v>0.222608</v>
          </cell>
          <cell r="AC695">
            <v>0.34968507893476053</v>
          </cell>
          <cell r="AD695">
            <v>0.65031492106523947</v>
          </cell>
          <cell r="AF695">
            <v>0</v>
          </cell>
        </row>
        <row r="696">
          <cell r="A696">
            <v>79</v>
          </cell>
          <cell r="B696" t="str">
            <v>NCE - NCL Energy Ltd</v>
          </cell>
          <cell r="C696" t="str">
            <v>NCE - NCL Energy Ltd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F696">
            <v>0</v>
          </cell>
        </row>
        <row r="697">
          <cell r="A697">
            <v>80</v>
          </cell>
          <cell r="B697" t="str">
            <v>NCE - SOLAR POWER (Without Bundled Power)</v>
          </cell>
          <cell r="C697" t="str">
            <v>NCE - Solar Projects  (SPD)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108.17394899999999</v>
          </cell>
          <cell r="K697">
            <v>120.28298375</v>
          </cell>
          <cell r="L697">
            <v>119.36544474999999</v>
          </cell>
          <cell r="M697">
            <v>119.51998875</v>
          </cell>
          <cell r="N697">
            <v>119.04758774999999</v>
          </cell>
          <cell r="O697">
            <v>119.04758774999999</v>
          </cell>
          <cell r="P697">
            <v>118.21756275</v>
          </cell>
          <cell r="Q697">
            <v>120.28298375</v>
          </cell>
          <cell r="R697">
            <v>119.36544474999999</v>
          </cell>
          <cell r="S697">
            <v>396.91998874999996</v>
          </cell>
          <cell r="T697">
            <v>396.44758774999997</v>
          </cell>
          <cell r="U697">
            <v>396.44758774999997</v>
          </cell>
          <cell r="V697">
            <v>2253.11869725</v>
          </cell>
          <cell r="W697">
            <v>0</v>
          </cell>
          <cell r="X697">
            <v>2.5877194162545577E-2</v>
          </cell>
          <cell r="Y697">
            <v>0.97412280583745448</v>
          </cell>
          <cell r="Z697">
            <v>0</v>
          </cell>
          <cell r="AA697">
            <v>58.304389999999998</v>
          </cell>
          <cell r="AB697">
            <v>2194.8143072500002</v>
          </cell>
          <cell r="AC697">
            <v>2.5877194162545577E-2</v>
          </cell>
          <cell r="AD697">
            <v>0.97412280583745448</v>
          </cell>
          <cell r="AF697">
            <v>0</v>
          </cell>
        </row>
        <row r="698">
          <cell r="A698">
            <v>81</v>
          </cell>
          <cell r="B698" t="str">
            <v>NVVNL Bundled Power -SOLAR</v>
          </cell>
          <cell r="C698" t="str">
            <v>NCE  - Bundled Power NVVNL (solar)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5.35053</v>
          </cell>
          <cell r="K698">
            <v>4.9834899999999998</v>
          </cell>
          <cell r="L698">
            <v>3.7018300000000002</v>
          </cell>
          <cell r="M698">
            <v>3.7263899999999999</v>
          </cell>
          <cell r="N698">
            <v>3.5387400000000002</v>
          </cell>
          <cell r="O698">
            <v>3.8528099999999998</v>
          </cell>
          <cell r="P698">
            <v>5.35053</v>
          </cell>
          <cell r="Q698">
            <v>4.9834899999999998</v>
          </cell>
          <cell r="R698">
            <v>3.7018300000000002</v>
          </cell>
          <cell r="S698">
            <v>3.7263899999999999</v>
          </cell>
          <cell r="T698">
            <v>3.5387400000000002</v>
          </cell>
          <cell r="U698">
            <v>3.8528099999999998</v>
          </cell>
          <cell r="V698">
            <v>50.307579999999994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14.815583090000001</v>
          </cell>
          <cell r="AB698">
            <v>35.491996909999997</v>
          </cell>
          <cell r="AC698">
            <v>0.29450001550462179</v>
          </cell>
          <cell r="AD698">
            <v>0.70549998449537821</v>
          </cell>
          <cell r="AF698">
            <v>0</v>
          </cell>
        </row>
        <row r="699">
          <cell r="A699">
            <v>82</v>
          </cell>
          <cell r="B699" t="str">
            <v>NVVNL Bundled Power -COAL</v>
          </cell>
          <cell r="C699" t="str">
            <v>NCE -Bundled power NVVNL (Coal)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38.93</v>
          </cell>
          <cell r="K699">
            <v>38.93</v>
          </cell>
          <cell r="L699">
            <v>38.93</v>
          </cell>
          <cell r="M699">
            <v>38.93</v>
          </cell>
          <cell r="N699">
            <v>38.93</v>
          </cell>
          <cell r="O699">
            <v>38.93</v>
          </cell>
          <cell r="P699">
            <v>38.93</v>
          </cell>
          <cell r="Q699">
            <v>38.93</v>
          </cell>
          <cell r="R699">
            <v>38.93</v>
          </cell>
          <cell r="S699">
            <v>38.93</v>
          </cell>
          <cell r="T699">
            <v>38.93</v>
          </cell>
          <cell r="U699">
            <v>38.93</v>
          </cell>
          <cell r="V699">
            <v>467.16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</row>
        <row r="700">
          <cell r="A700">
            <v>83</v>
          </cell>
          <cell r="B700">
            <v>0</v>
          </cell>
          <cell r="C700" t="str">
            <v>NCE-Others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</row>
        <row r="701">
          <cell r="A701">
            <v>0</v>
          </cell>
          <cell r="B701">
            <v>0</v>
          </cell>
          <cell r="C701" t="str">
            <v>TOTAL NCE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197.060517</v>
          </cell>
          <cell r="K701">
            <v>304.49318275000002</v>
          </cell>
          <cell r="L701">
            <v>301.22735274999997</v>
          </cell>
          <cell r="M701">
            <v>297.98472974999999</v>
          </cell>
          <cell r="N701">
            <v>297.98420275000001</v>
          </cell>
          <cell r="O701">
            <v>296.53426374999998</v>
          </cell>
          <cell r="P701">
            <v>204.50545675000001</v>
          </cell>
          <cell r="Q701">
            <v>194.61062774999999</v>
          </cell>
          <cell r="R701">
            <v>208.7534035205</v>
          </cell>
          <cell r="S701">
            <v>500.31112974999996</v>
          </cell>
          <cell r="T701">
            <v>495.37135474999997</v>
          </cell>
          <cell r="U701">
            <v>491.72112574999994</v>
          </cell>
          <cell r="V701">
            <v>3790.5573470204999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</row>
        <row r="703">
          <cell r="A703">
            <v>0</v>
          </cell>
          <cell r="B703">
            <v>0</v>
          </cell>
          <cell r="C703" t="str">
            <v>IPPs-Others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</row>
        <row r="704">
          <cell r="A704">
            <v>84</v>
          </cell>
          <cell r="B704" t="str">
            <v>Srivathsa</v>
          </cell>
          <cell r="C704" t="str">
            <v>Srivathsa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</row>
        <row r="705">
          <cell r="A705">
            <v>85</v>
          </cell>
          <cell r="B705" t="str">
            <v>LVS</v>
          </cell>
          <cell r="C705" t="str">
            <v>LVS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</row>
        <row r="706">
          <cell r="A706">
            <v>86</v>
          </cell>
          <cell r="B706" t="str">
            <v>Vishakapatnam Steel Plant</v>
          </cell>
          <cell r="C706" t="str">
            <v>Vishakapatnam Steel Plant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</row>
        <row r="707">
          <cell r="A707">
            <v>87</v>
          </cell>
          <cell r="B707" t="str">
            <v>NB Ferro Alloys</v>
          </cell>
          <cell r="C707" t="str">
            <v>NB Ferro Alloys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</row>
        <row r="708">
          <cell r="A708">
            <v>88</v>
          </cell>
          <cell r="B708" t="str">
            <v>Corporate Power (MT)</v>
          </cell>
          <cell r="C708" t="str">
            <v>Corporate Power (MT)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</row>
        <row r="709">
          <cell r="A709">
            <v>89</v>
          </cell>
          <cell r="B709" t="str">
            <v>KSK Mahanadi (MT)</v>
          </cell>
          <cell r="C709" t="str">
            <v>KSK Mahanadi (MT)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124.00479999999999</v>
          </cell>
          <cell r="K709">
            <v>128.14079999999998</v>
          </cell>
          <cell r="L709">
            <v>124.00479999999999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376.15039999999999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</row>
        <row r="710">
          <cell r="A710">
            <v>90</v>
          </cell>
          <cell r="B710" t="str">
            <v>Hinduja</v>
          </cell>
          <cell r="C710" t="str">
            <v>Hinduja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300.16730000000001</v>
          </cell>
          <cell r="K710">
            <v>310.40640000000002</v>
          </cell>
          <cell r="L710">
            <v>300.16730000000001</v>
          </cell>
          <cell r="M710">
            <v>310.40640000000002</v>
          </cell>
          <cell r="N710">
            <v>310.40640000000002</v>
          </cell>
          <cell r="O710">
            <v>300.16730000000001</v>
          </cell>
          <cell r="P710">
            <v>310.40640000000002</v>
          </cell>
          <cell r="Q710">
            <v>300.16730000000001</v>
          </cell>
          <cell r="R710">
            <v>310.40640000000002</v>
          </cell>
          <cell r="S710">
            <v>310.40640000000002</v>
          </cell>
          <cell r="T710">
            <v>280.22800000000001</v>
          </cell>
          <cell r="U710">
            <v>310.40640000000002</v>
          </cell>
          <cell r="V710">
            <v>3653.7419999999997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</row>
        <row r="711">
          <cell r="A711">
            <v>91</v>
          </cell>
          <cell r="B711" t="str">
            <v>Singareni</v>
          </cell>
          <cell r="C711" t="str">
            <v>Singareni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461</v>
          </cell>
          <cell r="K711">
            <v>536</v>
          </cell>
          <cell r="L711">
            <v>576</v>
          </cell>
          <cell r="M711">
            <v>714.24</v>
          </cell>
          <cell r="N711">
            <v>714.24</v>
          </cell>
          <cell r="O711">
            <v>691.2</v>
          </cell>
          <cell r="P711">
            <v>714.24</v>
          </cell>
          <cell r="Q711">
            <v>691.2</v>
          </cell>
          <cell r="R711">
            <v>714.24</v>
          </cell>
          <cell r="S711">
            <v>714.24</v>
          </cell>
          <cell r="T711">
            <v>645.12</v>
          </cell>
          <cell r="U711">
            <v>714.24</v>
          </cell>
          <cell r="V711">
            <v>7885.9599999999982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</row>
        <row r="712">
          <cell r="A712">
            <v>92</v>
          </cell>
          <cell r="B712" t="str">
            <v>Thermal Power</v>
          </cell>
          <cell r="C712" t="str">
            <v>Thermal Power Tech Unit 1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164.9034</v>
          </cell>
          <cell r="K712">
            <v>170.40018000000001</v>
          </cell>
          <cell r="L712">
            <v>164.9034</v>
          </cell>
          <cell r="M712">
            <v>170.40018000000001</v>
          </cell>
          <cell r="N712">
            <v>170.40018000000001</v>
          </cell>
          <cell r="O712">
            <v>164.9034</v>
          </cell>
          <cell r="P712">
            <v>170.40018000000001</v>
          </cell>
          <cell r="Q712">
            <v>164.9034</v>
          </cell>
          <cell r="R712">
            <v>170.40018000000001</v>
          </cell>
          <cell r="S712">
            <v>170.40018000000001</v>
          </cell>
          <cell r="T712">
            <v>153.90984</v>
          </cell>
          <cell r="U712">
            <v>170.40018000000001</v>
          </cell>
          <cell r="V712">
            <v>2006.3247000000003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</row>
        <row r="713">
          <cell r="A713">
            <v>93</v>
          </cell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</row>
        <row r="714">
          <cell r="A714">
            <v>94</v>
          </cell>
          <cell r="B714">
            <v>0</v>
          </cell>
          <cell r="C714" t="str">
            <v>Thermal Power Tech Unit 2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369.36</v>
          </cell>
          <cell r="K714">
            <v>381.67200000000003</v>
          </cell>
          <cell r="L714">
            <v>369.36</v>
          </cell>
          <cell r="M714">
            <v>381.67200000000003</v>
          </cell>
          <cell r="N714">
            <v>381.67200000000003</v>
          </cell>
          <cell r="O714">
            <v>369.36</v>
          </cell>
          <cell r="P714">
            <v>381.67200000000003</v>
          </cell>
          <cell r="Q714">
            <v>369.36</v>
          </cell>
          <cell r="R714">
            <v>381.67200000000003</v>
          </cell>
          <cell r="S714">
            <v>381.67200000000003</v>
          </cell>
          <cell r="T714">
            <v>344.73599999999999</v>
          </cell>
          <cell r="U714">
            <v>381.67200000000003</v>
          </cell>
          <cell r="V714">
            <v>4493.880000000001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</row>
        <row r="715">
          <cell r="A715">
            <v>0</v>
          </cell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</row>
        <row r="716">
          <cell r="A716">
            <v>0</v>
          </cell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</row>
        <row r="717">
          <cell r="A717">
            <v>0</v>
          </cell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</row>
        <row r="718">
          <cell r="A718">
            <v>0</v>
          </cell>
          <cell r="B718">
            <v>0</v>
          </cell>
          <cell r="C718" t="str">
            <v>TOTAL OTHERS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1419.4355</v>
          </cell>
          <cell r="K718">
            <v>1526.6193800000001</v>
          </cell>
          <cell r="L718">
            <v>1534.4355</v>
          </cell>
          <cell r="M718">
            <v>1576.7185800000002</v>
          </cell>
          <cell r="N718">
            <v>1576.7185800000002</v>
          </cell>
          <cell r="O718">
            <v>1525.6307000000002</v>
          </cell>
          <cell r="P718">
            <v>1576.7185800000002</v>
          </cell>
          <cell r="Q718">
            <v>1525.6307000000002</v>
          </cell>
          <cell r="R718">
            <v>1576.7185800000002</v>
          </cell>
          <cell r="S718">
            <v>1576.7185800000002</v>
          </cell>
          <cell r="T718">
            <v>1423.9938400000001</v>
          </cell>
          <cell r="U718">
            <v>1576.7185800000002</v>
          </cell>
          <cell r="V718">
            <v>18416.057099999998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</row>
        <row r="719">
          <cell r="A719">
            <v>0</v>
          </cell>
          <cell r="B719">
            <v>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</row>
        <row r="720">
          <cell r="A720">
            <v>0</v>
          </cell>
          <cell r="B720">
            <v>0</v>
          </cell>
          <cell r="C720" t="str">
            <v>MARKET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</row>
        <row r="721">
          <cell r="A721">
            <v>95</v>
          </cell>
          <cell r="B721" t="str">
            <v>Bilateral Sales</v>
          </cell>
          <cell r="C721" t="str">
            <v>Bilateral Sales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788.95295999999996</v>
          </cell>
          <cell r="K721">
            <v>821.79859199999999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1610.7515519999999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</row>
        <row r="722">
          <cell r="A722">
            <v>96</v>
          </cell>
          <cell r="B722">
            <v>0</v>
          </cell>
          <cell r="C722" t="str">
            <v>Jhajjar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</row>
        <row r="723">
          <cell r="A723">
            <v>97</v>
          </cell>
          <cell r="B723" t="str">
            <v>Jhajjar</v>
          </cell>
          <cell r="C723" t="str">
            <v>Medium &amp; Short Term Open Access Charges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</row>
        <row r="724">
          <cell r="A724">
            <v>0</v>
          </cell>
          <cell r="B724">
            <v>0</v>
          </cell>
          <cell r="C724" t="str">
            <v>PGCIL POC (Transmission Charges)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</row>
        <row r="725">
          <cell r="A725">
            <v>0</v>
          </cell>
          <cell r="B725">
            <v>0</v>
          </cell>
          <cell r="C725" t="str">
            <v>PGCIL ULDC Charges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</row>
        <row r="726">
          <cell r="A726">
            <v>0</v>
          </cell>
          <cell r="B726">
            <v>0</v>
          </cell>
          <cell r="C726" t="str">
            <v>TRANSCO Transmission Charge - CPDCL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</row>
        <row r="727">
          <cell r="A727">
            <v>0</v>
          </cell>
          <cell r="B727">
            <v>0</v>
          </cell>
          <cell r="C727" t="str">
            <v>TRANSCO Transmission Charge -NPDCL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</row>
        <row r="728">
          <cell r="A728">
            <v>0</v>
          </cell>
          <cell r="B728">
            <v>0</v>
          </cell>
          <cell r="C728" t="str">
            <v>TRANSCO SLDC Charges - CPDCL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</row>
        <row r="729">
          <cell r="A729">
            <v>0</v>
          </cell>
          <cell r="B729">
            <v>0</v>
          </cell>
          <cell r="C729" t="str">
            <v>TRANSCO SLDC Charges - NPDCL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</row>
        <row r="730">
          <cell r="A730">
            <v>0</v>
          </cell>
          <cell r="B730">
            <v>0</v>
          </cell>
          <cell r="C730" t="str">
            <v>TRANSCO Annual Fees - CPDCL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</row>
        <row r="731">
          <cell r="A731">
            <v>0</v>
          </cell>
          <cell r="B731">
            <v>0</v>
          </cell>
          <cell r="C731" t="str">
            <v>TRANSCO Annual Fees - NPDCL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</row>
        <row r="732">
          <cell r="A732">
            <v>0</v>
          </cell>
          <cell r="B732">
            <v>0</v>
          </cell>
          <cell r="C732" t="str">
            <v>POSOCO SRLDC Fees &amp; Charges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</row>
        <row r="733">
          <cell r="A733">
            <v>0</v>
          </cell>
          <cell r="B733">
            <v>0</v>
          </cell>
          <cell r="C733" t="str">
            <v>POSOCO Reactive Chages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</row>
        <row r="734">
          <cell r="A734">
            <v>0</v>
          </cell>
          <cell r="B734">
            <v>0</v>
          </cell>
          <cell r="C734" t="str">
            <v>SRPC UI Charges (Deviation)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</row>
        <row r="735">
          <cell r="A735">
            <v>0</v>
          </cell>
          <cell r="B735">
            <v>0</v>
          </cell>
          <cell r="C735" t="str">
            <v>NTPC (Sim)-UI Charges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</row>
        <row r="736">
          <cell r="A736">
            <v>0</v>
          </cell>
          <cell r="B736">
            <v>0</v>
          </cell>
          <cell r="C736" t="str">
            <v>Asset Maintenance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</row>
        <row r="737">
          <cell r="A737">
            <v>0</v>
          </cell>
          <cell r="B737">
            <v>0</v>
          </cell>
          <cell r="C737" t="str">
            <v>Transmission &amp; Wheeling Charges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</row>
        <row r="738">
          <cell r="A738">
            <v>0</v>
          </cell>
          <cell r="B738">
            <v>0</v>
          </cell>
          <cell r="C738" t="str">
            <v>TOTAL MARKET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788.95295999999996</v>
          </cell>
          <cell r="K738">
            <v>821.79859199999999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1610.7515519999999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</row>
        <row r="739">
          <cell r="A739">
            <v>0</v>
          </cell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</row>
        <row r="740">
          <cell r="A740">
            <v>0</v>
          </cell>
          <cell r="B740">
            <v>0</v>
          </cell>
          <cell r="C740" t="str">
            <v>TOTAL (From All Sources)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5976.8780940437618</v>
          </cell>
          <cell r="K740">
            <v>6281.261838510638</v>
          </cell>
          <cell r="L740">
            <v>5141.4620198190623</v>
          </cell>
          <cell r="M740">
            <v>5296.3607289337078</v>
          </cell>
          <cell r="N740">
            <v>5710.9093016548377</v>
          </cell>
          <cell r="O740">
            <v>5596.0287077327121</v>
          </cell>
          <cell r="P740">
            <v>5581.9362811662377</v>
          </cell>
          <cell r="Q740">
            <v>5231.3024956542613</v>
          </cell>
          <cell r="R740">
            <v>5349.704067761988</v>
          </cell>
          <cell r="S740">
            <v>5603.2076536122777</v>
          </cell>
          <cell r="T740">
            <v>5392.4359421010504</v>
          </cell>
          <cell r="U740">
            <v>5919.6210347898377</v>
          </cell>
          <cell r="V740">
            <v>67081.108165780373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2">
          <cell r="AC152">
            <v>0</v>
          </cell>
        </row>
      </sheetData>
      <sheetData sheetId="15">
        <row r="283">
          <cell r="P283">
            <v>2406.0296484054534</v>
          </cell>
        </row>
      </sheetData>
      <sheetData sheetId="16">
        <row r="511">
          <cell r="J511">
            <v>94.022938022000005</v>
          </cell>
        </row>
      </sheetData>
      <sheetData sheetId="17"/>
      <sheetData sheetId="18"/>
      <sheetData sheetId="19"/>
      <sheetData sheetId="20">
        <row r="13">
          <cell r="R13">
            <v>58683.984757526297</v>
          </cell>
        </row>
      </sheetData>
      <sheetData sheetId="21">
        <row r="29">
          <cell r="D29">
            <v>1830.64</v>
          </cell>
        </row>
      </sheetData>
      <sheetData sheetId="22"/>
      <sheetData sheetId="23">
        <row r="4">
          <cell r="C4">
            <v>1634.53</v>
          </cell>
        </row>
      </sheetData>
      <sheetData sheetId="24"/>
      <sheetData sheetId="25">
        <row r="5">
          <cell r="D5">
            <v>18850.98</v>
          </cell>
        </row>
      </sheetData>
      <sheetData sheetId="26"/>
      <sheetData sheetId="27">
        <row r="171">
          <cell r="Q171">
            <v>10882.872229322904</v>
          </cell>
        </row>
      </sheetData>
      <sheetData sheetId="28">
        <row r="171">
          <cell r="Q171">
            <v>11766.528207847272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ntapur"/>
      <sheetName val="Gooty"/>
      <sheetName val="Hindupur"/>
      <sheetName val="Kadiri"/>
      <sheetName val="Sheet1"/>
      <sheetName val="overall"/>
      <sheetName val="Total Sec Wise for 12-2007"/>
      <sheetName val="A 3.7"/>
      <sheetName val="annexur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- GENERAL"/>
      <sheetName val="PARTA-GENERAL (2)"/>
      <sheetName val="PART A - Balance Sheet"/>
      <sheetName val="PART A - PL"/>
      <sheetName val="PART A - PL(2)"/>
      <sheetName val="PART A - PL(3) - OI"/>
      <sheetName val="PART A - OI"/>
      <sheetName val="PART A - OI(2)"/>
      <sheetName val="PART A - QD(1)"/>
      <sheetName val="PART A - QD(2)"/>
      <sheetName val="PART B - TTI"/>
      <sheetName val="PART C"/>
      <sheetName val="Schedule HP BP"/>
      <sheetName val="Schedule BP(2)"/>
      <sheetName val="Schedule DPM - DOA"/>
      <sheetName val="Schedule DOA - DEP"/>
      <sheetName val="Schedule ESR CG"/>
      <sheetName val="FORMULAE"/>
      <sheetName val="Schedule OS CYLA"/>
      <sheetName val="Schedule BFLA CFL 10A"/>
      <sheetName val="Sch 10 B 80G"/>
      <sheetName val="Schedule 80-IA to 80-IC"/>
      <sheetName val="VIA STTR SPI SI "/>
      <sheetName val="Schedule EI AIR IT"/>
      <sheetName val="TDS1 TDS2 TCS"/>
      <sheetName val="FBT"/>
      <sheetName val="04REL"/>
      <sheetName val="all"/>
      <sheetName val="Demand"/>
      <sheetName val="ONLINE DUMP"/>
      <sheetName val="Ag LF"/>
      <sheetName val="sand"/>
      <sheetName val="stone"/>
      <sheetName val="index"/>
      <sheetName val="Energy_bal"/>
      <sheetName val="Data"/>
      <sheetName val="Form_A"/>
      <sheetName val="Graph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General"/>
      <sheetName val="Subsidiary Co Details"/>
      <sheetName val="MD, Dir, Co. secy"/>
      <sheetName val="Beneficial_owners"/>
      <sheetName val="Balance Sheet"/>
      <sheetName val="Profit and Loss"/>
      <sheetName val="Other Info"/>
      <sheetName val="Stock details"/>
      <sheetName val="Part B"/>
      <sheetName val="Part C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VersionI_CD_Z5_ADVANCED"/>
      <sheetName val="Salient1"/>
      <sheetName val="SUMMERY"/>
      <sheetName val="Sorted"/>
      <sheetName val="STN WISE EMR"/>
      <sheetName val="04REL"/>
      <sheetName val="Sept "/>
      <sheetName val="Energy_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1-12 Actual Sales"/>
      <sheetName val="FY11-12 Actual LR"/>
      <sheetName val="FY11-12 Actual URD"/>
      <sheetName val="FY12-13 Actual Sales"/>
      <sheetName val="FY12-13 Actual LR"/>
      <sheetName val="FY12-13 Actual URD"/>
      <sheetName val="FY13-14 Actual Sales"/>
      <sheetName val="FY13-14 Actual LR"/>
      <sheetName val="FY13-14 Actual URD"/>
      <sheetName val="FY14-15 Actual Sales"/>
      <sheetName val="FY14-15 Actual LR"/>
      <sheetName val="FY14-15 Actual URD"/>
      <sheetName val="FY15-16 Actual LR"/>
      <sheetName val="FY15-16 Actual Sales"/>
      <sheetName val="FY15-16 Actual URD"/>
      <sheetName val="FY16-17 Actual Sales"/>
      <sheetName val="FY17-18 Sales "/>
      <sheetName val="FY18-19 Sales "/>
      <sheetName val="CAGR-Sales"/>
      <sheetName val="Additional Loads"/>
      <sheetName val="3|Sales Forecast"/>
      <sheetName val="Agl Connection details"/>
      <sheetName val="Sales Summary"/>
      <sheetName val="Sales Remark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1">
          <cell r="V111">
            <v>0.33976973835590674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ization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FRINGE_BENEFITS"/>
      <sheetName val="IT_TDS_TCS_FBT"/>
      <sheetName val="DDT"/>
      <sheetName val="Instructions"/>
      <sheetName val="Verification"/>
      <sheetName val="A 3.7"/>
      <sheetName val="Energy_bal"/>
      <sheetName val="Part A General"/>
      <sheetName val="Part C"/>
      <sheetName val="overall"/>
      <sheetName val="Sheet1"/>
      <sheetName val="Sept "/>
      <sheetName val="STN WISE EMR"/>
      <sheetName val="Ag LF"/>
      <sheetName val="SUBSIDIARY_DETAILS"/>
      <sheetName val="CYLA_BFLA"/>
      <sheetName val="A_3_7"/>
      <sheetName val="Part_A_General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  <sheetName val="Sheet1"/>
      <sheetName val="MO EY"/>
      <sheetName val="MO CY"/>
      <sheetName val="04REL"/>
      <sheetName val="Dom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"/>
      <sheetName val="6.2 p1"/>
      <sheetName val="6.2 p2"/>
      <sheetName val="6.3"/>
      <sheetName val="6.3A"/>
      <sheetName val="6.4a,b"/>
      <sheetName val="6.4c"/>
      <sheetName val="6.5,6.5a"/>
      <sheetName val="6.6"/>
      <sheetName val="6.7 p1"/>
      <sheetName val="6.7 p2"/>
      <sheetName val="6.8"/>
      <sheetName val="6.9"/>
      <sheetName val="6.10"/>
      <sheetName val="6.11"/>
      <sheetName val="6.12"/>
      <sheetName val="6.13"/>
      <sheetName val="6.13a"/>
      <sheetName val="6.14 p1"/>
      <sheetName val="6.14 p2"/>
      <sheetName val="6.14 p3"/>
      <sheetName val="6.14 p4"/>
      <sheetName val="6.14 p5"/>
      <sheetName val="6.14 p6"/>
      <sheetName val="6.15 "/>
      <sheetName val="6.16"/>
      <sheetName val="6.17"/>
      <sheetName val="6.18"/>
      <sheetName val="6.19"/>
      <sheetName val="6.20 p1"/>
      <sheetName val="6.20 p2"/>
      <sheetName val="6.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6.7  GENERATION, PURCHASE, IMPORT AND EXPORT OF ENERGY  (Contd..)</v>
          </cell>
        </row>
        <row r="2">
          <cell r="L2" t="str">
            <v>MU</v>
          </cell>
        </row>
        <row r="3">
          <cell r="E3" t="str">
            <v>Exports</v>
          </cell>
        </row>
        <row r="4">
          <cell r="A4" t="str">
            <v>Year</v>
          </cell>
          <cell r="B4" t="str">
            <v xml:space="preserve"> Gross Total</v>
          </cell>
          <cell r="C4" t="str">
            <v>Auxiliary</v>
          </cell>
          <cell r="D4" t="str">
            <v>Net</v>
          </cell>
          <cell r="E4" t="str">
            <v xml:space="preserve"> Karnataka</v>
          </cell>
          <cell r="F4" t="str">
            <v xml:space="preserve">  Tamil Nadu</v>
          </cell>
          <cell r="G4" t="str">
            <v xml:space="preserve"> Orissa</v>
          </cell>
          <cell r="H4" t="str">
            <v xml:space="preserve">  M.P.</v>
          </cell>
          <cell r="I4" t="str">
            <v>Maharashtra</v>
          </cell>
          <cell r="J4" t="str">
            <v>Pondicherry</v>
          </cell>
          <cell r="K4" t="str">
            <v xml:space="preserve"> Total</v>
          </cell>
          <cell r="L4" t="str">
            <v xml:space="preserve"> Net Total</v>
          </cell>
        </row>
        <row r="5">
          <cell r="C5" t="str">
            <v>Consumption</v>
          </cell>
          <cell r="D5" t="str">
            <v>Generation</v>
          </cell>
        </row>
        <row r="6">
          <cell r="A6" t="str">
            <v xml:space="preserve"> 1</v>
          </cell>
          <cell r="B6">
            <v>13</v>
          </cell>
          <cell r="C6">
            <v>14</v>
          </cell>
          <cell r="E6">
            <v>15</v>
          </cell>
          <cell r="F6">
            <v>16</v>
          </cell>
          <cell r="G6">
            <v>17</v>
          </cell>
          <cell r="H6">
            <v>18</v>
          </cell>
          <cell r="I6">
            <v>19</v>
          </cell>
          <cell r="J6">
            <v>20</v>
          </cell>
          <cell r="K6">
            <v>21</v>
          </cell>
          <cell r="L6">
            <v>22</v>
          </cell>
        </row>
        <row r="7">
          <cell r="A7" t="str">
            <v>1971-72</v>
          </cell>
          <cell r="B7">
            <v>3325</v>
          </cell>
          <cell r="C7">
            <v>140.78</v>
          </cell>
          <cell r="D7">
            <v>3184.22</v>
          </cell>
          <cell r="E7" t="str">
            <v>--</v>
          </cell>
          <cell r="F7">
            <v>4</v>
          </cell>
          <cell r="G7" t="str">
            <v>--</v>
          </cell>
          <cell r="H7" t="str">
            <v>--</v>
          </cell>
          <cell r="I7" t="str">
            <v>--</v>
          </cell>
          <cell r="J7" t="str">
            <v>--</v>
          </cell>
          <cell r="K7">
            <v>4</v>
          </cell>
          <cell r="L7">
            <v>3180.22</v>
          </cell>
        </row>
        <row r="8">
          <cell r="A8" t="str">
            <v>1972-73</v>
          </cell>
          <cell r="B8">
            <v>3174</v>
          </cell>
          <cell r="C8">
            <v>156.87</v>
          </cell>
          <cell r="D8">
            <v>3017.13</v>
          </cell>
          <cell r="E8">
            <v>55</v>
          </cell>
          <cell r="F8">
            <v>6</v>
          </cell>
          <cell r="G8" t="str">
            <v>--</v>
          </cell>
          <cell r="H8" t="str">
            <v>--</v>
          </cell>
          <cell r="I8" t="str">
            <v>--</v>
          </cell>
          <cell r="J8" t="str">
            <v>--</v>
          </cell>
          <cell r="K8">
            <v>61</v>
          </cell>
          <cell r="L8">
            <v>2956.13</v>
          </cell>
        </row>
        <row r="9">
          <cell r="A9" t="str">
            <v>1973-74</v>
          </cell>
          <cell r="B9">
            <v>3611</v>
          </cell>
          <cell r="C9">
            <v>175.7</v>
          </cell>
          <cell r="D9">
            <v>3435.3</v>
          </cell>
          <cell r="E9">
            <v>91</v>
          </cell>
          <cell r="F9" t="str">
            <v>--</v>
          </cell>
          <cell r="G9" t="str">
            <v>--</v>
          </cell>
          <cell r="H9" t="str">
            <v>--</v>
          </cell>
          <cell r="I9" t="str">
            <v>--</v>
          </cell>
          <cell r="J9" t="str">
            <v>--</v>
          </cell>
          <cell r="K9">
            <v>91</v>
          </cell>
          <cell r="L9">
            <v>3344.3</v>
          </cell>
        </row>
        <row r="10">
          <cell r="A10" t="str">
            <v>1974-75</v>
          </cell>
          <cell r="B10">
            <v>3874</v>
          </cell>
          <cell r="C10">
            <v>242.36</v>
          </cell>
          <cell r="D10">
            <v>3631.64</v>
          </cell>
          <cell r="E10">
            <v>62</v>
          </cell>
          <cell r="F10">
            <v>33</v>
          </cell>
          <cell r="G10">
            <v>5</v>
          </cell>
          <cell r="H10" t="str">
            <v>--</v>
          </cell>
          <cell r="I10" t="str">
            <v>--</v>
          </cell>
          <cell r="J10" t="str">
            <v>--</v>
          </cell>
          <cell r="K10">
            <v>100</v>
          </cell>
          <cell r="L10">
            <v>3531.64</v>
          </cell>
        </row>
        <row r="11">
          <cell r="A11" t="str">
            <v>1975-76</v>
          </cell>
          <cell r="B11">
            <v>4144</v>
          </cell>
          <cell r="C11">
            <v>301.20999999999998</v>
          </cell>
          <cell r="D11">
            <v>3842.79</v>
          </cell>
          <cell r="E11">
            <v>67</v>
          </cell>
          <cell r="F11">
            <v>33</v>
          </cell>
          <cell r="G11">
            <v>3</v>
          </cell>
          <cell r="H11" t="str">
            <v>--</v>
          </cell>
          <cell r="I11" t="str">
            <v>--</v>
          </cell>
          <cell r="J11" t="str">
            <v>--</v>
          </cell>
          <cell r="K11">
            <v>103</v>
          </cell>
          <cell r="L11">
            <v>3739.79</v>
          </cell>
        </row>
        <row r="12">
          <cell r="A12" t="str">
            <v>1976-77</v>
          </cell>
          <cell r="B12">
            <v>5154</v>
          </cell>
          <cell r="C12">
            <v>348.59</v>
          </cell>
          <cell r="D12">
            <v>4805.41</v>
          </cell>
          <cell r="E12">
            <v>24</v>
          </cell>
          <cell r="F12">
            <v>158</v>
          </cell>
          <cell r="G12">
            <v>8</v>
          </cell>
          <cell r="H12" t="str">
            <v>--</v>
          </cell>
          <cell r="I12" t="str">
            <v>--</v>
          </cell>
          <cell r="J12" t="str">
            <v>--</v>
          </cell>
          <cell r="K12">
            <v>190</v>
          </cell>
          <cell r="L12">
            <v>4615.41</v>
          </cell>
        </row>
        <row r="13">
          <cell r="A13" t="str">
            <v>1977-78</v>
          </cell>
          <cell r="B13">
            <v>5410</v>
          </cell>
          <cell r="C13">
            <v>369.57</v>
          </cell>
          <cell r="D13">
            <v>5040.43</v>
          </cell>
          <cell r="E13">
            <v>27</v>
          </cell>
          <cell r="F13">
            <v>66</v>
          </cell>
          <cell r="G13">
            <v>20</v>
          </cell>
          <cell r="H13" t="str">
            <v>--</v>
          </cell>
          <cell r="I13" t="str">
            <v>--</v>
          </cell>
          <cell r="J13" t="str">
            <v>--</v>
          </cell>
          <cell r="K13">
            <v>113</v>
          </cell>
          <cell r="L13">
            <v>4927.43</v>
          </cell>
        </row>
        <row r="14">
          <cell r="A14" t="str">
            <v>1978-79</v>
          </cell>
          <cell r="B14">
            <v>6183</v>
          </cell>
          <cell r="C14">
            <v>358.9</v>
          </cell>
          <cell r="D14">
            <v>5824.1</v>
          </cell>
          <cell r="E14">
            <v>76</v>
          </cell>
          <cell r="F14">
            <v>182</v>
          </cell>
          <cell r="G14">
            <v>14</v>
          </cell>
          <cell r="H14" t="str">
            <v>--</v>
          </cell>
          <cell r="I14" t="str">
            <v>--</v>
          </cell>
          <cell r="J14" t="str">
            <v>--</v>
          </cell>
          <cell r="K14">
            <v>272</v>
          </cell>
          <cell r="L14">
            <v>5552.1</v>
          </cell>
        </row>
        <row r="15">
          <cell r="A15" t="str">
            <v>1979-80</v>
          </cell>
          <cell r="B15">
            <v>6597</v>
          </cell>
          <cell r="C15">
            <v>401.44</v>
          </cell>
          <cell r="D15">
            <v>6195.56</v>
          </cell>
          <cell r="E15">
            <v>20</v>
          </cell>
          <cell r="F15">
            <v>92</v>
          </cell>
          <cell r="G15">
            <v>200</v>
          </cell>
          <cell r="H15" t="str">
            <v>--</v>
          </cell>
          <cell r="I15" t="str">
            <v>--</v>
          </cell>
          <cell r="J15">
            <v>1</v>
          </cell>
          <cell r="K15">
            <v>313</v>
          </cell>
          <cell r="L15">
            <v>5882.56</v>
          </cell>
        </row>
        <row r="16">
          <cell r="A16" t="str">
            <v>1980-81</v>
          </cell>
          <cell r="B16">
            <v>7378</v>
          </cell>
          <cell r="C16">
            <v>463.08</v>
          </cell>
          <cell r="D16">
            <v>6914.92</v>
          </cell>
          <cell r="E16">
            <v>21</v>
          </cell>
          <cell r="F16">
            <v>52</v>
          </cell>
          <cell r="G16">
            <v>208</v>
          </cell>
          <cell r="H16" t="str">
            <v>--</v>
          </cell>
          <cell r="I16" t="str">
            <v>--</v>
          </cell>
          <cell r="J16">
            <v>1</v>
          </cell>
          <cell r="K16">
            <v>282</v>
          </cell>
          <cell r="L16">
            <v>6632.92</v>
          </cell>
        </row>
        <row r="17">
          <cell r="A17" t="str">
            <v>1981-82</v>
          </cell>
          <cell r="B17">
            <v>9117</v>
          </cell>
          <cell r="C17">
            <v>565.64</v>
          </cell>
          <cell r="D17">
            <v>8551.36</v>
          </cell>
          <cell r="E17">
            <v>120</v>
          </cell>
          <cell r="F17">
            <v>34</v>
          </cell>
          <cell r="G17">
            <v>322</v>
          </cell>
          <cell r="H17">
            <v>1</v>
          </cell>
          <cell r="I17" t="str">
            <v>--</v>
          </cell>
          <cell r="J17">
            <v>2</v>
          </cell>
          <cell r="K17">
            <v>479</v>
          </cell>
          <cell r="L17">
            <v>8072.3600000000006</v>
          </cell>
        </row>
        <row r="18">
          <cell r="A18" t="str">
            <v>1982-83</v>
          </cell>
          <cell r="B18">
            <v>10275</v>
          </cell>
          <cell r="C18">
            <v>627.54999999999995</v>
          </cell>
          <cell r="D18">
            <v>9647.4500000000007</v>
          </cell>
          <cell r="E18">
            <v>41</v>
          </cell>
          <cell r="F18">
            <v>9</v>
          </cell>
          <cell r="G18">
            <v>210</v>
          </cell>
          <cell r="H18">
            <v>52</v>
          </cell>
          <cell r="I18" t="str">
            <v>--</v>
          </cell>
          <cell r="J18">
            <v>2</v>
          </cell>
          <cell r="K18">
            <v>314</v>
          </cell>
          <cell r="L18">
            <v>9333.4500000000007</v>
          </cell>
        </row>
        <row r="19">
          <cell r="A19" t="str">
            <v>1983-84</v>
          </cell>
          <cell r="B19">
            <v>11184</v>
          </cell>
          <cell r="C19">
            <v>663.75</v>
          </cell>
          <cell r="D19">
            <v>10520.25</v>
          </cell>
          <cell r="E19">
            <v>216</v>
          </cell>
          <cell r="F19">
            <v>31</v>
          </cell>
          <cell r="G19">
            <v>222</v>
          </cell>
          <cell r="H19">
            <v>80</v>
          </cell>
          <cell r="I19" t="str">
            <v>--</v>
          </cell>
          <cell r="J19">
            <v>2</v>
          </cell>
          <cell r="K19">
            <v>551</v>
          </cell>
          <cell r="L19">
            <v>9969.25</v>
          </cell>
        </row>
        <row r="20">
          <cell r="A20" t="str">
            <v>1984-85</v>
          </cell>
          <cell r="B20">
            <v>13402</v>
          </cell>
          <cell r="C20">
            <v>685.08</v>
          </cell>
          <cell r="D20">
            <v>12716.92</v>
          </cell>
          <cell r="E20">
            <v>228</v>
          </cell>
          <cell r="F20" t="str">
            <v>--</v>
          </cell>
          <cell r="G20">
            <v>640</v>
          </cell>
          <cell r="H20">
            <v>2</v>
          </cell>
          <cell r="I20" t="str">
            <v>--</v>
          </cell>
          <cell r="J20">
            <v>3</v>
          </cell>
          <cell r="K20">
            <v>873</v>
          </cell>
          <cell r="L20">
            <v>11843.92</v>
          </cell>
        </row>
        <row r="21">
          <cell r="A21" t="str">
            <v>1985-86</v>
          </cell>
          <cell r="B21">
            <v>14461</v>
          </cell>
          <cell r="C21">
            <v>730.51</v>
          </cell>
          <cell r="D21">
            <v>13730.49</v>
          </cell>
          <cell r="E21">
            <v>59</v>
          </cell>
          <cell r="F21" t="str">
            <v>--</v>
          </cell>
          <cell r="G21">
            <v>468</v>
          </cell>
          <cell r="H21">
            <v>6</v>
          </cell>
          <cell r="I21" t="str">
            <v>--</v>
          </cell>
          <cell r="J21">
            <v>5</v>
          </cell>
          <cell r="K21">
            <v>538</v>
          </cell>
          <cell r="L21">
            <v>13192.49</v>
          </cell>
        </row>
        <row r="22">
          <cell r="A22" t="str">
            <v>1986-87</v>
          </cell>
          <cell r="B22">
            <v>16018</v>
          </cell>
          <cell r="C22">
            <v>801.02</v>
          </cell>
          <cell r="D22">
            <v>15216.98</v>
          </cell>
          <cell r="E22">
            <v>68</v>
          </cell>
          <cell r="F22" t="str">
            <v>--</v>
          </cell>
          <cell r="G22">
            <v>183</v>
          </cell>
          <cell r="H22">
            <v>41</v>
          </cell>
          <cell r="I22" t="str">
            <v>--</v>
          </cell>
          <cell r="J22">
            <v>9</v>
          </cell>
          <cell r="K22">
            <v>301</v>
          </cell>
          <cell r="L22">
            <v>14915.98</v>
          </cell>
        </row>
        <row r="23">
          <cell r="A23" t="str">
            <v>1987-88</v>
          </cell>
          <cell r="B23">
            <v>15697</v>
          </cell>
          <cell r="C23">
            <v>825.36</v>
          </cell>
          <cell r="D23">
            <v>14871.64</v>
          </cell>
          <cell r="E23">
            <v>2</v>
          </cell>
          <cell r="F23">
            <v>6</v>
          </cell>
          <cell r="G23">
            <v>123</v>
          </cell>
          <cell r="H23">
            <v>73</v>
          </cell>
          <cell r="I23" t="str">
            <v>--</v>
          </cell>
          <cell r="J23">
            <v>10</v>
          </cell>
          <cell r="K23">
            <v>214</v>
          </cell>
          <cell r="L23">
            <v>14657.64</v>
          </cell>
        </row>
        <row r="24">
          <cell r="A24" t="str">
            <v>1988-89</v>
          </cell>
          <cell r="B24">
            <v>17051</v>
          </cell>
          <cell r="C24">
            <v>745.88</v>
          </cell>
          <cell r="D24">
            <v>16305.12</v>
          </cell>
          <cell r="E24">
            <v>4</v>
          </cell>
          <cell r="F24" t="str">
            <v>--</v>
          </cell>
          <cell r="G24">
            <v>95</v>
          </cell>
          <cell r="H24">
            <v>34</v>
          </cell>
          <cell r="I24" t="str">
            <v>--</v>
          </cell>
          <cell r="J24">
            <v>13</v>
          </cell>
          <cell r="K24">
            <v>146</v>
          </cell>
          <cell r="L24">
            <v>16159.12</v>
          </cell>
        </row>
        <row r="25">
          <cell r="A25" t="str">
            <v>1989-90</v>
          </cell>
          <cell r="B25">
            <v>19071</v>
          </cell>
          <cell r="C25">
            <v>729.01</v>
          </cell>
          <cell r="D25">
            <v>18341.990000000002</v>
          </cell>
          <cell r="E25">
            <v>3</v>
          </cell>
          <cell r="F25" t="str">
            <v>--</v>
          </cell>
          <cell r="G25">
            <v>139</v>
          </cell>
          <cell r="H25">
            <v>35</v>
          </cell>
          <cell r="I25" t="str">
            <v>--</v>
          </cell>
          <cell r="J25">
            <v>16</v>
          </cell>
          <cell r="K25">
            <v>193</v>
          </cell>
          <cell r="L25">
            <v>18148.990000000002</v>
          </cell>
        </row>
        <row r="26">
          <cell r="A26" t="str">
            <v>1990-91</v>
          </cell>
          <cell r="B26">
            <v>21103</v>
          </cell>
          <cell r="C26">
            <v>869.86</v>
          </cell>
          <cell r="D26">
            <v>20233.14</v>
          </cell>
          <cell r="E26">
            <v>32</v>
          </cell>
          <cell r="F26" t="str">
            <v>--</v>
          </cell>
          <cell r="G26">
            <v>112</v>
          </cell>
          <cell r="H26">
            <v>5</v>
          </cell>
          <cell r="I26" t="str">
            <v>--</v>
          </cell>
          <cell r="J26">
            <v>13</v>
          </cell>
          <cell r="K26">
            <v>162</v>
          </cell>
          <cell r="L26">
            <v>20071.14</v>
          </cell>
        </row>
        <row r="27">
          <cell r="A27" t="str">
            <v>1991-92</v>
          </cell>
          <cell r="B27">
            <v>23508</v>
          </cell>
          <cell r="C27">
            <v>958.75</v>
          </cell>
          <cell r="D27">
            <v>22549.25</v>
          </cell>
          <cell r="E27">
            <v>5</v>
          </cell>
          <cell r="F27" t="str">
            <v>--</v>
          </cell>
          <cell r="G27">
            <v>159</v>
          </cell>
          <cell r="H27" t="str">
            <v>--</v>
          </cell>
          <cell r="I27" t="str">
            <v>--</v>
          </cell>
          <cell r="J27">
            <v>18</v>
          </cell>
          <cell r="K27">
            <v>182</v>
          </cell>
          <cell r="L27">
            <v>22367.25</v>
          </cell>
        </row>
        <row r="28">
          <cell r="A28" t="str">
            <v>1992-93</v>
          </cell>
          <cell r="B28">
            <v>25374</v>
          </cell>
          <cell r="C28">
            <v>958.01</v>
          </cell>
          <cell r="D28">
            <v>24415.99</v>
          </cell>
          <cell r="E28">
            <v>6</v>
          </cell>
          <cell r="F28" t="str">
            <v>--</v>
          </cell>
          <cell r="G28">
            <v>142</v>
          </cell>
          <cell r="H28">
            <v>30</v>
          </cell>
          <cell r="I28" t="str">
            <v>--</v>
          </cell>
          <cell r="J28">
            <v>17</v>
          </cell>
          <cell r="K28">
            <v>195</v>
          </cell>
          <cell r="L28">
            <v>24220.99</v>
          </cell>
        </row>
        <row r="29">
          <cell r="A29" t="str">
            <v>1993-94</v>
          </cell>
          <cell r="B29">
            <v>27865</v>
          </cell>
          <cell r="C29">
            <v>1002.26</v>
          </cell>
          <cell r="D29">
            <v>26862.74</v>
          </cell>
          <cell r="E29">
            <v>28</v>
          </cell>
          <cell r="F29" t="str">
            <v>--</v>
          </cell>
          <cell r="G29">
            <v>94</v>
          </cell>
          <cell r="H29" t="str">
            <v>--</v>
          </cell>
          <cell r="I29" t="str">
            <v>--</v>
          </cell>
          <cell r="J29">
            <v>18</v>
          </cell>
          <cell r="K29">
            <v>140</v>
          </cell>
          <cell r="L29">
            <v>26722.74</v>
          </cell>
        </row>
        <row r="30">
          <cell r="A30" t="str">
            <v>1994-95</v>
          </cell>
          <cell r="B30">
            <v>29985</v>
          </cell>
          <cell r="C30">
            <v>1137.8900000000001</v>
          </cell>
          <cell r="D30">
            <v>28847.11</v>
          </cell>
          <cell r="E30" t="str">
            <v>--</v>
          </cell>
          <cell r="F30" t="str">
            <v>--</v>
          </cell>
          <cell r="G30" t="str">
            <v>--</v>
          </cell>
          <cell r="H30">
            <v>15</v>
          </cell>
          <cell r="I30" t="str">
            <v>--</v>
          </cell>
          <cell r="J30">
            <v>19</v>
          </cell>
          <cell r="K30">
            <v>34</v>
          </cell>
          <cell r="L30">
            <v>28813.11</v>
          </cell>
        </row>
        <row r="31">
          <cell r="A31" t="str">
            <v>1995-96</v>
          </cell>
          <cell r="B31">
            <v>30924</v>
          </cell>
          <cell r="C31">
            <v>1466.55</v>
          </cell>
          <cell r="D31">
            <v>29457.45</v>
          </cell>
          <cell r="E31">
            <v>1</v>
          </cell>
          <cell r="F31" t="str">
            <v>--</v>
          </cell>
          <cell r="G31" t="str">
            <v>--</v>
          </cell>
          <cell r="H31" t="str">
            <v>--</v>
          </cell>
          <cell r="I31" t="str">
            <v>--</v>
          </cell>
          <cell r="J31">
            <v>22</v>
          </cell>
          <cell r="K31">
            <v>23</v>
          </cell>
          <cell r="L31">
            <v>29434.45</v>
          </cell>
        </row>
        <row r="32">
          <cell r="A32" t="str">
            <v>1996-97</v>
          </cell>
          <cell r="B32">
            <v>33682.79</v>
          </cell>
          <cell r="C32">
            <v>1590.57</v>
          </cell>
          <cell r="D32">
            <v>32092.22</v>
          </cell>
          <cell r="E32" t="str">
            <v>--</v>
          </cell>
          <cell r="F32" t="str">
            <v>--</v>
          </cell>
          <cell r="G32">
            <v>0.44600000000000001</v>
          </cell>
          <cell r="H32">
            <v>40.479999999999997</v>
          </cell>
          <cell r="I32" t="str">
            <v>--</v>
          </cell>
          <cell r="J32">
            <v>21.68</v>
          </cell>
          <cell r="K32">
            <v>62.605999999999995</v>
          </cell>
          <cell r="L32">
            <v>32029.614000000001</v>
          </cell>
        </row>
        <row r="33">
          <cell r="A33" t="str">
            <v>1997-98</v>
          </cell>
          <cell r="B33">
            <v>38146.089999999997</v>
          </cell>
          <cell r="C33">
            <v>1788.58</v>
          </cell>
          <cell r="D33">
            <v>36357.509999999995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J33">
            <v>27.61</v>
          </cell>
          <cell r="K33">
            <v>27.61</v>
          </cell>
          <cell r="L33">
            <v>36329.899999999994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0-11 Actual Sales"/>
      <sheetName val="FY10-11 Actual LR"/>
      <sheetName val="FY10-11 Actual URD"/>
      <sheetName val="FY11-12 Actual Sales"/>
      <sheetName val="FY11-12 Actual LR"/>
      <sheetName val="FY11-12 Actual URD"/>
      <sheetName val="FY12-13 Actual Sales"/>
      <sheetName val="FY12-13 Actual LR"/>
      <sheetName val="FY12-13 Actual URD"/>
      <sheetName val="FY13-14 Actual Sales"/>
      <sheetName val="FY13-14 Actual LR"/>
      <sheetName val="FY13-14 Actual URD"/>
      <sheetName val="FY14-15 Actual Sales"/>
      <sheetName val="FY14-15 Actual LR"/>
      <sheetName val="FY14-15 Actual URD"/>
      <sheetName val="FY15-16 Actual Sales"/>
      <sheetName val="FY15-16 Actual LR"/>
      <sheetName val="FY15-16 Actual URD"/>
      <sheetName val="Sheet1"/>
    </sheetNames>
    <sheetDataSet>
      <sheetData sheetId="0">
        <row r="10">
          <cell r="D10">
            <v>1870827</v>
          </cell>
        </row>
      </sheetData>
      <sheetData sheetId="1"/>
      <sheetData sheetId="2"/>
      <sheetData sheetId="3">
        <row r="10">
          <cell r="D10">
            <v>1938845</v>
          </cell>
        </row>
      </sheetData>
      <sheetData sheetId="4">
        <row r="10">
          <cell r="G10">
            <v>2.8090165658299937</v>
          </cell>
        </row>
      </sheetData>
      <sheetData sheetId="5"/>
      <sheetData sheetId="6"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l.loads TSNPDCL"/>
      <sheetName val="Domestic Growth Rate"/>
      <sheetName val="CAGR-Sales"/>
      <sheetName val="Losses Computation"/>
      <sheetName val="Lift Irrigation_2015-16"/>
      <sheetName val="Lift Irrigation_2016-17"/>
      <sheetName val="Agl Connections"/>
      <sheetName val="Inputs - Others"/>
      <sheetName val="Input - Tariff (FY14-15)"/>
      <sheetName val="Input - Tariff (FY15-16)"/>
      <sheetName val="Input - Tariff (FY16-17)"/>
      <sheetName val="FY10-11 Actual Sales"/>
      <sheetName val="FY10-11 Actual LR"/>
      <sheetName val="FY10-11 Actual URD"/>
      <sheetName val="LR as percentage of Sales 10-11"/>
      <sheetName val="FY11-12 Actual Sales"/>
      <sheetName val="FY11-12 Actual LR"/>
      <sheetName val="FY11-12 Actual URD"/>
      <sheetName val="LR as percentage of Sales 11-12"/>
      <sheetName val="FY12-13 Actual Sales"/>
      <sheetName val="FY12-13 Actual LR"/>
      <sheetName val="FY12-13 Actual URD"/>
      <sheetName val="LR as percentage of Sales 12-13"/>
      <sheetName val="FY15-16 Actual Sales"/>
      <sheetName val="FY15-16 Actual LR"/>
      <sheetName val="FY13-14 Actual URD"/>
      <sheetName val="LR as percentage of Sales 13-14"/>
      <sheetName val="FY14-15 Actual Sales"/>
      <sheetName val=" FY 15-16_H1_H2 Growth"/>
      <sheetName val="FY15-16 Act URD"/>
      <sheetName val="FY14-15 Actual LR"/>
      <sheetName val="FY14-15 Actual URD"/>
      <sheetName val="LR as percentage of Sales 14-15"/>
      <sheetName val="FY16-17 Sales"/>
      <sheetName val="FY16-17 LR"/>
      <sheetName val="FY15-16 Projected URD"/>
      <sheetName val="FY16-17 Actual URD"/>
      <sheetName val="LR as percentage of Sales 15-16"/>
      <sheetName val="FY16-17 Projected Load"/>
      <sheetName val="FY16-17 Projected Sales"/>
      <sheetName val="FY16-17 Projected LR"/>
      <sheetName val="FY16-17 Projected URD"/>
      <sheetName val="FY15-16 Voltage Wise Energy Req"/>
      <sheetName val="FY16-17 Voltage Wise Energy Req"/>
      <sheetName val="FY14-15 Rev(Current Tariff)"/>
      <sheetName val="FY15-16 Rev(Current Tariff)"/>
      <sheetName val="FY16-17 Rev(Current Tariff)"/>
      <sheetName val="FY16-17 Rev(Proposed Tariff)"/>
      <sheetName val="Revenue(Current Tariff) Summary"/>
      <sheetName val="FY17-18 Sales"/>
      <sheetName val="FY17-18 LR"/>
      <sheetName val="FY17-18 URD"/>
      <sheetName val="FY18-19 Sales"/>
      <sheetName val="FY18-19 LR"/>
      <sheetName val="FY18-19 URD"/>
      <sheetName val="Unrestricted Sales Summary"/>
      <sheetName val="Restricted Sales Summary"/>
      <sheetName val="Revenue Summary"/>
      <sheetName val="Avg COS vs Avg Realization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8">
          <cell r="D38">
            <v>0</v>
          </cell>
        </row>
        <row r="84">
          <cell r="D84">
            <v>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0-11 Actual Sales"/>
      <sheetName val="FY11-12 Actual Sales"/>
      <sheetName val="FY11-12 Actual LR"/>
      <sheetName val="FY11-12 Actual URD"/>
      <sheetName val="FY12-13 Actual Sales"/>
      <sheetName val="FY12-13 Actual LR"/>
      <sheetName val="FY12-13 Actual URD"/>
      <sheetName val="FY13-14 Actual Sales"/>
      <sheetName val="FY13-14 Actual LR"/>
      <sheetName val="FY13-14 Actual URD"/>
      <sheetName val="FY14-15 Actual Sales"/>
      <sheetName val="FY14-15 Actual LR"/>
      <sheetName val="FY14-15 Actual URD"/>
      <sheetName val="FY15-16 Actual Sales"/>
      <sheetName val="FY15-16 Actual LR"/>
      <sheetName val="FY15-16 Actual URD"/>
      <sheetName val="FY16-17 Actual Sales"/>
      <sheetName val="FY16-17 Actual LR"/>
      <sheetName val="FY16-17 Actual URD"/>
      <sheetName val="FY17-18 Actual Sales"/>
      <sheetName val="FY17-18 Actual LR"/>
      <sheetName val="FY17-18 Actual URD"/>
      <sheetName val="FY18-19 Actual Sales"/>
      <sheetName val="LT-I CAGR"/>
      <sheetName val="CAGR-Sales"/>
      <sheetName val="Sales Reduction SCCL &amp; Railways"/>
      <sheetName val="Water Grid"/>
      <sheetName val="LIS 19-20"/>
      <sheetName val="FY18-19 Addl Loads"/>
      <sheetName val="FY18-19 Projected Sales"/>
      <sheetName val="FY19-20 Sales (CAGR based)"/>
      <sheetName val="FY19-20 Addl Loads"/>
      <sheetName val="FY19-20 Projected Sales"/>
      <sheetName val="FY19 Energy Req"/>
      <sheetName val="FY20 Energy Req "/>
      <sheetName val="Sales Summary"/>
      <sheetName val="Tables_Presentation"/>
      <sheetName val="Consumer,Load,Revenue Summary"/>
      <sheetName val="FY17-18 Rev"/>
      <sheetName val="FY18-19 Rev(Current Tariff)"/>
      <sheetName val="FY19-20 Rev(Current Tariff)"/>
      <sheetName val="FY19-20 Rev(Proposed Tariff)"/>
      <sheetName val="Assumptions_Proposed"/>
      <sheetName val="Revenue Summary"/>
      <sheetName val="CSS"/>
      <sheetName val="CSS Calculation"/>
      <sheetName val="Agriculture Summary"/>
      <sheetName val="Load factor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74"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</row>
      </sheetData>
      <sheetData sheetId="19"/>
      <sheetData sheetId="20"/>
      <sheetData sheetId="21"/>
      <sheetData sheetId="22"/>
      <sheetData sheetId="23"/>
      <sheetData sheetId="24">
        <row r="65">
          <cell r="L65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7-18 Sales"/>
      <sheetName val="FY18-19 Sales"/>
      <sheetName val="FY19-20 Sales "/>
      <sheetName val="FY19-20 H1"/>
      <sheetName val="FY20-21 Sales"/>
      <sheetName val="FY19-20 Sales"/>
      <sheetName val="FY20-21(HT)"/>
    </sheetNames>
    <sheetDataSet>
      <sheetData sheetId="0"/>
      <sheetData sheetId="1">
        <row r="8">
          <cell r="G8">
            <v>307.31055000000003</v>
          </cell>
        </row>
        <row r="10">
          <cell r="D10">
            <v>1601474</v>
          </cell>
          <cell r="E10">
            <v>691.74052893519945</v>
          </cell>
          <cell r="G10">
            <v>120.34826094568764</v>
          </cell>
          <cell r="H10">
            <v>121.70440065110698</v>
          </cell>
          <cell r="I10">
            <v>128.18320615879509</v>
          </cell>
          <cell r="J10">
            <v>114.66938830946563</v>
          </cell>
          <cell r="K10">
            <v>108.12000780362646</v>
          </cell>
          <cell r="L10">
            <v>104.85309507888601</v>
          </cell>
          <cell r="M10">
            <v>112.32233433783098</v>
          </cell>
          <cell r="N10">
            <v>105.29484653931318</v>
          </cell>
          <cell r="O10">
            <v>91.23942449806195</v>
          </cell>
          <cell r="P10">
            <v>78.027541571238629</v>
          </cell>
          <cell r="Q10">
            <v>77.033993675768258</v>
          </cell>
          <cell r="R10">
            <v>90.014258993768209</v>
          </cell>
        </row>
        <row r="11">
          <cell r="D11">
            <v>1120867</v>
          </cell>
          <cell r="E11">
            <v>705.86118792937907</v>
          </cell>
          <cell r="G11">
            <v>27.779479314158252</v>
          </cell>
          <cell r="H11">
            <v>28.092511298150168</v>
          </cell>
          <cell r="I11">
            <v>29.587986531169935</v>
          </cell>
          <cell r="J11">
            <v>26.468649197577978</v>
          </cell>
          <cell r="K11">
            <v>24.956883436669994</v>
          </cell>
          <cell r="L11">
            <v>24.202795810102266</v>
          </cell>
          <cell r="M11">
            <v>25.926888670737775</v>
          </cell>
          <cell r="N11">
            <v>24.304763428583044</v>
          </cell>
          <cell r="O11">
            <v>21.060409893446291</v>
          </cell>
          <cell r="P11">
            <v>18.010766919108651</v>
          </cell>
          <cell r="Q11">
            <v>17.781430466774701</v>
          </cell>
          <cell r="R11">
            <v>20.777610129531897</v>
          </cell>
        </row>
        <row r="13">
          <cell r="G13">
            <v>68.999246595505724</v>
          </cell>
          <cell r="H13">
            <v>69.776761926569918</v>
          </cell>
          <cell r="I13">
            <v>73.491254311890174</v>
          </cell>
          <cell r="J13">
            <v>65.743379578133656</v>
          </cell>
          <cell r="K13">
            <v>61.988424441938236</v>
          </cell>
          <cell r="L13">
            <v>60.115405962659274</v>
          </cell>
          <cell r="M13">
            <v>64.397743550747549</v>
          </cell>
          <cell r="N13">
            <v>60.368675247254032</v>
          </cell>
          <cell r="O13">
            <v>52.310282680485912</v>
          </cell>
          <cell r="P13">
            <v>44.735516241025373</v>
          </cell>
          <cell r="Q13">
            <v>44.165885606520867</v>
          </cell>
          <cell r="R13">
            <v>51.607858764371159</v>
          </cell>
        </row>
        <row r="14">
          <cell r="D14">
            <v>598083</v>
          </cell>
          <cell r="E14">
            <v>711.94797723327008</v>
          </cell>
          <cell r="G14">
            <v>30.530027516885607</v>
          </cell>
          <cell r="H14">
            <v>30.874053946497902</v>
          </cell>
          <cell r="I14">
            <v>32.517601671009956</v>
          </cell>
          <cell r="J14">
            <v>29.089407299473493</v>
          </cell>
          <cell r="K14">
            <v>27.427956062117751</v>
          </cell>
          <cell r="L14">
            <v>26.599203452002339</v>
          </cell>
          <cell r="M14">
            <v>28.494005074509396</v>
          </cell>
          <cell r="N14">
            <v>26.711267258628943</v>
          </cell>
          <cell r="O14">
            <v>23.145678372600123</v>
          </cell>
          <cell r="P14">
            <v>19.794079054618948</v>
          </cell>
          <cell r="Q14">
            <v>19.542035158432167</v>
          </cell>
          <cell r="R14">
            <v>22.83487756613307</v>
          </cell>
        </row>
        <row r="16">
          <cell r="D16">
            <v>0</v>
          </cell>
          <cell r="E16">
            <v>0</v>
          </cell>
          <cell r="G16">
            <v>37.886614321244103</v>
          </cell>
          <cell r="H16">
            <v>38.313538163609685</v>
          </cell>
          <cell r="I16">
            <v>40.353118990148637</v>
          </cell>
          <cell r="J16">
            <v>36.098858888325083</v>
          </cell>
          <cell r="K16">
            <v>34.037060476632327</v>
          </cell>
          <cell r="L16">
            <v>33.008609700104174</v>
          </cell>
          <cell r="M16">
            <v>35.35998715128688</v>
          </cell>
          <cell r="N16">
            <v>33.147676663561192</v>
          </cell>
          <cell r="O16">
            <v>28.72291514382874</v>
          </cell>
          <cell r="P16">
            <v>24.563706618731054</v>
          </cell>
          <cell r="Q16">
            <v>24.250929636084354</v>
          </cell>
          <cell r="R16">
            <v>28.337223048437206</v>
          </cell>
        </row>
        <row r="17">
          <cell r="D17">
            <v>117071</v>
          </cell>
          <cell r="E17">
            <v>188.60818778448561</v>
          </cell>
          <cell r="G17">
            <v>11.800149821836943</v>
          </cell>
          <cell r="H17">
            <v>11.933119351911932</v>
          </cell>
          <cell r="I17">
            <v>12.56836638461948</v>
          </cell>
          <cell r="J17">
            <v>11.243336226027763</v>
          </cell>
          <cell r="K17">
            <v>10.60116931308834</v>
          </cell>
          <cell r="L17">
            <v>10.280848443439877</v>
          </cell>
          <cell r="M17">
            <v>11.013207528798601</v>
          </cell>
          <cell r="N17">
            <v>10.32416218454502</v>
          </cell>
          <cell r="O17">
            <v>8.9460277221719959</v>
          </cell>
          <cell r="P17">
            <v>7.6506022898473658</v>
          </cell>
          <cell r="Q17">
            <v>7.5531848952826683</v>
          </cell>
          <cell r="R17">
            <v>8.8259002156038964</v>
          </cell>
        </row>
        <row r="18">
          <cell r="D18">
            <v>23578</v>
          </cell>
          <cell r="E18">
            <v>61.910099064619139</v>
          </cell>
          <cell r="G18">
            <v>3.5648489114690709</v>
          </cell>
          <cell r="H18">
            <v>3.6050192730071231</v>
          </cell>
          <cell r="I18">
            <v>3.796928674773425</v>
          </cell>
          <cell r="J18">
            <v>3.3966344081889308</v>
          </cell>
          <cell r="K18">
            <v>3.2026344967355018</v>
          </cell>
          <cell r="L18">
            <v>3.1058649200158919</v>
          </cell>
          <cell r="M18">
            <v>3.3271120675236436</v>
          </cell>
          <cell r="N18">
            <v>3.1189500880147407</v>
          </cell>
          <cell r="O18">
            <v>2.7026129048243237</v>
          </cell>
          <cell r="P18">
            <v>2.3112622853799927</v>
          </cell>
          <cell r="Q18">
            <v>2.2818322952344898</v>
          </cell>
          <cell r="R18">
            <v>2.666322144326156</v>
          </cell>
        </row>
        <row r="19">
          <cell r="D19">
            <v>20456</v>
          </cell>
          <cell r="E19">
            <v>54.878571497691269</v>
          </cell>
          <cell r="G19">
            <v>4.3964547120140409</v>
          </cell>
          <cell r="H19">
            <v>4.4459959912248053</v>
          </cell>
          <cell r="I19">
            <v>4.6826739023028257</v>
          </cell>
          <cell r="J19">
            <v>4.1889992310269646</v>
          </cell>
          <cell r="K19">
            <v>3.9497431374248797</v>
          </cell>
          <cell r="L19">
            <v>3.8303992123065473</v>
          </cell>
          <cell r="M19">
            <v>4.1032587607296724</v>
          </cell>
          <cell r="N19">
            <v>3.8465368803914273</v>
          </cell>
          <cell r="O19">
            <v>3.3330768106153279</v>
          </cell>
          <cell r="P19">
            <v>2.8504321550816365</v>
          </cell>
          <cell r="Q19">
            <v>2.8141367546136262</v>
          </cell>
          <cell r="R19">
            <v>3.2883201634313686</v>
          </cell>
        </row>
        <row r="20">
          <cell r="D20">
            <v>3095</v>
          </cell>
          <cell r="E20">
            <v>14.578548252034071</v>
          </cell>
          <cell r="G20">
            <v>2.0054678611986194</v>
          </cell>
          <cell r="H20">
            <v>2.0280663979214828</v>
          </cell>
          <cell r="I20">
            <v>2.1360283752905516</v>
          </cell>
          <cell r="J20">
            <v>1.9108358617805041</v>
          </cell>
          <cell r="K20">
            <v>1.8016978317665202</v>
          </cell>
          <cell r="L20">
            <v>1.7472584204835897</v>
          </cell>
          <cell r="M20">
            <v>1.8717248578355772</v>
          </cell>
          <cell r="N20">
            <v>1.7546197097084004</v>
          </cell>
          <cell r="O20">
            <v>1.520401973965356</v>
          </cell>
          <cell r="P20">
            <v>1.3002408649683561</v>
          </cell>
          <cell r="Q20">
            <v>1.2836845112888744</v>
          </cell>
          <cell r="R20">
            <v>1.4999859743970769</v>
          </cell>
        </row>
        <row r="23">
          <cell r="D23">
            <v>208260</v>
          </cell>
          <cell r="E23">
            <v>202.35855268407303</v>
          </cell>
          <cell r="G23">
            <v>2.766040003158559</v>
          </cell>
          <cell r="H23">
            <v>2.8260206390609355</v>
          </cell>
          <cell r="I23">
            <v>2.8760136484351282</v>
          </cell>
          <cell r="J23">
            <v>2.7210171352516594</v>
          </cell>
          <cell r="K23">
            <v>2.5813481206001985</v>
          </cell>
          <cell r="L23">
            <v>2.5693676667511132</v>
          </cell>
          <cell r="M23">
            <v>2.6291604079628583</v>
          </cell>
          <cell r="N23">
            <v>2.5246601758133602</v>
          </cell>
          <cell r="O23">
            <v>2.322177102388574</v>
          </cell>
          <cell r="P23">
            <v>2.1642731372388209</v>
          </cell>
          <cell r="Q23">
            <v>2.1538600704170485</v>
          </cell>
          <cell r="R23">
            <v>2.405708265238828</v>
          </cell>
        </row>
        <row r="25">
          <cell r="D25">
            <v>54207</v>
          </cell>
          <cell r="E25">
            <v>68.334043940120921</v>
          </cell>
          <cell r="G25">
            <v>9.7956942807339011</v>
          </cell>
          <cell r="H25">
            <v>10.00811057673568</v>
          </cell>
          <cell r="I25">
            <v>10.185156546947335</v>
          </cell>
          <cell r="J25">
            <v>9.636249641771979</v>
          </cell>
          <cell r="K25">
            <v>9.1416237627338042</v>
          </cell>
          <cell r="L25">
            <v>9.0991960092970956</v>
          </cell>
          <cell r="M25">
            <v>9.3109468923098024</v>
          </cell>
          <cell r="N25">
            <v>8.940868250918756</v>
          </cell>
          <cell r="O25">
            <v>8.2237917509304435</v>
          </cell>
          <cell r="P25">
            <v>7.6645883530922481</v>
          </cell>
          <cell r="Q25">
            <v>7.6277113668612246</v>
          </cell>
          <cell r="R25">
            <v>8.5196102254503074</v>
          </cell>
        </row>
        <row r="26">
          <cell r="D26">
            <v>46570</v>
          </cell>
          <cell r="E26">
            <v>93.300644489764764</v>
          </cell>
          <cell r="G26">
            <v>8.1713205332339616</v>
          </cell>
          <cell r="H26">
            <v>8.3485128374616107</v>
          </cell>
          <cell r="I26">
            <v>8.4962001100791511</v>
          </cell>
          <cell r="J26">
            <v>8.0383158461822095</v>
          </cell>
          <cell r="K26">
            <v>7.6257114420612275</v>
          </cell>
          <cell r="L26">
            <v>7.5903192827205439</v>
          </cell>
          <cell r="M26">
            <v>7.7669565162543908</v>
          </cell>
          <cell r="N26">
            <v>7.4582462692168088</v>
          </cell>
          <cell r="O26">
            <v>6.8600791806646075</v>
          </cell>
          <cell r="P26">
            <v>6.3936058428842966</v>
          </cell>
          <cell r="Q26">
            <v>6.3628439932228584</v>
          </cell>
          <cell r="R26">
            <v>7.1068434737998372</v>
          </cell>
        </row>
        <row r="27">
          <cell r="D27">
            <v>11987</v>
          </cell>
          <cell r="E27">
            <v>41.609162792010636</v>
          </cell>
          <cell r="G27">
            <v>6.7710920313075933</v>
          </cell>
          <cell r="H27">
            <v>6.9179208571118389</v>
          </cell>
          <cell r="I27">
            <v>7.040300601080884</v>
          </cell>
          <cell r="J27">
            <v>6.6608788811857922</v>
          </cell>
          <cell r="K27">
            <v>6.3189779140822155</v>
          </cell>
          <cell r="L27">
            <v>6.2896505162512506</v>
          </cell>
          <cell r="M27">
            <v>6.436019387665465</v>
          </cell>
          <cell r="N27">
            <v>6.1802093891226857</v>
          </cell>
          <cell r="O27">
            <v>5.6845435551594559</v>
          </cell>
          <cell r="P27">
            <v>5.2980045756376644</v>
          </cell>
          <cell r="Q27">
            <v>5.2725140427104966</v>
          </cell>
          <cell r="R27">
            <v>5.8890225903488798</v>
          </cell>
        </row>
        <row r="28">
          <cell r="D28">
            <v>20544</v>
          </cell>
          <cell r="E28">
            <v>240.47363925864428</v>
          </cell>
          <cell r="G28">
            <v>33.18976290626896</v>
          </cell>
          <cell r="H28">
            <v>33.909471617022909</v>
          </cell>
          <cell r="I28">
            <v>34.509338620466686</v>
          </cell>
          <cell r="J28">
            <v>32.649532718171926</v>
          </cell>
          <cell r="K28">
            <v>30.973641741779396</v>
          </cell>
          <cell r="L28">
            <v>30.829888064209079</v>
          </cell>
          <cell r="M28">
            <v>31.547342223247853</v>
          </cell>
          <cell r="N28">
            <v>30.293442089941252</v>
          </cell>
          <cell r="O28">
            <v>27.863844111666431</v>
          </cell>
          <cell r="P28">
            <v>25.969151641819444</v>
          </cell>
          <cell r="Q28">
            <v>25.844205068903975</v>
          </cell>
          <cell r="R28">
            <v>28.866136011682006</v>
          </cell>
        </row>
        <row r="29">
          <cell r="D29">
            <v>331</v>
          </cell>
          <cell r="E29">
            <v>0.12811769872773537</v>
          </cell>
          <cell r="G29">
            <v>0.78525104215405062</v>
          </cell>
          <cell r="H29">
            <v>0.80227894370197483</v>
          </cell>
          <cell r="I29">
            <v>0.81647145815103339</v>
          </cell>
          <cell r="J29">
            <v>0.77246950106849654</v>
          </cell>
          <cell r="K29">
            <v>0.73281886724308187</v>
          </cell>
          <cell r="L29">
            <v>0.72941773643523733</v>
          </cell>
          <cell r="M29">
            <v>0.74639229656312966</v>
          </cell>
          <cell r="N29">
            <v>0.71672572771125842</v>
          </cell>
          <cell r="O29">
            <v>0.65924281197475232</v>
          </cell>
          <cell r="P29">
            <v>0.61441545841062795</v>
          </cell>
          <cell r="Q29">
            <v>0.61145929307517388</v>
          </cell>
          <cell r="R29">
            <v>0.68295647215522726</v>
          </cell>
        </row>
        <row r="31">
          <cell r="D31">
            <v>2632</v>
          </cell>
          <cell r="E31">
            <v>1.720719344644694</v>
          </cell>
          <cell r="G31">
            <v>5.7577962781980102E-2</v>
          </cell>
          <cell r="H31">
            <v>5.8826521305241838E-2</v>
          </cell>
          <cell r="I31">
            <v>5.9867177127218188E-2</v>
          </cell>
          <cell r="J31">
            <v>5.6640765557890327E-2</v>
          </cell>
          <cell r="K31">
            <v>5.3733411608484466E-2</v>
          </cell>
          <cell r="L31">
            <v>5.3484026160318068E-2</v>
          </cell>
          <cell r="M31">
            <v>5.4728673462667687E-2</v>
          </cell>
          <cell r="N31">
            <v>5.2553393831664033E-2</v>
          </cell>
          <cell r="O31">
            <v>4.8338500752633982E-2</v>
          </cell>
          <cell r="P31">
            <v>4.5051567585312612E-2</v>
          </cell>
          <cell r="Q31">
            <v>4.4834808907482343E-2</v>
          </cell>
          <cell r="R31">
            <v>5.007728767554015E-2</v>
          </cell>
        </row>
        <row r="32">
          <cell r="D32">
            <v>631</v>
          </cell>
          <cell r="E32">
            <v>0.412335082587029</v>
          </cell>
          <cell r="G32">
            <v>3.5329165708028354E-2</v>
          </cell>
          <cell r="H32">
            <v>3.6095266640281037E-2</v>
          </cell>
          <cell r="I32">
            <v>3.6733800902405592E-2</v>
          </cell>
          <cell r="J32">
            <v>3.4754112433629872E-2</v>
          </cell>
          <cell r="K32">
            <v>3.2970193995261701E-2</v>
          </cell>
          <cell r="L32">
            <v>3.2817173995981719E-2</v>
          </cell>
          <cell r="M32">
            <v>3.3580875048748425E-2</v>
          </cell>
          <cell r="N32">
            <v>3.2246148864773769E-2</v>
          </cell>
          <cell r="O32">
            <v>2.9659939682720564E-2</v>
          </cell>
          <cell r="P32">
            <v>2.7643115868039612E-2</v>
          </cell>
          <cell r="Q32">
            <v>2.7510115274102038E-2</v>
          </cell>
          <cell r="R32">
            <v>3.0726839037303673E-2</v>
          </cell>
        </row>
        <row r="33">
          <cell r="D33">
            <v>211</v>
          </cell>
          <cell r="E33">
            <v>0.13790702762154416</v>
          </cell>
          <cell r="G33">
            <v>2.2862074652984805E-2</v>
          </cell>
          <cell r="H33">
            <v>2.3357830959534153E-2</v>
          </cell>
          <cell r="I33">
            <v>2.3771036810185272E-2</v>
          </cell>
          <cell r="J33">
            <v>2.248994837642929E-2</v>
          </cell>
          <cell r="K33">
            <v>2.1335545896340683E-2</v>
          </cell>
          <cell r="L33">
            <v>2.1236524179387328E-2</v>
          </cell>
          <cell r="M33">
            <v>2.1730727485098217E-2</v>
          </cell>
          <cell r="N33">
            <v>2.0867004579454063E-2</v>
          </cell>
          <cell r="O33">
            <v>1.9193426780392167E-2</v>
          </cell>
          <cell r="P33">
            <v>1.7888307463558836E-2</v>
          </cell>
          <cell r="Q33">
            <v>1.7802240627658401E-2</v>
          </cell>
          <cell r="R33">
            <v>1.9883834612076611E-2</v>
          </cell>
        </row>
        <row r="35">
          <cell r="D35">
            <v>18589</v>
          </cell>
          <cell r="E35">
            <v>324.66045194400004</v>
          </cell>
          <cell r="G35">
            <v>19.882307539550943</v>
          </cell>
          <cell r="H35">
            <v>19.968012623326555</v>
          </cell>
          <cell r="I35">
            <v>21.751683673212145</v>
          </cell>
          <cell r="J35">
            <v>18.652795374474863</v>
          </cell>
          <cell r="K35">
            <v>17.920168499111558</v>
          </cell>
          <cell r="L35">
            <v>16.487794936716686</v>
          </cell>
          <cell r="M35">
            <v>16.810039906319442</v>
          </cell>
          <cell r="N35">
            <v>17.818142389849982</v>
          </cell>
          <cell r="O35">
            <v>20.578399401332273</v>
          </cell>
          <cell r="P35">
            <v>25.361743928789192</v>
          </cell>
          <cell r="Q35">
            <v>24.258847780263007</v>
          </cell>
          <cell r="R35">
            <v>18.639139413737322</v>
          </cell>
        </row>
        <row r="36">
          <cell r="E36">
            <v>0</v>
          </cell>
        </row>
        <row r="37">
          <cell r="D37">
            <v>129</v>
          </cell>
          <cell r="E37">
            <v>1.4142294999999998</v>
          </cell>
          <cell r="G37">
            <v>8.1509595963934783E-2</v>
          </cell>
          <cell r="H37">
            <v>8.1860952904607223E-2</v>
          </cell>
          <cell r="I37">
            <v>8.9173298633066153E-2</v>
          </cell>
          <cell r="J37">
            <v>7.6469082451670847E-2</v>
          </cell>
          <cell r="K37">
            <v>7.3465602071720343E-2</v>
          </cell>
          <cell r="L37">
            <v>6.7593437077391683E-2</v>
          </cell>
          <cell r="M37">
            <v>6.8914513980637512E-2</v>
          </cell>
          <cell r="N37">
            <v>7.3047335382748727E-2</v>
          </cell>
          <cell r="O37">
            <v>8.436329724054531E-2</v>
          </cell>
          <cell r="P37">
            <v>0.10397311763054404</v>
          </cell>
          <cell r="Q37">
            <v>9.9451679699975787E-2</v>
          </cell>
          <cell r="R37">
            <v>7.6413098414606626E-2</v>
          </cell>
        </row>
        <row r="38">
          <cell r="E38">
            <v>0</v>
          </cell>
        </row>
        <row r="39">
          <cell r="D39">
            <v>1580</v>
          </cell>
          <cell r="E39">
            <v>10.586779924</v>
          </cell>
          <cell r="G39">
            <v>0.74610586448512339</v>
          </cell>
          <cell r="H39">
            <v>0.74932204376883915</v>
          </cell>
          <cell r="I39">
            <v>0.8162562981547884</v>
          </cell>
          <cell r="J39">
            <v>0.69996704307346225</v>
          </cell>
          <cell r="K39">
            <v>0.67247439881672222</v>
          </cell>
          <cell r="L39">
            <v>0.61872297620592398</v>
          </cell>
          <cell r="M39">
            <v>0.63081557969991864</v>
          </cell>
          <cell r="N39">
            <v>0.66864575476727095</v>
          </cell>
          <cell r="O39">
            <v>0.7722274914271815</v>
          </cell>
          <cell r="P39">
            <v>0.95172785358026746</v>
          </cell>
          <cell r="Q39">
            <v>0.91034044003701897</v>
          </cell>
          <cell r="R39">
            <v>0.69945458784807202</v>
          </cell>
        </row>
        <row r="40">
          <cell r="E40">
            <v>0</v>
          </cell>
        </row>
        <row r="43">
          <cell r="D43">
            <v>5335</v>
          </cell>
          <cell r="E43">
            <v>12.817444197469136</v>
          </cell>
          <cell r="G43">
            <v>0.63428887431142456</v>
          </cell>
          <cell r="H43">
            <v>0.50454407358180808</v>
          </cell>
          <cell r="I43">
            <v>0.58386547083358653</v>
          </cell>
          <cell r="J43">
            <v>0.58869038780324667</v>
          </cell>
          <cell r="K43">
            <v>0.5963145688575423</v>
          </cell>
          <cell r="L43">
            <v>0.59421858768164404</v>
          </cell>
          <cell r="M43">
            <v>0.59110235101842279</v>
          </cell>
          <cell r="N43">
            <v>0.59757552539672887</v>
          </cell>
          <cell r="O43">
            <v>0.56958882778622222</v>
          </cell>
          <cell r="P43">
            <v>0.57201069639447921</v>
          </cell>
          <cell r="Q43">
            <v>0.54996723463245589</v>
          </cell>
          <cell r="R43">
            <v>0.54494817195841183</v>
          </cell>
        </row>
        <row r="44">
          <cell r="D44">
            <v>39</v>
          </cell>
          <cell r="E44">
            <v>9.7315498378378384E-2</v>
          </cell>
          <cell r="G44">
            <v>6.0581256885754225E-3</v>
          </cell>
          <cell r="H44">
            <v>4.8189264181917645E-3</v>
          </cell>
          <cell r="I44">
            <v>5.5765291664133252E-3</v>
          </cell>
          <cell r="J44">
            <v>5.6226121967532057E-3</v>
          </cell>
          <cell r="K44">
            <v>5.6954311424575891E-3</v>
          </cell>
          <cell r="L44">
            <v>5.6754123183559296E-3</v>
          </cell>
          <cell r="M44">
            <v>5.6456489815771864E-3</v>
          </cell>
          <cell r="N44">
            <v>5.7074746032711116E-3</v>
          </cell>
          <cell r="O44">
            <v>5.440172213777586E-3</v>
          </cell>
          <cell r="P44">
            <v>5.463303605520763E-3</v>
          </cell>
          <cell r="Q44">
            <v>5.2527653675442324E-3</v>
          </cell>
          <cell r="R44">
            <v>5.2048280415881304E-3</v>
          </cell>
        </row>
        <row r="48">
          <cell r="D48">
            <v>1129655</v>
          </cell>
          <cell r="F48">
            <v>5733820.9952568542</v>
          </cell>
          <cell r="G48">
            <v>508.68804559075267</v>
          </cell>
          <cell r="H48">
            <v>269.93105269224469</v>
          </cell>
          <cell r="I48">
            <v>213.06519279526401</v>
          </cell>
          <cell r="J48">
            <v>562.52611464317283</v>
          </cell>
          <cell r="K48">
            <v>634.63219883931697</v>
          </cell>
          <cell r="L48">
            <v>949.782516716435</v>
          </cell>
          <cell r="M48">
            <v>1031.4795231106164</v>
          </cell>
          <cell r="N48">
            <v>531.62092665722002</v>
          </cell>
          <cell r="O48">
            <v>627.61435696628473</v>
          </cell>
          <cell r="P48">
            <v>769.18062389217187</v>
          </cell>
          <cell r="Q48">
            <v>842.6028819844405</v>
          </cell>
          <cell r="R48">
            <v>1259.2222401828169</v>
          </cell>
        </row>
        <row r="59">
          <cell r="D59">
            <v>118</v>
          </cell>
          <cell r="F59">
            <v>904</v>
          </cell>
          <cell r="G59">
            <v>1.1954409247205412E-2</v>
          </cell>
          <cell r="H59">
            <v>6.3435071855573438E-3</v>
          </cell>
          <cell r="I59">
            <v>5.0071326289009436E-3</v>
          </cell>
          <cell r="J59">
            <v>1.3219629289450563E-2</v>
          </cell>
          <cell r="K59">
            <v>1.4914156312772119E-2</v>
          </cell>
          <cell r="L59">
            <v>2.2320337580339987E-2</v>
          </cell>
          <cell r="M59">
            <v>2.4240255803645999E-2</v>
          </cell>
          <cell r="N59">
            <v>1.2493342779971378E-2</v>
          </cell>
          <cell r="O59">
            <v>1.4749233715298899E-2</v>
          </cell>
          <cell r="P59">
            <v>1.8076107828225642E-2</v>
          </cell>
          <cell r="Q59">
            <v>1.9801565559534426E-2</v>
          </cell>
          <cell r="R59">
            <v>2.959231718301231E-2</v>
          </cell>
        </row>
        <row r="62">
          <cell r="D62">
            <v>18529</v>
          </cell>
          <cell r="E62">
            <v>36.501887401560971</v>
          </cell>
          <cell r="G62">
            <v>5.0816132898389599</v>
          </cell>
          <cell r="H62">
            <v>5.0027359670334164</v>
          </cell>
          <cell r="I62">
            <v>4.8587090782226596</v>
          </cell>
          <cell r="J62">
            <v>4.7964567879261786</v>
          </cell>
          <cell r="K62">
            <v>4.6555251642327642</v>
          </cell>
          <cell r="L62">
            <v>4.5334835718829423</v>
          </cell>
          <cell r="M62">
            <v>4.5785977147937169</v>
          </cell>
          <cell r="N62">
            <v>5.0203426586568085</v>
          </cell>
          <cell r="O62">
            <v>4.7728859186105961</v>
          </cell>
          <cell r="P62">
            <v>4.7653790811169738</v>
          </cell>
          <cell r="Q62">
            <v>4.6798986734020529</v>
          </cell>
          <cell r="R62">
            <v>4.5001191334483108</v>
          </cell>
        </row>
        <row r="63">
          <cell r="D63">
            <v>4128</v>
          </cell>
          <cell r="E63">
            <v>8.4841427234914359</v>
          </cell>
          <cell r="G63">
            <v>1.2534693729001858</v>
          </cell>
          <cell r="H63">
            <v>1.2340128927011103</v>
          </cell>
          <cell r="I63">
            <v>1.19848612517644</v>
          </cell>
          <cell r="J63">
            <v>1.1831305019070426</v>
          </cell>
          <cell r="K63">
            <v>1.1483672360115404</v>
          </cell>
          <cell r="L63">
            <v>1.1182635288805085</v>
          </cell>
          <cell r="M63">
            <v>1.1293917264032072</v>
          </cell>
          <cell r="N63">
            <v>1.2383558931321248</v>
          </cell>
          <cell r="O63">
            <v>1.1773163320569295</v>
          </cell>
          <cell r="P63">
            <v>1.1754646384413587</v>
          </cell>
          <cell r="Q63">
            <v>1.1543793911109641</v>
          </cell>
          <cell r="R63">
            <v>1.110033602804581</v>
          </cell>
        </row>
        <row r="64">
          <cell r="D64">
            <v>4420</v>
          </cell>
          <cell r="E64">
            <v>11.981567135572698</v>
          </cell>
          <cell r="G64">
            <v>1.7672253781902918</v>
          </cell>
          <cell r="H64">
            <v>1.739794324571081</v>
          </cell>
          <cell r="I64">
            <v>1.6897062996603494</v>
          </cell>
          <cell r="J64">
            <v>1.6680569097938691</v>
          </cell>
          <cell r="K64">
            <v>1.6190453208013387</v>
          </cell>
          <cell r="L64">
            <v>1.5766030909633035</v>
          </cell>
          <cell r="M64">
            <v>1.5922923718510573</v>
          </cell>
          <cell r="N64">
            <v>1.745917378508508</v>
          </cell>
          <cell r="O64">
            <v>1.6598597023196606</v>
          </cell>
          <cell r="P64">
            <v>1.6572490601924434</v>
          </cell>
          <cell r="Q64">
            <v>1.6275216611882881</v>
          </cell>
          <cell r="R64">
            <v>1.5649999879785392</v>
          </cell>
        </row>
        <row r="66">
          <cell r="D66">
            <v>27024</v>
          </cell>
          <cell r="F66">
            <v>112937.70178851049</v>
          </cell>
          <cell r="G66">
            <v>17.628994278010868</v>
          </cell>
          <cell r="H66">
            <v>17.355355220276152</v>
          </cell>
          <cell r="I66">
            <v>16.855701064419481</v>
          </cell>
          <cell r="J66">
            <v>16.639737116193793</v>
          </cell>
          <cell r="K66">
            <v>16.150820969691683</v>
          </cell>
          <cell r="L66">
            <v>15.727437604901535</v>
          </cell>
          <cell r="M66">
            <v>15.883946359477903</v>
          </cell>
          <cell r="N66">
            <v>17.416435874820277</v>
          </cell>
          <cell r="O66">
            <v>16.557965699009603</v>
          </cell>
          <cell r="P66">
            <v>16.531923183046093</v>
          </cell>
          <cell r="Q66">
            <v>16.235376883172862</v>
          </cell>
          <cell r="R66">
            <v>15.611690604745251</v>
          </cell>
        </row>
        <row r="67">
          <cell r="D67">
            <v>1838</v>
          </cell>
          <cell r="F67">
            <v>7623.1604193887988</v>
          </cell>
          <cell r="G67">
            <v>1.2379870790555736</v>
          </cell>
          <cell r="H67">
            <v>1.2187709166098764</v>
          </cell>
          <cell r="I67">
            <v>1.1836829598499985</v>
          </cell>
          <cell r="J67">
            <v>1.1685170023807903</v>
          </cell>
          <cell r="K67">
            <v>1.1341831168189676</v>
          </cell>
          <cell r="L67">
            <v>1.104451237232901</v>
          </cell>
          <cell r="M67">
            <v>1.1154419842300964</v>
          </cell>
          <cell r="N67">
            <v>1.2230602742393246</v>
          </cell>
          <cell r="O67">
            <v>1.1627746465598257</v>
          </cell>
          <cell r="P67">
            <v>1.1609458242367541</v>
          </cell>
          <cell r="Q67">
            <v>1.1401210124638717</v>
          </cell>
          <cell r="R67">
            <v>1.09632296352805</v>
          </cell>
        </row>
        <row r="68">
          <cell r="D68">
            <v>1047</v>
          </cell>
          <cell r="F68">
            <v>5522.2389097516798</v>
          </cell>
          <cell r="G68">
            <v>0.62175360200412055</v>
          </cell>
          <cell r="H68">
            <v>0.61210267880836067</v>
          </cell>
          <cell r="I68">
            <v>0.59448047267107063</v>
          </cell>
          <cell r="J68">
            <v>0.58686368179832982</v>
          </cell>
          <cell r="K68">
            <v>0.56962019244370288</v>
          </cell>
          <cell r="L68">
            <v>0.55468796613881111</v>
          </cell>
          <cell r="M68">
            <v>0.56020784324401918</v>
          </cell>
          <cell r="N68">
            <v>0.61425692064295867</v>
          </cell>
          <cell r="O68">
            <v>0.58397970144338318</v>
          </cell>
          <cell r="P68">
            <v>0.58306121296637681</v>
          </cell>
          <cell r="Q68">
            <v>0.57260237866196295</v>
          </cell>
          <cell r="R68">
            <v>0.55060570749527038</v>
          </cell>
        </row>
        <row r="70">
          <cell r="D70">
            <v>17091</v>
          </cell>
          <cell r="E70">
            <v>33.17902146916628</v>
          </cell>
          <cell r="G70">
            <v>5.4178989181398958</v>
          </cell>
          <cell r="H70">
            <v>2.84934481879182</v>
          </cell>
          <cell r="I70">
            <v>3.0153159060386008</v>
          </cell>
          <cell r="J70">
            <v>4.0185304380864197</v>
          </cell>
          <cell r="K70">
            <v>4.2383333218797663</v>
          </cell>
          <cell r="L70">
            <v>4.1996950875014152</v>
          </cell>
          <cell r="M70">
            <v>4.3205187896938728</v>
          </cell>
          <cell r="N70">
            <v>3.8564065425046321</v>
          </cell>
          <cell r="O70">
            <v>3.9221315447382943</v>
          </cell>
          <cell r="P70">
            <v>3.4440462449004059</v>
          </cell>
          <cell r="Q70">
            <v>3.4830425000730649</v>
          </cell>
          <cell r="R70">
            <v>4.2306546949661534</v>
          </cell>
        </row>
        <row r="72">
          <cell r="D72">
            <v>4216</v>
          </cell>
          <cell r="E72">
            <v>4.5252966297209527</v>
          </cell>
          <cell r="G72">
            <v>0.56817579515441918</v>
          </cell>
          <cell r="H72">
            <v>0.29881117801326323</v>
          </cell>
          <cell r="I72">
            <v>0.3162165884673695</v>
          </cell>
          <cell r="J72">
            <v>0.42142383265354089</v>
          </cell>
          <cell r="K72">
            <v>0.44447459092043679</v>
          </cell>
          <cell r="L72">
            <v>0.44042259403511652</v>
          </cell>
          <cell r="M72">
            <v>0.45309339208874089</v>
          </cell>
          <cell r="N72">
            <v>0.40442187771169058</v>
          </cell>
          <cell r="O72">
            <v>0.4113144676196725</v>
          </cell>
          <cell r="P72">
            <v>0.36117759731418309</v>
          </cell>
          <cell r="Q72">
            <v>0.36526713988881221</v>
          </cell>
          <cell r="R72">
            <v>0.44366933227344918</v>
          </cell>
        </row>
        <row r="73">
          <cell r="D73">
            <v>266</v>
          </cell>
          <cell r="E73">
            <v>1.3882036863140408</v>
          </cell>
          <cell r="G73">
            <v>0.20328828670568527</v>
          </cell>
          <cell r="H73">
            <v>0.10691200319491707</v>
          </cell>
          <cell r="I73">
            <v>0.11313950549403007</v>
          </cell>
          <cell r="J73">
            <v>0.1507817292600403</v>
          </cell>
          <cell r="K73">
            <v>0.15902908719979666</v>
          </cell>
          <cell r="L73">
            <v>0.15757931846346804</v>
          </cell>
          <cell r="M73">
            <v>0.1621128182173866</v>
          </cell>
          <cell r="N73">
            <v>0.14469857978367684</v>
          </cell>
          <cell r="O73">
            <v>0.14716468764203383</v>
          </cell>
          <cell r="P73">
            <v>0.12922615778541077</v>
          </cell>
          <cell r="Q73">
            <v>0.13068936003812265</v>
          </cell>
          <cell r="R73">
            <v>0.15874097276039761</v>
          </cell>
        </row>
        <row r="74">
          <cell r="D74">
            <v>0</v>
          </cell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</row>
        <row r="84">
          <cell r="D84">
            <v>1106</v>
          </cell>
          <cell r="E84">
            <v>262.28899999999999</v>
          </cell>
          <cell r="G84">
            <v>10.77746424</v>
          </cell>
          <cell r="H84">
            <v>10.458172559999998</v>
          </cell>
          <cell r="I84">
            <v>10.766073190000007</v>
          </cell>
          <cell r="J84">
            <v>10.610721309999988</v>
          </cell>
          <cell r="K84">
            <v>9.8853836900000012</v>
          </cell>
          <cell r="L84">
            <v>11.903235550000002</v>
          </cell>
          <cell r="M84">
            <v>12.405452419999996</v>
          </cell>
          <cell r="N84">
            <v>13.663957580000002</v>
          </cell>
          <cell r="O84">
            <v>13.939975479999998</v>
          </cell>
          <cell r="P84">
            <v>14.260771919999996</v>
          </cell>
          <cell r="Q84">
            <v>16.75400131</v>
          </cell>
          <cell r="R84">
            <v>13.519015510000003</v>
          </cell>
        </row>
        <row r="85">
          <cell r="D85">
            <v>688</v>
          </cell>
          <cell r="E85">
            <v>83.947999999999993</v>
          </cell>
          <cell r="G85">
            <v>14.613196840000001</v>
          </cell>
          <cell r="H85">
            <v>15.809189500000002</v>
          </cell>
          <cell r="I85">
            <v>18.908399450000005</v>
          </cell>
          <cell r="J85">
            <v>17.871901730000001</v>
          </cell>
          <cell r="K85">
            <v>17.475630670000001</v>
          </cell>
          <cell r="L85">
            <v>17.360354749999999</v>
          </cell>
          <cell r="M85">
            <v>16.287680259999998</v>
          </cell>
          <cell r="N85">
            <v>15.75091544</v>
          </cell>
          <cell r="O85">
            <v>16.436757180000001</v>
          </cell>
          <cell r="P85">
            <v>17.766665039999999</v>
          </cell>
          <cell r="Q85">
            <v>16.766174890000002</v>
          </cell>
          <cell r="R85">
            <v>14.506406829999998</v>
          </cell>
        </row>
        <row r="87">
          <cell r="D87">
            <v>13</v>
          </cell>
          <cell r="E87">
            <v>3.7679999999999998</v>
          </cell>
          <cell r="G87">
            <v>0.46705591999999985</v>
          </cell>
          <cell r="H87">
            <v>0.33980393999999992</v>
          </cell>
          <cell r="I87">
            <v>0.35950336000000005</v>
          </cell>
          <cell r="J87">
            <v>0.30279095999999994</v>
          </cell>
          <cell r="K87">
            <v>0.28543264000000002</v>
          </cell>
          <cell r="L87">
            <v>0.30784270000000002</v>
          </cell>
          <cell r="M87">
            <v>0.34727032000000002</v>
          </cell>
          <cell r="N87">
            <v>0.34356998000000005</v>
          </cell>
          <cell r="O87">
            <v>0.31207333999999998</v>
          </cell>
          <cell r="P87">
            <v>0.31030404</v>
          </cell>
          <cell r="Q87">
            <v>0.3232598000000001</v>
          </cell>
          <cell r="R87">
            <v>0.32490666000000012</v>
          </cell>
        </row>
        <row r="88">
          <cell r="G88">
            <v>0.13144400000000001</v>
          </cell>
          <cell r="H88">
            <v>0.17077700000000001</v>
          </cell>
          <cell r="I88">
            <v>0.17593700000000001</v>
          </cell>
          <cell r="J88">
            <v>0.15345049999999999</v>
          </cell>
          <cell r="K88">
            <v>0.13900000000000001</v>
          </cell>
          <cell r="L88">
            <v>0.15532499999999999</v>
          </cell>
          <cell r="M88">
            <v>0.173011</v>
          </cell>
          <cell r="N88">
            <v>0.17544199999999999</v>
          </cell>
          <cell r="O88">
            <v>0.14465800000000001</v>
          </cell>
          <cell r="P88">
            <v>0.153559</v>
          </cell>
          <cell r="Q88">
            <v>0.145847</v>
          </cell>
          <cell r="R88">
            <v>0.13028400000000001</v>
          </cell>
        </row>
        <row r="89">
          <cell r="G89">
            <v>0.111468</v>
          </cell>
          <cell r="H89">
            <v>0.135994</v>
          </cell>
          <cell r="I89">
            <v>0.13948749999999999</v>
          </cell>
          <cell r="J89">
            <v>0.12980949999999999</v>
          </cell>
          <cell r="K89">
            <v>0.120589</v>
          </cell>
          <cell r="L89">
            <v>0.131969</v>
          </cell>
          <cell r="M89">
            <v>0.145397</v>
          </cell>
          <cell r="N89">
            <v>0.14635999999999999</v>
          </cell>
          <cell r="O89">
            <v>0.13989799999999999</v>
          </cell>
          <cell r="P89">
            <v>0.163914</v>
          </cell>
          <cell r="Q89">
            <v>0.14588899999999999</v>
          </cell>
          <cell r="R89">
            <v>0.12973499999999999</v>
          </cell>
        </row>
        <row r="90">
          <cell r="G90">
            <v>0.23625599999999999</v>
          </cell>
          <cell r="H90">
            <v>0.309701</v>
          </cell>
          <cell r="I90">
            <v>0.32032650000000001</v>
          </cell>
          <cell r="J90">
            <v>0.27850599999999998</v>
          </cell>
          <cell r="K90">
            <v>0.24973999999999999</v>
          </cell>
          <cell r="L90">
            <v>0.26362999999999998</v>
          </cell>
          <cell r="M90">
            <v>0.26482</v>
          </cell>
          <cell r="N90">
            <v>0.29653499999999999</v>
          </cell>
          <cell r="O90">
            <v>0.26283299999999998</v>
          </cell>
          <cell r="P90">
            <v>0.31356099999999998</v>
          </cell>
          <cell r="Q90">
            <v>0.31549100000000002</v>
          </cell>
          <cell r="R90">
            <v>0.29196899999999998</v>
          </cell>
        </row>
        <row r="93">
          <cell r="G93">
            <v>6.4649504999999996</v>
          </cell>
          <cell r="H93">
            <v>6.1513685000000002</v>
          </cell>
          <cell r="I93">
            <v>7.6192785000000001</v>
          </cell>
          <cell r="J93">
            <v>6.7498459999999998</v>
          </cell>
          <cell r="K93">
            <v>6.8894684999999996</v>
          </cell>
          <cell r="L93">
            <v>6.0802689999999995</v>
          </cell>
          <cell r="M93">
            <v>6.2927664999999999</v>
          </cell>
          <cell r="N93">
            <v>7.0874305</v>
          </cell>
          <cell r="O93">
            <v>7.0586980000000006</v>
          </cell>
          <cell r="P93">
            <v>8.6682825000000001</v>
          </cell>
          <cell r="Q93">
            <v>8.4694880000000001</v>
          </cell>
          <cell r="R93">
            <v>6.768211</v>
          </cell>
        </row>
        <row r="94">
          <cell r="G94">
            <v>5.9924234999999992</v>
          </cell>
          <cell r="H94">
            <v>5.7916305000000001</v>
          </cell>
          <cell r="I94">
            <v>7.071752</v>
          </cell>
          <cell r="J94">
            <v>6.3960849999999994</v>
          </cell>
          <cell r="K94">
            <v>6.1025135000000006</v>
          </cell>
          <cell r="L94">
            <v>5.5560160000000005</v>
          </cell>
          <cell r="M94">
            <v>5.6845964999999996</v>
          </cell>
          <cell r="N94">
            <v>6.2800665000000002</v>
          </cell>
          <cell r="O94">
            <v>6.2012085000000008</v>
          </cell>
          <cell r="P94">
            <v>7.5385949999999999</v>
          </cell>
          <cell r="Q94">
            <v>7.6318399999999995</v>
          </cell>
          <cell r="R94">
            <v>6.0907260000000001</v>
          </cell>
        </row>
        <row r="95">
          <cell r="G95">
            <v>12.911488</v>
          </cell>
          <cell r="H95">
            <v>12.147983</v>
          </cell>
          <cell r="I95">
            <v>14.688954499999999</v>
          </cell>
          <cell r="J95">
            <v>13.028594999999999</v>
          </cell>
          <cell r="K95">
            <v>12.553495000000002</v>
          </cell>
          <cell r="L95">
            <v>11.624908000000001</v>
          </cell>
          <cell r="M95">
            <v>11.504374</v>
          </cell>
          <cell r="N95">
            <v>12.854244999999999</v>
          </cell>
          <cell r="O95">
            <v>12.6610575</v>
          </cell>
          <cell r="P95">
            <v>15.0456375</v>
          </cell>
          <cell r="Q95">
            <v>15.784303</v>
          </cell>
          <cell r="R95">
            <v>12.652571</v>
          </cell>
        </row>
        <row r="97">
          <cell r="D97">
            <v>442</v>
          </cell>
          <cell r="E97">
            <v>81.018000000000015</v>
          </cell>
          <cell r="G97">
            <v>5.4017699999999991</v>
          </cell>
          <cell r="H97">
            <v>5.7263059999999992</v>
          </cell>
          <cell r="I97">
            <v>3.5229920000000003</v>
          </cell>
          <cell r="J97">
            <v>3.629271000000001</v>
          </cell>
          <cell r="K97">
            <v>4.8951960000000003</v>
          </cell>
          <cell r="L97">
            <v>5.0019860000000005</v>
          </cell>
          <cell r="M97">
            <v>5.1283709999999978</v>
          </cell>
          <cell r="N97">
            <v>4.6851369999999992</v>
          </cell>
          <cell r="O97">
            <v>3.5922810000000007</v>
          </cell>
          <cell r="P97">
            <v>3.4582309999999996</v>
          </cell>
          <cell r="Q97">
            <v>3.8864629999999991</v>
          </cell>
          <cell r="R97">
            <v>4.7590389999999996</v>
          </cell>
        </row>
        <row r="98">
          <cell r="G98">
            <v>2.774362</v>
          </cell>
          <cell r="H98">
            <v>2.760732</v>
          </cell>
          <cell r="I98">
            <v>3.5310440000000001</v>
          </cell>
          <cell r="J98">
            <v>2.573537</v>
          </cell>
          <cell r="K98">
            <v>2.4776094999999998</v>
          </cell>
          <cell r="L98">
            <v>2.4470839999999998</v>
          </cell>
          <cell r="M98">
            <v>2.6360735000000002</v>
          </cell>
          <cell r="N98">
            <v>2.6210680000000002</v>
          </cell>
          <cell r="O98">
            <v>2.3233055</v>
          </cell>
          <cell r="P98">
            <v>2.0809605000000002</v>
          </cell>
          <cell r="Q98">
            <v>2.2917130000000001</v>
          </cell>
          <cell r="R98">
            <v>2.3677389999999998</v>
          </cell>
        </row>
        <row r="99">
          <cell r="G99">
            <v>1.7482040000000001</v>
          </cell>
          <cell r="H99">
            <v>1.809377</v>
          </cell>
          <cell r="I99">
            <v>2.2825695000000001</v>
          </cell>
          <cell r="J99">
            <v>1.9297599999999999</v>
          </cell>
          <cell r="K99">
            <v>1.8828045</v>
          </cell>
          <cell r="L99">
            <v>1.863157</v>
          </cell>
          <cell r="M99">
            <v>1.9768965000000001</v>
          </cell>
          <cell r="N99">
            <v>1.93699</v>
          </cell>
          <cell r="O99">
            <v>1.7448615000000001</v>
          </cell>
          <cell r="P99">
            <v>1.5452475000000001</v>
          </cell>
          <cell r="Q99">
            <v>1.698366</v>
          </cell>
          <cell r="R99">
            <v>1.726783</v>
          </cell>
        </row>
        <row r="100">
          <cell r="G100">
            <v>3.573315</v>
          </cell>
          <cell r="H100">
            <v>3.5055010000000002</v>
          </cell>
          <cell r="I100">
            <v>4.7401834999999997</v>
          </cell>
          <cell r="J100">
            <v>3.4662250000000001</v>
          </cell>
          <cell r="K100">
            <v>3.4383110000000001</v>
          </cell>
          <cell r="L100">
            <v>3.4187069999999999</v>
          </cell>
          <cell r="M100">
            <v>3.6213030000000002</v>
          </cell>
          <cell r="N100">
            <v>3.595491</v>
          </cell>
          <cell r="O100">
            <v>3.1800329999999999</v>
          </cell>
          <cell r="P100">
            <v>2.9461020000000002</v>
          </cell>
          <cell r="Q100">
            <v>3.1322570000000001</v>
          </cell>
          <cell r="R100">
            <v>3.2768229999999998</v>
          </cell>
        </row>
        <row r="101">
          <cell r="D101">
            <v>18</v>
          </cell>
          <cell r="E101">
            <v>2.5249999999999999</v>
          </cell>
          <cell r="G101">
            <v>0.21726099999999998</v>
          </cell>
          <cell r="H101">
            <v>0.24191399999999996</v>
          </cell>
          <cell r="I101">
            <v>0.24514899999999995</v>
          </cell>
          <cell r="J101">
            <v>0.20040299999999994</v>
          </cell>
          <cell r="K101">
            <v>0.19296400000000002</v>
          </cell>
          <cell r="L101">
            <v>0.18787199999999993</v>
          </cell>
          <cell r="M101">
            <v>0.203324</v>
          </cell>
          <cell r="N101">
            <v>0.18838200000000005</v>
          </cell>
          <cell r="O101">
            <v>0.16184300000000001</v>
          </cell>
          <cell r="P101">
            <v>0.15308100000000002</v>
          </cell>
          <cell r="Q101">
            <v>0.15966200000000008</v>
          </cell>
          <cell r="R101">
            <v>0.17834099999999997</v>
          </cell>
        </row>
        <row r="102">
          <cell r="G102">
            <v>0.14891099999999999</v>
          </cell>
          <cell r="H102">
            <v>0.14072299999999999</v>
          </cell>
          <cell r="I102">
            <v>0.14338300000000001</v>
          </cell>
          <cell r="J102">
            <v>0.118982</v>
          </cell>
          <cell r="K102">
            <v>0.11594</v>
          </cell>
          <cell r="L102">
            <v>0.11676300000000001</v>
          </cell>
          <cell r="M102">
            <v>0.121082</v>
          </cell>
          <cell r="N102">
            <v>0.12232</v>
          </cell>
          <cell r="O102">
            <v>0.10244</v>
          </cell>
          <cell r="P102">
            <v>9.9985000000000004E-2</v>
          </cell>
          <cell r="Q102">
            <v>0.10130500000000001</v>
          </cell>
          <cell r="R102">
            <v>0.11938</v>
          </cell>
        </row>
        <row r="103">
          <cell r="G103">
            <v>0.100185</v>
          </cell>
          <cell r="H103">
            <v>0.10770100000000001</v>
          </cell>
          <cell r="I103">
            <v>0.10810599999999999</v>
          </cell>
          <cell r="J103">
            <v>9.7895999999999997E-2</v>
          </cell>
          <cell r="K103">
            <v>9.9701999999999999E-2</v>
          </cell>
          <cell r="L103">
            <v>9.8500000000000004E-2</v>
          </cell>
          <cell r="M103">
            <v>9.8064999999999999E-2</v>
          </cell>
          <cell r="N103">
            <v>9.6605999999999997E-2</v>
          </cell>
          <cell r="O103">
            <v>8.7231000000000003E-2</v>
          </cell>
          <cell r="P103">
            <v>8.8651999999999995E-2</v>
          </cell>
          <cell r="Q103">
            <v>9.0658000000000002E-2</v>
          </cell>
          <cell r="R103">
            <v>9.7036999999999998E-2</v>
          </cell>
        </row>
        <row r="104">
          <cell r="G104">
            <v>0.241813</v>
          </cell>
          <cell r="H104">
            <v>0.26903300000000002</v>
          </cell>
          <cell r="I104">
            <v>0.26710400000000001</v>
          </cell>
          <cell r="J104">
            <v>0.21416499999999999</v>
          </cell>
          <cell r="K104">
            <v>0.2099</v>
          </cell>
          <cell r="L104">
            <v>0.20807600000000001</v>
          </cell>
          <cell r="M104">
            <v>0.20485300000000001</v>
          </cell>
          <cell r="N104">
            <v>0.20569299999999999</v>
          </cell>
          <cell r="O104">
            <v>0.16183400000000001</v>
          </cell>
          <cell r="P104">
            <v>0.15588099999999999</v>
          </cell>
          <cell r="Q104">
            <v>0.16000200000000001</v>
          </cell>
          <cell r="R104">
            <v>0.20994099999999999</v>
          </cell>
        </row>
        <row r="105">
          <cell r="D105">
            <v>209</v>
          </cell>
          <cell r="E105">
            <v>68.318000000000012</v>
          </cell>
          <cell r="G105">
            <v>3.900738</v>
          </cell>
          <cell r="H105">
            <v>0.73549799999999999</v>
          </cell>
          <cell r="I105">
            <v>1.4065970000000001</v>
          </cell>
          <cell r="J105">
            <v>0.72299000000000002</v>
          </cell>
          <cell r="K105">
            <v>1.8885989999999999</v>
          </cell>
          <cell r="L105">
            <v>3.2912569999999999</v>
          </cell>
          <cell r="M105">
            <v>4.0883010000000004</v>
          </cell>
          <cell r="N105">
            <v>4.3308439999999999</v>
          </cell>
          <cell r="O105">
            <v>2.9895320000000001</v>
          </cell>
          <cell r="P105">
            <v>3.9424100000000002</v>
          </cell>
          <cell r="Q105">
            <v>4.8013690000000002</v>
          </cell>
          <cell r="R105">
            <v>4.5814560000000002</v>
          </cell>
        </row>
        <row r="107">
          <cell r="D107">
            <v>129</v>
          </cell>
          <cell r="E107">
            <v>38.598999999999997</v>
          </cell>
          <cell r="G107">
            <v>2.0058279999999997</v>
          </cell>
          <cell r="H107">
            <v>2.0869590000000002</v>
          </cell>
          <cell r="I107">
            <v>2.3567469999999999</v>
          </cell>
          <cell r="J107">
            <v>2.5277690000000002</v>
          </cell>
          <cell r="K107">
            <v>3.1690360000000002</v>
          </cell>
          <cell r="L107">
            <v>3.7384970000000002</v>
          </cell>
          <cell r="M107">
            <v>4.3899249999999999</v>
          </cell>
          <cell r="N107">
            <v>5.4465260000000004</v>
          </cell>
          <cell r="O107">
            <v>4.99702</v>
          </cell>
          <cell r="P107">
            <v>5.2984239999999998</v>
          </cell>
          <cell r="Q107">
            <v>5.733473</v>
          </cell>
          <cell r="R107">
            <v>6.0813990000000002</v>
          </cell>
        </row>
        <row r="108">
          <cell r="D108">
            <v>17</v>
          </cell>
          <cell r="E108">
            <v>4.88</v>
          </cell>
          <cell r="G108">
            <v>1.099499</v>
          </cell>
          <cell r="H108">
            <v>1.223579</v>
          </cell>
          <cell r="I108">
            <v>1.0776060000000001</v>
          </cell>
          <cell r="J108">
            <v>0.90796600000000005</v>
          </cell>
          <cell r="K108">
            <v>0.93944000000000005</v>
          </cell>
          <cell r="L108">
            <v>0.848271</v>
          </cell>
          <cell r="M108">
            <v>0.92647100000000004</v>
          </cell>
          <cell r="N108">
            <v>0.811948</v>
          </cell>
          <cell r="O108">
            <v>0.70277199999999995</v>
          </cell>
          <cell r="P108">
            <v>0.65293900000000005</v>
          </cell>
          <cell r="Q108">
            <v>0.61751299999999998</v>
          </cell>
          <cell r="R108">
            <v>0.71386400000000005</v>
          </cell>
        </row>
        <row r="110">
          <cell r="D110">
            <v>0</v>
          </cell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D111">
            <v>1</v>
          </cell>
          <cell r="E111">
            <v>166.405</v>
          </cell>
          <cell r="G111">
            <v>92.005983999999998</v>
          </cell>
          <cell r="H111">
            <v>47.393844999999999</v>
          </cell>
          <cell r="I111">
            <v>45.695965999999999</v>
          </cell>
          <cell r="J111">
            <v>65.241369999999989</v>
          </cell>
          <cell r="K111">
            <v>83.401634000000001</v>
          </cell>
          <cell r="L111">
            <v>101.838194</v>
          </cell>
          <cell r="M111">
            <v>90.700716999999997</v>
          </cell>
          <cell r="N111">
            <v>73.549399999999991</v>
          </cell>
          <cell r="O111">
            <v>62.483340999999996</v>
          </cell>
          <cell r="P111">
            <v>75.898745000000005</v>
          </cell>
          <cell r="Q111">
            <v>65.852541000000002</v>
          </cell>
          <cell r="R111">
            <v>81.443473999999995</v>
          </cell>
        </row>
        <row r="114">
          <cell r="D114">
            <v>44</v>
          </cell>
          <cell r="E114">
            <v>71.405000000000015</v>
          </cell>
          <cell r="G114">
            <v>4.4121210000000026</v>
          </cell>
          <cell r="H114">
            <v>5.395742000000002</v>
          </cell>
          <cell r="I114">
            <v>5.0303419999999992</v>
          </cell>
          <cell r="J114">
            <v>2.6417090000000023</v>
          </cell>
          <cell r="K114">
            <v>5.1978360000000006</v>
          </cell>
          <cell r="L114">
            <v>5.5261800000000019</v>
          </cell>
          <cell r="M114">
            <v>5.035286000000001</v>
          </cell>
          <cell r="N114">
            <v>5.5990049999999982</v>
          </cell>
          <cell r="O114">
            <v>6.0889239999999987</v>
          </cell>
          <cell r="P114">
            <v>6.2756140000000009</v>
          </cell>
          <cell r="Q114">
            <v>6.1513229999999979</v>
          </cell>
          <cell r="R114">
            <v>5.9291900000000002</v>
          </cell>
        </row>
        <row r="122">
          <cell r="G122">
            <v>3.7324820000000001</v>
          </cell>
          <cell r="H122">
            <v>2.9923649999999999</v>
          </cell>
          <cell r="I122">
            <v>3.0180449999999999</v>
          </cell>
          <cell r="J122">
            <v>2.9644010000000001</v>
          </cell>
          <cell r="K122">
            <v>2.824112</v>
          </cell>
          <cell r="L122">
            <v>2.9793750000000001</v>
          </cell>
          <cell r="M122">
            <v>2.8494980000000001</v>
          </cell>
          <cell r="N122">
            <v>3.3304320000000001</v>
          </cell>
          <cell r="O122">
            <v>3.4876399999999999</v>
          </cell>
          <cell r="P122">
            <v>3.6843129999999999</v>
          </cell>
          <cell r="Q122">
            <v>3.488435</v>
          </cell>
          <cell r="R122">
            <v>3.2150629999999998</v>
          </cell>
        </row>
        <row r="123">
          <cell r="G123">
            <v>3.2092770000000002</v>
          </cell>
          <cell r="H123">
            <v>2.556578</v>
          </cell>
          <cell r="I123">
            <v>2.3047390000000001</v>
          </cell>
          <cell r="J123">
            <v>2.8161260000000001</v>
          </cell>
          <cell r="K123">
            <v>2.4052220000000002</v>
          </cell>
          <cell r="L123">
            <v>2.6417069999999998</v>
          </cell>
          <cell r="M123">
            <v>2.3853240000000002</v>
          </cell>
          <cell r="N123">
            <v>2.5849489999999999</v>
          </cell>
          <cell r="O123">
            <v>2.841218</v>
          </cell>
          <cell r="P123">
            <v>3.0431759999999999</v>
          </cell>
          <cell r="Q123">
            <v>2.9107919999999998</v>
          </cell>
          <cell r="R123">
            <v>2.7131340000000002</v>
          </cell>
        </row>
        <row r="124">
          <cell r="G124">
            <v>7.029185</v>
          </cell>
          <cell r="H124">
            <v>5.3725189999999996</v>
          </cell>
          <cell r="I124">
            <v>4.9296319999999998</v>
          </cell>
          <cell r="J124">
            <v>5.7972840000000003</v>
          </cell>
          <cell r="K124">
            <v>5.4387549999999996</v>
          </cell>
          <cell r="L124">
            <v>5.7797710000000002</v>
          </cell>
          <cell r="M124">
            <v>5.4446269999999997</v>
          </cell>
          <cell r="N124">
            <v>5.6628689999999997</v>
          </cell>
          <cell r="O124">
            <v>6.2085590000000002</v>
          </cell>
          <cell r="P124">
            <v>6.8454480000000002</v>
          </cell>
          <cell r="Q124">
            <v>6.3604050000000001</v>
          </cell>
          <cell r="R124">
            <v>5.8508979999999999</v>
          </cell>
        </row>
        <row r="125">
          <cell r="D125">
            <v>1</v>
          </cell>
          <cell r="E125">
            <v>5.85</v>
          </cell>
          <cell r="G125">
            <v>2.7338</v>
          </cell>
          <cell r="H125">
            <v>2.6238000000000001</v>
          </cell>
          <cell r="I125">
            <v>2.7867999999999999</v>
          </cell>
          <cell r="J125">
            <v>2.8264</v>
          </cell>
          <cell r="K125">
            <v>2.5691999999999999</v>
          </cell>
          <cell r="L125">
            <v>2.2231999999999998</v>
          </cell>
          <cell r="M125">
            <v>2.8479999999999999</v>
          </cell>
          <cell r="N125">
            <v>3.8672</v>
          </cell>
          <cell r="O125">
            <v>4.0187999999999997</v>
          </cell>
          <cell r="P125">
            <v>4.0780000000000003</v>
          </cell>
          <cell r="Q125">
            <v>3.9933999999999998</v>
          </cell>
          <cell r="R125">
            <v>3.2023999999999999</v>
          </cell>
        </row>
        <row r="126">
          <cell r="D126">
            <v>18</v>
          </cell>
          <cell r="E126">
            <v>15.507999999999999</v>
          </cell>
          <cell r="G126">
            <v>0.78441399999999994</v>
          </cell>
          <cell r="H126">
            <v>0.80407000000000006</v>
          </cell>
          <cell r="I126">
            <v>0.971028</v>
          </cell>
          <cell r="J126">
            <v>0.40376600000000007</v>
          </cell>
          <cell r="K126">
            <v>0.42252400000000012</v>
          </cell>
          <cell r="L126">
            <v>0.50035999999999992</v>
          </cell>
          <cell r="M126">
            <v>0.46580299999999997</v>
          </cell>
          <cell r="N126">
            <v>0.45206600000000008</v>
          </cell>
          <cell r="O126">
            <v>0.40230199999999994</v>
          </cell>
          <cell r="P126">
            <v>0.3392139999999999</v>
          </cell>
          <cell r="Q126">
            <v>0.36587099999999984</v>
          </cell>
          <cell r="R126">
            <v>0.57877000000000001</v>
          </cell>
        </row>
        <row r="127">
          <cell r="G127">
            <v>0.48311599999999999</v>
          </cell>
          <cell r="H127">
            <v>0.39466545000000003</v>
          </cell>
          <cell r="I127">
            <v>0.312998</v>
          </cell>
          <cell r="J127">
            <v>0.231068</v>
          </cell>
          <cell r="K127">
            <v>0.2611755</v>
          </cell>
          <cell r="L127">
            <v>0.216225</v>
          </cell>
          <cell r="M127">
            <v>0.21903800000000001</v>
          </cell>
          <cell r="N127">
            <v>0.26276500000000003</v>
          </cell>
          <cell r="O127">
            <v>0.24601500000000001</v>
          </cell>
          <cell r="P127">
            <v>0.24360999999999999</v>
          </cell>
          <cell r="Q127">
            <v>0.25070100000000001</v>
          </cell>
          <cell r="R127">
            <v>0.29172500000000001</v>
          </cell>
        </row>
        <row r="128">
          <cell r="G128">
            <v>0.39820499999999998</v>
          </cell>
          <cell r="H128">
            <v>0.30478554999999996</v>
          </cell>
          <cell r="I128">
            <v>0.27540700000000001</v>
          </cell>
          <cell r="J128">
            <v>0.20006499999999999</v>
          </cell>
          <cell r="K128">
            <v>0.25622050000000002</v>
          </cell>
          <cell r="L128">
            <v>0.17998400000000001</v>
          </cell>
          <cell r="M128">
            <v>0.17602100000000001</v>
          </cell>
          <cell r="N128">
            <v>0.21790399999999999</v>
          </cell>
          <cell r="O128">
            <v>0.211446</v>
          </cell>
          <cell r="P128">
            <v>0.20175000000000001</v>
          </cell>
          <cell r="Q128">
            <v>0.237455</v>
          </cell>
          <cell r="R128">
            <v>0.21252499999999999</v>
          </cell>
        </row>
        <row r="129">
          <cell r="G129">
            <v>0.87412999999999996</v>
          </cell>
          <cell r="H129">
            <v>0.70764899999999997</v>
          </cell>
          <cell r="I129">
            <v>0.659937</v>
          </cell>
          <cell r="J129">
            <v>0.40018599999999999</v>
          </cell>
          <cell r="K129">
            <v>0.44003799999999998</v>
          </cell>
          <cell r="L129">
            <v>0.35594100000000001</v>
          </cell>
          <cell r="M129">
            <v>0.36541800000000002</v>
          </cell>
          <cell r="N129">
            <v>0.41766199999999998</v>
          </cell>
          <cell r="O129">
            <v>0.39477699999999999</v>
          </cell>
          <cell r="P129">
            <v>0.38879200000000003</v>
          </cell>
          <cell r="Q129">
            <v>0.47215000000000001</v>
          </cell>
          <cell r="R129">
            <v>0.45341500000000001</v>
          </cell>
        </row>
        <row r="134">
          <cell r="D134">
            <v>21</v>
          </cell>
          <cell r="E134">
            <v>63.332000000000001</v>
          </cell>
          <cell r="G134">
            <v>4.6782149999999998</v>
          </cell>
          <cell r="H134">
            <v>7.2400000000000006E-2</v>
          </cell>
          <cell r="I134">
            <v>6.4935000000000007E-2</v>
          </cell>
          <cell r="J134">
            <v>7.9589999999999994E-2</v>
          </cell>
          <cell r="K134">
            <v>6.0871399999999998</v>
          </cell>
          <cell r="L134">
            <v>5.3924000000000003</v>
          </cell>
          <cell r="M134">
            <v>3.5500799999999999</v>
          </cell>
          <cell r="N134">
            <v>5.9338199999999999</v>
          </cell>
          <cell r="O134">
            <v>2.885205</v>
          </cell>
          <cell r="P134">
            <v>3.2504400000000002</v>
          </cell>
          <cell r="Q134">
            <v>4.4637549999999999</v>
          </cell>
          <cell r="R134">
            <v>4.3947750000000001</v>
          </cell>
        </row>
        <row r="136">
          <cell r="D136">
            <v>26</v>
          </cell>
          <cell r="E136">
            <v>60.133000000000003</v>
          </cell>
          <cell r="G136">
            <v>0.31095</v>
          </cell>
          <cell r="H136">
            <v>0.75316000000000005</v>
          </cell>
          <cell r="I136">
            <v>1.2517</v>
          </cell>
          <cell r="J136">
            <v>4.5963699999999994</v>
          </cell>
          <cell r="K136">
            <v>8.4765440000000005</v>
          </cell>
          <cell r="L136">
            <v>8.1618250000000003</v>
          </cell>
          <cell r="M136">
            <v>12.724565</v>
          </cell>
          <cell r="N136">
            <v>13.668106999999999</v>
          </cell>
          <cell r="O136">
            <v>13.439501</v>
          </cell>
          <cell r="P136">
            <v>14.594955000000001</v>
          </cell>
          <cell r="Q136">
            <v>14.380839999999999</v>
          </cell>
          <cell r="R136">
            <v>15.476103999999999</v>
          </cell>
        </row>
        <row r="137">
          <cell r="D137">
            <v>6</v>
          </cell>
          <cell r="E137">
            <v>14.57</v>
          </cell>
          <cell r="G137">
            <v>3.7969149999999998</v>
          </cell>
          <cell r="H137">
            <v>3.9442499999999998</v>
          </cell>
          <cell r="I137">
            <v>4.1191849999999999</v>
          </cell>
          <cell r="J137">
            <v>3.5032700000000001</v>
          </cell>
          <cell r="K137">
            <v>3.7167400000000002</v>
          </cell>
          <cell r="L137">
            <v>3.6429200000000002</v>
          </cell>
          <cell r="M137">
            <v>3.4466199999999998</v>
          </cell>
          <cell r="N137">
            <v>3.3342649999999998</v>
          </cell>
          <cell r="O137">
            <v>2.9995150000000002</v>
          </cell>
          <cell r="P137">
            <v>2.9409000000000001</v>
          </cell>
          <cell r="Q137">
            <v>2.9742350000000002</v>
          </cell>
          <cell r="R137">
            <v>3.2091099999999999</v>
          </cell>
        </row>
        <row r="139">
          <cell r="D139">
            <v>0</v>
          </cell>
          <cell r="E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3">
          <cell r="E143">
            <v>184.92000000000002</v>
          </cell>
          <cell r="G143">
            <v>22.08137099999999</v>
          </cell>
          <cell r="H143">
            <v>20.228966000000007</v>
          </cell>
          <cell r="I143">
            <v>18.453237000000001</v>
          </cell>
          <cell r="J143">
            <v>12.167571999999993</v>
          </cell>
          <cell r="K143">
            <v>21.391270000000006</v>
          </cell>
          <cell r="L143">
            <v>17.365601999999996</v>
          </cell>
          <cell r="M143">
            <v>23.724392999999999</v>
          </cell>
          <cell r="N143">
            <v>23.115180000000002</v>
          </cell>
          <cell r="O143">
            <v>21.348027000000009</v>
          </cell>
          <cell r="P143">
            <v>23.308968999999991</v>
          </cell>
          <cell r="Q143">
            <v>23.145889999999994</v>
          </cell>
          <cell r="R143">
            <v>23.486735999999993</v>
          </cell>
        </row>
        <row r="147">
          <cell r="G147">
            <v>11.88584</v>
          </cell>
          <cell r="H147">
            <v>11.471657</v>
          </cell>
          <cell r="I147">
            <v>12.796006</v>
          </cell>
          <cell r="J147">
            <v>12.206177</v>
          </cell>
          <cell r="K147">
            <v>11.623567</v>
          </cell>
          <cell r="L147">
            <v>13.83161</v>
          </cell>
          <cell r="M147">
            <v>13.124827</v>
          </cell>
          <cell r="N147">
            <v>12.495681000000001</v>
          </cell>
          <cell r="O147">
            <v>12.457710000000001</v>
          </cell>
          <cell r="P147">
            <v>13.184015</v>
          </cell>
          <cell r="Q147">
            <v>12.725987999999999</v>
          </cell>
          <cell r="R147">
            <v>12.6081</v>
          </cell>
        </row>
        <row r="148">
          <cell r="G148">
            <v>10.070093</v>
          </cell>
          <cell r="H148">
            <v>9.392239</v>
          </cell>
          <cell r="I148">
            <v>10.572866999999999</v>
          </cell>
          <cell r="J148">
            <v>10.596330999999999</v>
          </cell>
          <cell r="K148">
            <v>9.7511969999999994</v>
          </cell>
          <cell r="L148">
            <v>11.910883</v>
          </cell>
          <cell r="M148">
            <v>11.083753</v>
          </cell>
          <cell r="N148">
            <v>10.642867000000001</v>
          </cell>
          <cell r="O148">
            <v>10.195077000000001</v>
          </cell>
          <cell r="P148">
            <v>10.968484</v>
          </cell>
          <cell r="Q148">
            <v>10.908096</v>
          </cell>
          <cell r="R148">
            <v>10.876417</v>
          </cell>
        </row>
        <row r="149">
          <cell r="G149">
            <v>22.157920000000001</v>
          </cell>
          <cell r="H149">
            <v>21.284177</v>
          </cell>
          <cell r="I149">
            <v>24.054510000000001</v>
          </cell>
          <cell r="J149">
            <v>22.340813000000001</v>
          </cell>
          <cell r="K149">
            <v>21.486763</v>
          </cell>
          <cell r="L149">
            <v>25.876956</v>
          </cell>
          <cell r="M149">
            <v>24.278657000000003</v>
          </cell>
          <cell r="N149">
            <v>23.031883000000001</v>
          </cell>
          <cell r="O149">
            <v>22.488239999999998</v>
          </cell>
          <cell r="P149">
            <v>24.159179999999999</v>
          </cell>
          <cell r="Q149">
            <v>23.076195999999999</v>
          </cell>
          <cell r="R149">
            <v>23.247730000000001</v>
          </cell>
        </row>
        <row r="151">
          <cell r="D151">
            <v>3</v>
          </cell>
          <cell r="E151">
            <v>18</v>
          </cell>
          <cell r="G151">
            <v>7.7415000000000012E-2</v>
          </cell>
          <cell r="H151">
            <v>0.1295</v>
          </cell>
          <cell r="I151">
            <v>0.128</v>
          </cell>
          <cell r="J151">
            <v>8.5899999999999976E-2</v>
          </cell>
          <cell r="K151">
            <v>9.8800000000000054E-2</v>
          </cell>
          <cell r="L151">
            <v>0.16140000000000004</v>
          </cell>
          <cell r="M151">
            <v>7.0600000000000052E-2</v>
          </cell>
          <cell r="N151">
            <v>4.6299999999999952E-2</v>
          </cell>
          <cell r="O151">
            <v>0.28404999999999991</v>
          </cell>
          <cell r="P151">
            <v>8.3999999999999964E-2</v>
          </cell>
          <cell r="Q151">
            <v>2.5999999999999912E-3</v>
          </cell>
          <cell r="R151">
            <v>7.1699999999999986E-2</v>
          </cell>
        </row>
        <row r="152">
          <cell r="G152">
            <v>3.8285E-2</v>
          </cell>
          <cell r="H152">
            <v>3.4694469519536142E-18</v>
          </cell>
          <cell r="I152">
            <v>0.10340000000000001</v>
          </cell>
          <cell r="J152">
            <v>7.8700000000000006E-2</v>
          </cell>
          <cell r="K152">
            <v>6.25E-2</v>
          </cell>
          <cell r="L152">
            <v>7.2900000000000006E-2</v>
          </cell>
          <cell r="M152">
            <v>5.1799999999999999E-2</v>
          </cell>
          <cell r="N152">
            <v>2.3199999999999998E-2</v>
          </cell>
          <cell r="O152">
            <v>0.22750000000000001</v>
          </cell>
          <cell r="P152">
            <v>3.73E-2</v>
          </cell>
          <cell r="Q152">
            <v>7.4999999999999997E-3</v>
          </cell>
          <cell r="R152">
            <v>3.27E-2</v>
          </cell>
        </row>
        <row r="153">
          <cell r="G153">
            <v>4.8500000000000001E-2</v>
          </cell>
          <cell r="H153">
            <v>0</v>
          </cell>
          <cell r="I153">
            <v>0.1075</v>
          </cell>
          <cell r="J153">
            <v>5.4399999999999997E-2</v>
          </cell>
          <cell r="K153">
            <v>5.2499999999999998E-2</v>
          </cell>
          <cell r="L153">
            <v>5.16E-2</v>
          </cell>
          <cell r="M153">
            <v>6.3100000000000003E-2</v>
          </cell>
          <cell r="N153">
            <v>1.6799999999999999E-2</v>
          </cell>
          <cell r="O153">
            <v>0.1525</v>
          </cell>
          <cell r="P153">
            <v>6.0100000000000001E-2</v>
          </cell>
          <cell r="Q153">
            <v>3.0000000000000001E-3</v>
          </cell>
          <cell r="R153">
            <v>3.6700000000000003E-2</v>
          </cell>
        </row>
        <row r="154">
          <cell r="G154">
            <v>0.188</v>
          </cell>
          <cell r="H154">
            <v>0</v>
          </cell>
          <cell r="I154">
            <v>0.19950000000000001</v>
          </cell>
          <cell r="J154">
            <v>0.20710000000000001</v>
          </cell>
          <cell r="K154">
            <v>0.215</v>
          </cell>
          <cell r="L154">
            <v>0.2177</v>
          </cell>
          <cell r="M154">
            <v>0.2261</v>
          </cell>
          <cell r="N154">
            <v>0.17050000000000001</v>
          </cell>
          <cell r="O154">
            <v>0.47249999999999998</v>
          </cell>
          <cell r="P154">
            <v>0.18410000000000001</v>
          </cell>
          <cell r="Q154">
            <v>5.2600000000000001E-2</v>
          </cell>
          <cell r="R154">
            <v>0.1242</v>
          </cell>
        </row>
        <row r="159">
          <cell r="D159">
            <v>21</v>
          </cell>
          <cell r="E159">
            <v>1380.4659999999999</v>
          </cell>
          <cell r="G159">
            <v>65.786741000000006</v>
          </cell>
          <cell r="H159">
            <v>13.556037</v>
          </cell>
          <cell r="I159">
            <v>19.675322999999999</v>
          </cell>
          <cell r="J159">
            <v>29.140224999999997</v>
          </cell>
          <cell r="K159">
            <v>83.017683000000005</v>
          </cell>
          <cell r="L159">
            <v>112.99175</v>
          </cell>
          <cell r="M159">
            <v>125.78218200000001</v>
          </cell>
          <cell r="N159">
            <v>124.68701300000001</v>
          </cell>
          <cell r="O159">
            <v>82.122484</v>
          </cell>
          <cell r="P159">
            <v>70.125005999999999</v>
          </cell>
          <cell r="Q159">
            <v>58.315520999999997</v>
          </cell>
          <cell r="R159">
            <v>105.73943</v>
          </cell>
        </row>
        <row r="161">
          <cell r="D161">
            <v>1</v>
          </cell>
          <cell r="E161">
            <v>5.3079999999999998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1.108044</v>
          </cell>
          <cell r="N161">
            <v>1.1233439999999999</v>
          </cell>
          <cell r="O161">
            <v>1.0869120000000001</v>
          </cell>
          <cell r="P161">
            <v>1.20546</v>
          </cell>
          <cell r="Q161">
            <v>1.1858759999999999</v>
          </cell>
          <cell r="R161">
            <v>1.37862</v>
          </cell>
        </row>
        <row r="162">
          <cell r="D162">
            <v>10</v>
          </cell>
          <cell r="E162">
            <v>150</v>
          </cell>
          <cell r="G162">
            <v>34.825527000000001</v>
          </cell>
          <cell r="H162">
            <v>34.929256000000002</v>
          </cell>
          <cell r="I162">
            <v>35.431992000000001</v>
          </cell>
          <cell r="J162">
            <v>33.210816000000001</v>
          </cell>
          <cell r="K162">
            <v>35.267623999999998</v>
          </cell>
          <cell r="L162">
            <v>36.602058999999997</v>
          </cell>
          <cell r="M162">
            <v>36.533852000000003</v>
          </cell>
          <cell r="N162">
            <v>36.328913999999997</v>
          </cell>
          <cell r="O162">
            <v>33.875703000000001</v>
          </cell>
          <cell r="P162">
            <v>36.484031999999999</v>
          </cell>
          <cell r="Q162">
            <v>36.213073000000001</v>
          </cell>
          <cell r="R162">
            <v>34.007238000000001</v>
          </cell>
        </row>
        <row r="164">
          <cell r="D164">
            <v>2</v>
          </cell>
          <cell r="E164">
            <v>30</v>
          </cell>
          <cell r="G164">
            <v>8.9433000000000007</v>
          </cell>
          <cell r="H164">
            <v>9.0402000000000005</v>
          </cell>
          <cell r="I164">
            <v>9.4563000000000006</v>
          </cell>
          <cell r="J164">
            <v>9.0596999999999994</v>
          </cell>
          <cell r="K164">
            <v>9.0671999999999997</v>
          </cell>
          <cell r="L164">
            <v>8.4741</v>
          </cell>
          <cell r="M164">
            <v>8.6243999999999996</v>
          </cell>
          <cell r="N164">
            <v>8.0724</v>
          </cell>
          <cell r="O164">
            <v>8.4743999999999993</v>
          </cell>
          <cell r="P164">
            <v>6.9242999999999997</v>
          </cell>
          <cell r="Q164">
            <v>6.7820999999999998</v>
          </cell>
          <cell r="R164">
            <v>7.8045</v>
          </cell>
        </row>
        <row r="166">
          <cell r="D166">
            <v>0</v>
          </cell>
          <cell r="E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</row>
      </sheetData>
      <sheetData sheetId="2">
        <row r="10">
          <cell r="D10">
            <v>1601474</v>
          </cell>
          <cell r="E10">
            <v>749.59606196925483</v>
          </cell>
          <cell r="G10">
            <v>114.13477353094865</v>
          </cell>
          <cell r="H10">
            <v>140.33892438089856</v>
          </cell>
          <cell r="I10">
            <v>143.19311445374331</v>
          </cell>
          <cell r="J10">
            <v>117.88095530845027</v>
          </cell>
          <cell r="K10">
            <v>112.30309710154063</v>
          </cell>
          <cell r="L10">
            <v>110.80418624131666</v>
          </cell>
          <cell r="M10">
            <v>111.98111105368457</v>
          </cell>
          <cell r="N10">
            <v>106.4798756994311</v>
          </cell>
          <cell r="O10">
            <v>92.25160327399206</v>
          </cell>
          <cell r="P10">
            <v>83.927190053360377</v>
          </cell>
          <cell r="Q10">
            <v>86.553478912250512</v>
          </cell>
          <cell r="R10">
            <v>92.10313001459285</v>
          </cell>
        </row>
        <row r="11">
          <cell r="D11">
            <v>1183783</v>
          </cell>
          <cell r="E11">
            <v>764.89773930590161</v>
          </cell>
          <cell r="G11">
            <v>27.894255310146523</v>
          </cell>
          <cell r="H11">
            <v>34.298484725784633</v>
          </cell>
          <cell r="I11">
            <v>34.996041694029977</v>
          </cell>
          <cell r="J11">
            <v>28.809812836630886</v>
          </cell>
          <cell r="K11">
            <v>27.446598137955871</v>
          </cell>
          <cell r="L11">
            <v>27.080268044779654</v>
          </cell>
          <cell r="M11">
            <v>27.367905547193718</v>
          </cell>
          <cell r="N11">
            <v>26.023417283490804</v>
          </cell>
          <cell r="O11">
            <v>22.546062824554635</v>
          </cell>
          <cell r="P11">
            <v>20.511596898878658</v>
          </cell>
          <cell r="Q11">
            <v>21.153455376200732</v>
          </cell>
          <cell r="R11">
            <v>22.509776328543943</v>
          </cell>
        </row>
        <row r="13">
          <cell r="G13">
            <v>65.896204549527326</v>
          </cell>
          <cell r="H13">
            <v>81.025284242200868</v>
          </cell>
          <cell r="I13">
            <v>82.673163210589138</v>
          </cell>
          <cell r="J13">
            <v>68.059078781919084</v>
          </cell>
          <cell r="K13">
            <v>64.838678250339555</v>
          </cell>
          <cell r="L13">
            <v>63.973275590035996</v>
          </cell>
          <cell r="M13">
            <v>64.652778214660557</v>
          </cell>
          <cell r="N13">
            <v>61.476616218065551</v>
          </cell>
          <cell r="O13">
            <v>53.26186166844623</v>
          </cell>
          <cell r="P13">
            <v>48.455725734836207</v>
          </cell>
          <cell r="Q13">
            <v>49.972024952836072</v>
          </cell>
          <cell r="R13">
            <v>53.176139990741646</v>
          </cell>
        </row>
        <row r="14">
          <cell r="D14">
            <v>631217</v>
          </cell>
          <cell r="E14">
            <v>771.49361319413049</v>
          </cell>
          <cell r="G14">
            <v>32.673182155443101</v>
          </cell>
          <cell r="H14">
            <v>40.174603216369491</v>
          </cell>
          <cell r="I14">
            <v>40.991667720650717</v>
          </cell>
          <cell r="J14">
            <v>33.745595722466319</v>
          </cell>
          <cell r="K14">
            <v>32.148831024088274</v>
          </cell>
          <cell r="L14">
            <v>31.719740168989762</v>
          </cell>
          <cell r="M14">
            <v>32.056656584453016</v>
          </cell>
          <cell r="N14">
            <v>30.481826589624596</v>
          </cell>
          <cell r="O14">
            <v>26.408721414648443</v>
          </cell>
          <cell r="P14">
            <v>24.025704731120996</v>
          </cell>
          <cell r="Q14">
            <v>24.777528313230793</v>
          </cell>
          <cell r="R14">
            <v>26.366218208136647</v>
          </cell>
        </row>
        <row r="16">
          <cell r="D16">
            <v>0</v>
          </cell>
          <cell r="E16">
            <v>0</v>
          </cell>
          <cell r="G16">
            <v>43.609496761000003</v>
          </cell>
          <cell r="H16">
            <v>53.621781328295164</v>
          </cell>
          <cell r="I16">
            <v>54.712332339930981</v>
          </cell>
          <cell r="J16">
            <v>45.040866860032736</v>
          </cell>
          <cell r="K16">
            <v>42.909635668325997</v>
          </cell>
          <cell r="L16">
            <v>42.336920217269878</v>
          </cell>
          <cell r="M16">
            <v>42.786608749564394</v>
          </cell>
          <cell r="N16">
            <v>40.684654209848567</v>
          </cell>
          <cell r="O16">
            <v>35.248205868506233</v>
          </cell>
          <cell r="P16">
            <v>32.067549700787758</v>
          </cell>
          <cell r="Q16">
            <v>33.071022454463161</v>
          </cell>
          <cell r="R16">
            <v>35.191476057559434</v>
          </cell>
        </row>
        <row r="17">
          <cell r="D17">
            <v>156853</v>
          </cell>
          <cell r="E17">
            <v>204.38292814219687</v>
          </cell>
          <cell r="G17">
            <v>13.600128927240526</v>
          </cell>
          <cell r="H17">
            <v>16.722576354636896</v>
          </cell>
          <cell r="I17">
            <v>17.062677375322</v>
          </cell>
          <cell r="J17">
            <v>14.046518345493375</v>
          </cell>
          <cell r="K17">
            <v>13.381869103154733</v>
          </cell>
          <cell r="L17">
            <v>13.203261126647384</v>
          </cell>
          <cell r="M17">
            <v>13.343501727217129</v>
          </cell>
          <cell r="N17">
            <v>12.687982749412757</v>
          </cell>
          <cell r="O17">
            <v>10.992563085348667</v>
          </cell>
          <cell r="P17">
            <v>10.000638455003491</v>
          </cell>
          <cell r="Q17">
            <v>10.313583107856342</v>
          </cell>
          <cell r="R17">
            <v>10.974871233798012</v>
          </cell>
        </row>
        <row r="18">
          <cell r="D18">
            <v>26124</v>
          </cell>
          <cell r="E18">
            <v>67.088112541852098</v>
          </cell>
          <cell r="G18">
            <v>3.7538896130648536</v>
          </cell>
          <cell r="H18">
            <v>4.6157434254626875</v>
          </cell>
          <cell r="I18">
            <v>4.7096176597271429</v>
          </cell>
          <cell r="J18">
            <v>3.8771014303591063</v>
          </cell>
          <cell r="K18">
            <v>3.6936458248648796</v>
          </cell>
          <cell r="L18">
            <v>3.6443466872310788</v>
          </cell>
          <cell r="M18">
            <v>3.6830557124635002</v>
          </cell>
          <cell r="N18">
            <v>3.5021202305198007</v>
          </cell>
          <cell r="O18">
            <v>3.0341527354493372</v>
          </cell>
          <cell r="P18">
            <v>2.7603630098727092</v>
          </cell>
          <cell r="Q18">
            <v>2.8467415793769657</v>
          </cell>
          <cell r="R18">
            <v>3.0292694539652283</v>
          </cell>
        </row>
        <row r="19">
          <cell r="D19">
            <v>22431</v>
          </cell>
          <cell r="E19">
            <v>59.468484728644768</v>
          </cell>
          <cell r="G19">
            <v>4.8291636714074171</v>
          </cell>
          <cell r="H19">
            <v>5.9378891668003204</v>
          </cell>
          <cell r="I19">
            <v>6.0586529847382087</v>
          </cell>
          <cell r="J19">
            <v>4.9876686071664889</v>
          </cell>
          <cell r="K19">
            <v>4.7516634933545649</v>
          </cell>
          <cell r="L19">
            <v>4.6882429804912453</v>
          </cell>
          <cell r="M19">
            <v>4.7380399211784221</v>
          </cell>
          <cell r="N19">
            <v>4.5052768017648708</v>
          </cell>
          <cell r="O19">
            <v>3.9032634610612451</v>
          </cell>
          <cell r="P19">
            <v>3.5510486831525867</v>
          </cell>
          <cell r="Q19">
            <v>3.6621697583132184</v>
          </cell>
          <cell r="R19">
            <v>3.8969813995274589</v>
          </cell>
        </row>
        <row r="20">
          <cell r="D20">
            <v>3458</v>
          </cell>
          <cell r="E20">
            <v>15.797863363268705</v>
          </cell>
          <cell r="G20">
            <v>2.188826481221593</v>
          </cell>
          <cell r="H20">
            <v>2.6913581595513616</v>
          </cell>
          <cell r="I20">
            <v>2.7460945612684799</v>
          </cell>
          <cell r="J20">
            <v>2.2606691074816947</v>
          </cell>
          <cell r="K20">
            <v>2.1536993963754432</v>
          </cell>
          <cell r="L20">
            <v>2.1249539432383302</v>
          </cell>
          <cell r="M20">
            <v>2.1475244895847436</v>
          </cell>
          <cell r="N20">
            <v>2.042024217841905</v>
          </cell>
          <cell r="O20">
            <v>1.7691606679931711</v>
          </cell>
          <cell r="P20">
            <v>1.6095187329871927</v>
          </cell>
          <cell r="Q20">
            <v>1.6598845454721776</v>
          </cell>
          <cell r="R20">
            <v>1.7663133131347659</v>
          </cell>
        </row>
        <row r="23">
          <cell r="D23">
            <v>213761</v>
          </cell>
          <cell r="E23">
            <v>223.64202572961622</v>
          </cell>
          <cell r="G23">
            <v>3.9781793413832638</v>
          </cell>
          <cell r="H23">
            <v>4.3645321551474341</v>
          </cell>
          <cell r="I23">
            <v>4.5426842192733128</v>
          </cell>
          <cell r="J23">
            <v>4.0397681317696614</v>
          </cell>
          <cell r="K23">
            <v>3.8541567678530924</v>
          </cell>
          <cell r="L23">
            <v>3.6867057820312077</v>
          </cell>
          <cell r="M23">
            <v>3.6641489647310128</v>
          </cell>
          <cell r="N23">
            <v>3.5686636518861676</v>
          </cell>
          <cell r="O23">
            <v>3.3934144641614887</v>
          </cell>
          <cell r="P23">
            <v>3.2563521734095318</v>
          </cell>
          <cell r="Q23">
            <v>3.3007180084724692</v>
          </cell>
          <cell r="R23">
            <v>3.4807596959876399</v>
          </cell>
        </row>
        <row r="25">
          <cell r="D25">
            <v>61676.000000000007</v>
          </cell>
          <cell r="E25">
            <v>75.521216229118011</v>
          </cell>
          <cell r="G25">
            <v>12.108950291928673</v>
          </cell>
          <cell r="H25">
            <v>13.284947303513979</v>
          </cell>
          <cell r="I25">
            <v>13.827214080293995</v>
          </cell>
          <cell r="J25">
            <v>12.296416853219897</v>
          </cell>
          <cell r="K25">
            <v>11.731445144704283</v>
          </cell>
          <cell r="L25">
            <v>11.221750762010464</v>
          </cell>
          <cell r="M25">
            <v>11.153091368857714</v>
          </cell>
          <cell r="N25">
            <v>10.862449140937077</v>
          </cell>
          <cell r="O25">
            <v>10.329018261945798</v>
          </cell>
          <cell r="P25">
            <v>9.911822272728223</v>
          </cell>
          <cell r="Q25">
            <v>10.046864875219393</v>
          </cell>
          <cell r="R25">
            <v>10.594883367477237</v>
          </cell>
        </row>
        <row r="26">
          <cell r="D26">
            <v>50898</v>
          </cell>
          <cell r="E26">
            <v>103.11372985626238</v>
          </cell>
          <cell r="G26">
            <v>9.0405954631568228</v>
          </cell>
          <cell r="H26">
            <v>9.918599996275665</v>
          </cell>
          <cell r="I26">
            <v>10.323458753128094</v>
          </cell>
          <cell r="J26">
            <v>9.1805588210568683</v>
          </cell>
          <cell r="K26">
            <v>8.7587484624642826</v>
          </cell>
          <cell r="L26">
            <v>8.3782083980749089</v>
          </cell>
          <cell r="M26">
            <v>8.3269469936364402</v>
          </cell>
          <cell r="N26">
            <v>8.109952229945609</v>
          </cell>
          <cell r="O26">
            <v>7.7116903931841847</v>
          </cell>
          <cell r="P26">
            <v>7.400210035561301</v>
          </cell>
          <cell r="Q26">
            <v>7.5010334356068329</v>
          </cell>
          <cell r="R26">
            <v>7.9101864484930706</v>
          </cell>
        </row>
        <row r="27">
          <cell r="D27">
            <v>14215</v>
          </cell>
          <cell r="E27">
            <v>45.985491259401769</v>
          </cell>
          <cell r="G27">
            <v>7.3450465980281407</v>
          </cell>
          <cell r="H27">
            <v>8.0583828196652458</v>
          </cell>
          <cell r="I27">
            <v>8.3873109800745436</v>
          </cell>
          <cell r="J27">
            <v>7.4587600574990223</v>
          </cell>
          <cell r="K27">
            <v>7.1160595404789131</v>
          </cell>
          <cell r="L27">
            <v>6.8068891416100099</v>
          </cell>
          <cell r="M27">
            <v>6.7652417295766618</v>
          </cell>
          <cell r="N27">
            <v>6.5889439782468262</v>
          </cell>
          <cell r="O27">
            <v>6.2653754963752251</v>
          </cell>
          <cell r="P27">
            <v>6.012312769430503</v>
          </cell>
          <cell r="Q27">
            <v>6.0942269060074619</v>
          </cell>
          <cell r="R27">
            <v>6.4266439417680283</v>
          </cell>
        </row>
        <row r="28">
          <cell r="D28">
            <v>21792</v>
          </cell>
          <cell r="E28">
            <v>265.76594418689484</v>
          </cell>
          <cell r="G28">
            <v>34.072738656635636</v>
          </cell>
          <cell r="H28">
            <v>37.381814825148716</v>
          </cell>
          <cell r="I28">
            <v>38.907670801262299</v>
          </cell>
          <cell r="J28">
            <v>34.600240958300191</v>
          </cell>
          <cell r="K28">
            <v>33.010496768378395</v>
          </cell>
          <cell r="L28">
            <v>31.576294539647002</v>
          </cell>
          <cell r="M28">
            <v>31.383097482691849</v>
          </cell>
          <cell r="N28">
            <v>30.565274596663237</v>
          </cell>
          <cell r="O28">
            <v>29.064281488832556</v>
          </cell>
          <cell r="P28">
            <v>27.890355626845803</v>
          </cell>
          <cell r="Q28">
            <v>28.270344906780384</v>
          </cell>
          <cell r="R28">
            <v>29.812385332708246</v>
          </cell>
        </row>
        <row r="29">
          <cell r="D29">
            <v>331</v>
          </cell>
          <cell r="E29">
            <v>0.1415927387068259</v>
          </cell>
          <cell r="G29">
            <v>0.14406121877048281</v>
          </cell>
          <cell r="H29">
            <v>0.15805215594299316</v>
          </cell>
          <cell r="I29">
            <v>0.16450355023220267</v>
          </cell>
          <cell r="J29">
            <v>0.14629152450692032</v>
          </cell>
          <cell r="K29">
            <v>0.13957000770014535</v>
          </cell>
          <cell r="L29">
            <v>0.1335061299732474</v>
          </cell>
          <cell r="M29">
            <v>0.13268928329214244</v>
          </cell>
          <cell r="N29">
            <v>0.1292314878126842</v>
          </cell>
          <cell r="O29">
            <v>0.12288521495627351</v>
          </cell>
          <cell r="P29">
            <v>0.11792179853917065</v>
          </cell>
          <cell r="Q29">
            <v>0.11952841194758339</v>
          </cell>
          <cell r="R29">
            <v>0.12604823488847455</v>
          </cell>
        </row>
        <row r="31">
          <cell r="D31">
            <v>2507</v>
          </cell>
          <cell r="E31">
            <v>2.0701652602287823</v>
          </cell>
          <cell r="G31">
            <v>6.2458583888351536E-2</v>
          </cell>
          <cell r="H31">
            <v>6.8524436520475324E-2</v>
          </cell>
          <cell r="I31">
            <v>7.1321476243229515E-2</v>
          </cell>
          <cell r="J31">
            <v>6.3425545983527815E-2</v>
          </cell>
          <cell r="K31">
            <v>6.0511393063568363E-2</v>
          </cell>
          <cell r="L31">
            <v>5.7882363412656068E-2</v>
          </cell>
          <cell r="M31">
            <v>5.7528214757027948E-2</v>
          </cell>
          <cell r="N31">
            <v>5.6029067305231196E-2</v>
          </cell>
          <cell r="O31">
            <v>5.3277603594431934E-2</v>
          </cell>
          <cell r="P31">
            <v>5.1125685380034883E-2</v>
          </cell>
          <cell r="Q31">
            <v>5.182224201895496E-2</v>
          </cell>
          <cell r="R31">
            <v>5.4648949383826188E-2</v>
          </cell>
        </row>
        <row r="32">
          <cell r="D32">
            <v>581</v>
          </cell>
          <cell r="E32">
            <v>0.54089450641413006</v>
          </cell>
          <cell r="G32">
            <v>3.8323857834910297E-2</v>
          </cell>
          <cell r="H32">
            <v>4.2045794187751347E-2</v>
          </cell>
          <cell r="I32">
            <v>4.3762025104626498E-2</v>
          </cell>
          <cell r="J32">
            <v>3.8917174486685899E-2</v>
          </cell>
          <cell r="K32">
            <v>3.7129084279367848E-2</v>
          </cell>
          <cell r="L32">
            <v>3.5515942380963117E-2</v>
          </cell>
          <cell r="M32">
            <v>3.5298640900753797E-2</v>
          </cell>
          <cell r="N32">
            <v>3.4378781527718255E-2</v>
          </cell>
          <cell r="O32">
            <v>3.2690515519653171E-2</v>
          </cell>
          <cell r="P32">
            <v>3.1370123628150691E-2</v>
          </cell>
          <cell r="Q32">
            <v>3.1797522649102787E-2</v>
          </cell>
          <cell r="R32">
            <v>3.3531957284794592E-2</v>
          </cell>
        </row>
        <row r="33">
          <cell r="D33">
            <v>246.00000000000003</v>
          </cell>
          <cell r="E33">
            <v>0.31646969893466259</v>
          </cell>
          <cell r="G33">
            <v>2.4799988373713361E-2</v>
          </cell>
          <cell r="H33">
            <v>2.7208513597760008E-2</v>
          </cell>
          <cell r="I33">
            <v>2.8319114387702918E-2</v>
          </cell>
          <cell r="J33">
            <v>2.5183933177218031E-2</v>
          </cell>
          <cell r="K33">
            <v>2.4026831077954849E-2</v>
          </cell>
          <cell r="L33">
            <v>2.2982940859545137E-2</v>
          </cell>
          <cell r="M33">
            <v>2.284232155639469E-2</v>
          </cell>
          <cell r="N33">
            <v>2.2247065675449634E-2</v>
          </cell>
          <cell r="O33">
            <v>2.1154561430388741E-2</v>
          </cell>
          <cell r="P33">
            <v>2.0300114477290562E-2</v>
          </cell>
          <cell r="Q33">
            <v>2.0576691297823833E-2</v>
          </cell>
          <cell r="R33">
            <v>2.1699072008696314E-2</v>
          </cell>
        </row>
        <row r="35">
          <cell r="D35">
            <v>18680</v>
          </cell>
          <cell r="E35">
            <v>330.72574742872928</v>
          </cell>
          <cell r="G35">
            <v>20.317662996472773</v>
          </cell>
          <cell r="H35">
            <v>19.578234165044165</v>
          </cell>
          <cell r="I35">
            <v>20.590664472356146</v>
          </cell>
          <cell r="J35">
            <v>18.175354069150636</v>
          </cell>
          <cell r="K35">
            <v>16.741030228794283</v>
          </cell>
          <cell r="L35">
            <v>15.690459891627334</v>
          </cell>
          <cell r="M35">
            <v>15.253727965593386</v>
          </cell>
          <cell r="N35">
            <v>14.300838345772306</v>
          </cell>
          <cell r="O35">
            <v>20.246821789680556</v>
          </cell>
          <cell r="P35">
            <v>26.319231460867275</v>
          </cell>
          <cell r="Q35">
            <v>24.507739748655904</v>
          </cell>
          <cell r="R35">
            <v>22.38486847598524</v>
          </cell>
        </row>
        <row r="36">
          <cell r="E36">
            <v>0</v>
          </cell>
        </row>
        <row r="37">
          <cell r="D37">
            <v>145</v>
          </cell>
          <cell r="E37">
            <v>1.4303975</v>
          </cell>
          <cell r="G37">
            <v>8.5472102878517198E-2</v>
          </cell>
          <cell r="H37">
            <v>8.236148247093493E-2</v>
          </cell>
          <cell r="I37">
            <v>8.6620562238077486E-2</v>
          </cell>
          <cell r="J37">
            <v>7.6459863180209808E-2</v>
          </cell>
          <cell r="K37">
            <v>7.042596671951297E-2</v>
          </cell>
          <cell r="L37">
            <v>6.6006439928708305E-2</v>
          </cell>
          <cell r="M37">
            <v>6.4169201260127831E-2</v>
          </cell>
          <cell r="N37">
            <v>6.0160596548485643E-2</v>
          </cell>
          <cell r="O37">
            <v>8.5174088932915615E-2</v>
          </cell>
          <cell r="P37">
            <v>0.11071942966557165</v>
          </cell>
          <cell r="Q37">
            <v>0.10309886789049981</v>
          </cell>
          <cell r="R37">
            <v>9.416839828643879E-2</v>
          </cell>
        </row>
        <row r="38">
          <cell r="E38">
            <v>0</v>
          </cell>
        </row>
        <row r="39">
          <cell r="D39">
            <v>1725</v>
          </cell>
          <cell r="E39">
            <v>11.356523612</v>
          </cell>
          <cell r="G39">
            <v>0.80431200064871278</v>
          </cell>
          <cell r="H39">
            <v>0.77504035248489933</v>
          </cell>
          <cell r="I39">
            <v>0.81511926540578283</v>
          </cell>
          <cell r="J39">
            <v>0.71950476766915217</v>
          </cell>
          <cell r="K39">
            <v>0.66272442448620628</v>
          </cell>
          <cell r="L39">
            <v>0.62113566844395707</v>
          </cell>
          <cell r="M39">
            <v>0.60384683314648646</v>
          </cell>
          <cell r="N39">
            <v>0.56612494767920907</v>
          </cell>
          <cell r="O39">
            <v>0.80150762138652576</v>
          </cell>
          <cell r="P39">
            <v>1.041895109467152</v>
          </cell>
          <cell r="Q39">
            <v>0.97018388345359763</v>
          </cell>
          <cell r="R39">
            <v>0.88614612572831986</v>
          </cell>
        </row>
        <row r="40">
          <cell r="E40">
            <v>0</v>
          </cell>
        </row>
        <row r="43">
          <cell r="D43">
            <v>5490</v>
          </cell>
          <cell r="E43">
            <v>13.55565343046783</v>
          </cell>
          <cell r="G43">
            <v>0.63235454608149444</v>
          </cell>
          <cell r="H43">
            <v>0.65661855138192426</v>
          </cell>
          <cell r="I43">
            <v>0.65817440672200234</v>
          </cell>
          <cell r="J43">
            <v>0.61603442677811193</v>
          </cell>
          <cell r="K43">
            <v>0.62888783462903219</v>
          </cell>
          <cell r="L43">
            <v>0.62060679706052146</v>
          </cell>
          <cell r="M43">
            <v>0.61085022555572244</v>
          </cell>
          <cell r="N43">
            <v>0.62708407372170127</v>
          </cell>
          <cell r="O43">
            <v>0.59032265296492625</v>
          </cell>
          <cell r="P43">
            <v>0.61273430786684324</v>
          </cell>
          <cell r="Q43">
            <v>0.58591885846824854</v>
          </cell>
          <cell r="R43">
            <v>0.64599331876947164</v>
          </cell>
        </row>
        <row r="44">
          <cell r="D44">
            <v>39</v>
          </cell>
          <cell r="E44">
            <v>0.10127695999999999</v>
          </cell>
          <cell r="G44">
            <v>5.342453918505431E-3</v>
          </cell>
          <cell r="H44">
            <v>5.5474486180757754E-3</v>
          </cell>
          <cell r="I44">
            <v>5.5605932779975477E-3</v>
          </cell>
          <cell r="J44">
            <v>5.2045732218881317E-3</v>
          </cell>
          <cell r="K44">
            <v>5.3131653709678154E-3</v>
          </cell>
          <cell r="L44">
            <v>5.2432029394785052E-3</v>
          </cell>
          <cell r="M44">
            <v>5.1607744442775305E-3</v>
          </cell>
          <cell r="N44">
            <v>5.2979262782987873E-3</v>
          </cell>
          <cell r="O44">
            <v>4.9873470350738176E-3</v>
          </cell>
          <cell r="P44">
            <v>5.1766921331566716E-3</v>
          </cell>
          <cell r="Q44">
            <v>4.9501415317515784E-3</v>
          </cell>
          <cell r="R44">
            <v>5.45768123052842E-3</v>
          </cell>
        </row>
        <row r="48">
          <cell r="D48">
            <v>1164152</v>
          </cell>
          <cell r="F48">
            <v>5906250.4952568542</v>
          </cell>
          <cell r="G48">
            <v>621.17982330846746</v>
          </cell>
          <cell r="H48">
            <v>303.24906132189187</v>
          </cell>
          <cell r="I48">
            <v>211.17697604614872</v>
          </cell>
          <cell r="J48">
            <v>503.58051313817316</v>
          </cell>
          <cell r="K48">
            <v>643.52404715951263</v>
          </cell>
          <cell r="L48">
            <v>461.44286448531454</v>
          </cell>
          <cell r="M48">
            <v>404.99634590268943</v>
          </cell>
          <cell r="N48">
            <v>311.45766099426294</v>
          </cell>
          <cell r="O48">
            <v>602.40484814409342</v>
          </cell>
          <cell r="P48">
            <v>840.62419502342323</v>
          </cell>
          <cell r="Q48">
            <v>969.43785670492912</v>
          </cell>
          <cell r="R48">
            <v>1264.9901506909243</v>
          </cell>
        </row>
        <row r="59">
          <cell r="D59">
            <v>131</v>
          </cell>
          <cell r="F59">
            <v>1024.5</v>
          </cell>
          <cell r="G59">
            <v>0.19232069153260059</v>
          </cell>
          <cell r="H59">
            <v>9.3887578108081904E-2</v>
          </cell>
          <cell r="I59">
            <v>6.538155385126003E-2</v>
          </cell>
          <cell r="J59">
            <v>0.15591129797688516</v>
          </cell>
          <cell r="K59">
            <v>0.19923858619296578</v>
          </cell>
          <cell r="L59">
            <v>0.14286525007836665</v>
          </cell>
          <cell r="M59">
            <v>0.12538909731055944</v>
          </cell>
          <cell r="N59">
            <v>9.6429005737035542E-2</v>
          </cell>
          <cell r="O59">
            <v>0.18650785590653626</v>
          </cell>
          <cell r="P59">
            <v>0.26026187657685423</v>
          </cell>
          <cell r="Q59">
            <v>0.30014329507091814</v>
          </cell>
          <cell r="R59">
            <v>0.39164791165793639</v>
          </cell>
        </row>
        <row r="62">
          <cell r="D62">
            <v>30832</v>
          </cell>
          <cell r="E62">
            <v>50.980289302258527</v>
          </cell>
          <cell r="G62">
            <v>4.9572040589567719</v>
          </cell>
          <cell r="H62">
            <v>4.9804536103437691</v>
          </cell>
          <cell r="I62">
            <v>4.8781928057268225</v>
          </cell>
          <cell r="J62">
            <v>4.5668660628715028</v>
          </cell>
          <cell r="K62">
            <v>4.5268911755935886</v>
          </cell>
          <cell r="L62">
            <v>4.6616036790194091</v>
          </cell>
          <cell r="M62">
            <v>4.9428983097451713</v>
          </cell>
          <cell r="N62">
            <v>4.927673239259124</v>
          </cell>
          <cell r="O62">
            <v>4.8338768058303616</v>
          </cell>
          <cell r="P62">
            <v>5.0848214780306034</v>
          </cell>
          <cell r="Q62">
            <v>5.1767669124417255</v>
          </cell>
          <cell r="R62">
            <v>4.9798458621811532</v>
          </cell>
        </row>
        <row r="63">
          <cell r="D63">
            <v>4911</v>
          </cell>
          <cell r="E63">
            <v>11.089536151766508</v>
          </cell>
          <cell r="G63">
            <v>1.4023278077687462</v>
          </cell>
          <cell r="H63">
            <v>1.4089047999684574</v>
          </cell>
          <cell r="I63">
            <v>1.3799765637583608</v>
          </cell>
          <cell r="J63">
            <v>1.2919063242411351</v>
          </cell>
          <cell r="K63">
            <v>1.2805979545683248</v>
          </cell>
          <cell r="L63">
            <v>1.3187063494137703</v>
          </cell>
          <cell r="M63">
            <v>1.3982808995334182</v>
          </cell>
          <cell r="N63">
            <v>1.3939739274047951</v>
          </cell>
          <cell r="O63">
            <v>1.3674401504405354</v>
          </cell>
          <cell r="P63">
            <v>1.4384290965990012</v>
          </cell>
          <cell r="Q63">
            <v>1.4644392502942334</v>
          </cell>
          <cell r="R63">
            <v>1.4087328760092213</v>
          </cell>
        </row>
        <row r="64">
          <cell r="D64">
            <v>5198</v>
          </cell>
          <cell r="E64">
            <v>13.586529290655809</v>
          </cell>
          <cell r="G64">
            <v>1.6847055964707205</v>
          </cell>
          <cell r="H64">
            <v>1.6926069555576715</v>
          </cell>
          <cell r="I64">
            <v>1.6578536252955267</v>
          </cell>
          <cell r="J64">
            <v>1.552049244482981</v>
          </cell>
          <cell r="K64">
            <v>1.5384637806782977</v>
          </cell>
          <cell r="L64">
            <v>1.5842458194519486</v>
          </cell>
          <cell r="M64">
            <v>1.6798437881868866</v>
          </cell>
          <cell r="N64">
            <v>1.6746695486055727</v>
          </cell>
          <cell r="O64">
            <v>1.6427928345451708</v>
          </cell>
          <cell r="P64">
            <v>1.7280763711178464</v>
          </cell>
          <cell r="Q64">
            <v>1.7593240232378899</v>
          </cell>
          <cell r="R64">
            <v>1.6924004123694896</v>
          </cell>
        </row>
        <row r="66">
          <cell r="D66">
            <v>28187</v>
          </cell>
          <cell r="F66">
            <v>111889.33030043589</v>
          </cell>
          <cell r="G66">
            <v>15.824791011601841</v>
          </cell>
          <cell r="H66">
            <v>15.899010125327447</v>
          </cell>
          <cell r="I66">
            <v>15.57256484639697</v>
          </cell>
          <cell r="J66">
            <v>14.578722232009021</v>
          </cell>
          <cell r="K66">
            <v>14.45111113725444</v>
          </cell>
          <cell r="L66">
            <v>14.88115137526149</v>
          </cell>
          <cell r="M66">
            <v>15.779123032465712</v>
          </cell>
          <cell r="N66">
            <v>15.730520320995065</v>
          </cell>
          <cell r="O66">
            <v>15.43109569796348</v>
          </cell>
          <cell r="P66">
            <v>16.232181742801313</v>
          </cell>
          <cell r="Q66">
            <v>16.52569745583677</v>
          </cell>
          <cell r="R66">
            <v>15.897070022086442</v>
          </cell>
        </row>
        <row r="67">
          <cell r="D67">
            <v>2768</v>
          </cell>
          <cell r="F67">
            <v>12093.488668511802</v>
          </cell>
          <cell r="G67">
            <v>1.4306933689003549</v>
          </cell>
          <cell r="H67">
            <v>1.4374033970944102</v>
          </cell>
          <cell r="I67">
            <v>1.4078900154938414</v>
          </cell>
          <cell r="J67">
            <v>1.3180383367517343</v>
          </cell>
          <cell r="K67">
            <v>1.3065012272297418</v>
          </cell>
          <cell r="L67">
            <v>1.3453804589634153</v>
          </cell>
          <cell r="M67">
            <v>1.4265646018996887</v>
          </cell>
          <cell r="N67">
            <v>1.4221705105678883</v>
          </cell>
          <cell r="O67">
            <v>1.3951000220955472</v>
          </cell>
          <cell r="P67">
            <v>1.467524895917125</v>
          </cell>
          <cell r="Q67">
            <v>1.4940611695399499</v>
          </cell>
          <cell r="R67">
            <v>1.4372279955463045</v>
          </cell>
        </row>
        <row r="68">
          <cell r="D68">
            <v>1307</v>
          </cell>
          <cell r="F68">
            <v>6316.0160310523179</v>
          </cell>
          <cell r="G68">
            <v>0.77716715630156696</v>
          </cell>
          <cell r="H68">
            <v>0.78081211170824893</v>
          </cell>
          <cell r="I68">
            <v>0.76478014332847899</v>
          </cell>
          <cell r="J68">
            <v>0.71597179964362823</v>
          </cell>
          <cell r="K68">
            <v>0.70970472467560897</v>
          </cell>
          <cell r="L68">
            <v>0.7308243178899626</v>
          </cell>
          <cell r="M68">
            <v>0.77492436816912058</v>
          </cell>
          <cell r="N68">
            <v>0.77253745316755784</v>
          </cell>
          <cell r="O68">
            <v>0.75783248912490342</v>
          </cell>
          <cell r="P68">
            <v>0.79717441553410839</v>
          </cell>
          <cell r="Q68">
            <v>0.81158918864942819</v>
          </cell>
          <cell r="R68">
            <v>0.78071683180738727</v>
          </cell>
        </row>
        <row r="70">
          <cell r="D70">
            <v>17300</v>
          </cell>
          <cell r="E70">
            <v>35.820567795348396</v>
          </cell>
          <cell r="G70">
            <v>4.4231697782968356</v>
          </cell>
          <cell r="H70">
            <v>3.7157871455442275</v>
          </cell>
          <cell r="I70">
            <v>3.8497764292720729</v>
          </cell>
          <cell r="J70">
            <v>4.7312390219117111</v>
          </cell>
          <cell r="K70">
            <v>4.8578358743438752</v>
          </cell>
          <cell r="L70">
            <v>4.9114760823371402</v>
          </cell>
          <cell r="M70">
            <v>3.834384981475937</v>
          </cell>
          <cell r="N70">
            <v>4.2784461959309743</v>
          </cell>
          <cell r="O70">
            <v>4.5781775000799785</v>
          </cell>
          <cell r="P70">
            <v>4.1717349967196951</v>
          </cell>
          <cell r="Q70">
            <v>4.034792738026499</v>
          </cell>
          <cell r="R70">
            <v>4.4300881519575581</v>
          </cell>
        </row>
        <row r="72">
          <cell r="D72">
            <v>4267</v>
          </cell>
          <cell r="E72">
            <v>4.5762966297209529</v>
          </cell>
          <cell r="G72">
            <v>0.46337562515263164</v>
          </cell>
          <cell r="H72">
            <v>0.38926952339678422</v>
          </cell>
          <cell r="I72">
            <v>0.4033063728109279</v>
          </cell>
          <cell r="J72">
            <v>0.49564926272602561</v>
          </cell>
          <cell r="K72">
            <v>0.50891167375215118</v>
          </cell>
          <cell r="L72">
            <v>0.51453107480570226</v>
          </cell>
          <cell r="M72">
            <v>0.40169394957103027</v>
          </cell>
          <cell r="N72">
            <v>0.4482142400341676</v>
          </cell>
          <cell r="O72">
            <v>0.4796143868518053</v>
          </cell>
          <cell r="P72">
            <v>0.4370350696374225</v>
          </cell>
          <cell r="Q72">
            <v>0.42268886365565556</v>
          </cell>
          <cell r="R72">
            <v>0.46410040079561204</v>
          </cell>
        </row>
        <row r="73">
          <cell r="D73">
            <v>269</v>
          </cell>
          <cell r="E73">
            <v>1.3972036863140407</v>
          </cell>
          <cell r="G73">
            <v>0.2032135965505327</v>
          </cell>
          <cell r="H73">
            <v>0.17071433105898884</v>
          </cell>
          <cell r="I73">
            <v>0.17687019791699801</v>
          </cell>
          <cell r="J73">
            <v>0.2173672153622635</v>
          </cell>
          <cell r="K73">
            <v>0.22318345190397343</v>
          </cell>
          <cell r="L73">
            <v>0.22564784285715708</v>
          </cell>
          <cell r="M73">
            <v>0.17616306895303208</v>
          </cell>
          <cell r="N73">
            <v>0.19656456403485834</v>
          </cell>
          <cell r="O73">
            <v>0.21033511306821567</v>
          </cell>
          <cell r="P73">
            <v>0.19166193364288311</v>
          </cell>
          <cell r="Q73">
            <v>0.18537039831784449</v>
          </cell>
          <cell r="R73">
            <v>0.2035314472468307</v>
          </cell>
        </row>
        <row r="74">
          <cell r="D74">
            <v>240</v>
          </cell>
          <cell r="E74">
            <v>1.332357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1.3245E-2</v>
          </cell>
          <cell r="P74">
            <v>2.6501999999999998E-2</v>
          </cell>
          <cell r="Q74">
            <v>5.9631000000000003E-2</v>
          </cell>
          <cell r="R74">
            <v>7.102E-2</v>
          </cell>
        </row>
        <row r="84">
          <cell r="D84">
            <v>1183</v>
          </cell>
          <cell r="E84">
            <v>282.81799999999998</v>
          </cell>
          <cell r="G84">
            <v>12.978526369999969</v>
          </cell>
          <cell r="H84">
            <v>11.460089159999999</v>
          </cell>
          <cell r="I84">
            <v>12.448876680000033</v>
          </cell>
          <cell r="J84">
            <v>12.243265290000018</v>
          </cell>
          <cell r="K84">
            <v>12.75694318000005</v>
          </cell>
          <cell r="L84">
            <v>10.51817197999998</v>
          </cell>
          <cell r="M84">
            <v>12.037816079999995</v>
          </cell>
          <cell r="N84">
            <v>14.57678838999994</v>
          </cell>
          <cell r="O84">
            <v>17.220775569999951</v>
          </cell>
          <cell r="P84">
            <v>19.284804819999927</v>
          </cell>
          <cell r="Q84">
            <v>18.711082910000037</v>
          </cell>
          <cell r="R84">
            <v>16.276226999999906</v>
          </cell>
        </row>
        <row r="85">
          <cell r="D85">
            <v>739</v>
          </cell>
          <cell r="E85">
            <v>91.156000000000006</v>
          </cell>
          <cell r="G85">
            <v>15.920500000000001</v>
          </cell>
          <cell r="H85">
            <v>16.117899999999999</v>
          </cell>
          <cell r="I85">
            <v>16.681899999999999</v>
          </cell>
          <cell r="J85">
            <v>16.582899999999999</v>
          </cell>
          <cell r="K85">
            <v>17.433800000000002</v>
          </cell>
          <cell r="L85">
            <v>17.435700000000001</v>
          </cell>
          <cell r="M85">
            <v>15.959538</v>
          </cell>
          <cell r="N85">
            <v>17.514250000000001</v>
          </cell>
          <cell r="O85">
            <v>18.145876999999999</v>
          </cell>
          <cell r="P85">
            <v>17.912896</v>
          </cell>
          <cell r="Q85">
            <v>18.183599999999998</v>
          </cell>
          <cell r="R85">
            <v>15.641723000000001</v>
          </cell>
        </row>
        <row r="87">
          <cell r="D87">
            <v>13</v>
          </cell>
          <cell r="E87">
            <v>3.8410000000000002</v>
          </cell>
          <cell r="G87">
            <v>0.42709999999999992</v>
          </cell>
          <cell r="H87">
            <v>0.38539999999999996</v>
          </cell>
          <cell r="I87">
            <v>0.37669999999999992</v>
          </cell>
          <cell r="J87">
            <v>0.30610000000000004</v>
          </cell>
          <cell r="K87">
            <v>0.27580000000000005</v>
          </cell>
          <cell r="L87">
            <v>0.32209999999999994</v>
          </cell>
          <cell r="M87">
            <v>0.26181400000000005</v>
          </cell>
          <cell r="N87">
            <v>0.31208800000000003</v>
          </cell>
          <cell r="O87">
            <v>0.30721500000000002</v>
          </cell>
          <cell r="P87">
            <v>0.31666300000000003</v>
          </cell>
          <cell r="Q87">
            <v>0.33235900000000007</v>
          </cell>
          <cell r="R87">
            <v>0.27921600000000002</v>
          </cell>
        </row>
        <row r="88">
          <cell r="G88">
            <v>0.2026</v>
          </cell>
          <cell r="H88">
            <v>0.1898</v>
          </cell>
          <cell r="I88">
            <v>0.14949999999999999</v>
          </cell>
          <cell r="J88">
            <v>0.13769999999999999</v>
          </cell>
          <cell r="K88">
            <v>0.1212</v>
          </cell>
          <cell r="L88">
            <v>0.1336</v>
          </cell>
          <cell r="M88">
            <v>0.129112</v>
          </cell>
          <cell r="N88">
            <v>0.12551599999999999</v>
          </cell>
          <cell r="O88">
            <v>0.139571</v>
          </cell>
          <cell r="P88">
            <v>0.162188</v>
          </cell>
          <cell r="Q88">
            <v>0.15429599999999999</v>
          </cell>
          <cell r="R88">
            <v>0.131297</v>
          </cell>
        </row>
        <row r="89">
          <cell r="G89">
            <v>0.15890000000000001</v>
          </cell>
          <cell r="H89">
            <v>0.1527</v>
          </cell>
          <cell r="I89">
            <v>0.1242</v>
          </cell>
          <cell r="J89">
            <v>0.12479999999999999</v>
          </cell>
          <cell r="K89">
            <v>0.1123</v>
          </cell>
          <cell r="L89">
            <v>0.11609999999999999</v>
          </cell>
          <cell r="M89">
            <v>0.100809</v>
          </cell>
          <cell r="N89">
            <v>0.100809</v>
          </cell>
          <cell r="O89">
            <v>0.13405400000000001</v>
          </cell>
          <cell r="P89">
            <v>0.14185</v>
          </cell>
          <cell r="Q89">
            <v>0.14949000000000001</v>
          </cell>
          <cell r="R89">
            <v>0.113876</v>
          </cell>
        </row>
        <row r="90">
          <cell r="G90">
            <v>0.35699999999999998</v>
          </cell>
          <cell r="H90">
            <v>0.34510000000000002</v>
          </cell>
          <cell r="I90">
            <v>0.32650000000000001</v>
          </cell>
          <cell r="J90">
            <v>0.27660000000000001</v>
          </cell>
          <cell r="K90">
            <v>0.25069999999999998</v>
          </cell>
          <cell r="L90">
            <v>0.23949999999999999</v>
          </cell>
          <cell r="M90">
            <v>0.21956500000000001</v>
          </cell>
          <cell r="N90">
            <v>0.21956500000000001</v>
          </cell>
          <cell r="O90">
            <v>0.25369599999999998</v>
          </cell>
          <cell r="P90">
            <v>0.25959399999999999</v>
          </cell>
          <cell r="Q90">
            <v>0.26647700000000002</v>
          </cell>
          <cell r="R90">
            <v>0.23522499999999999</v>
          </cell>
        </row>
        <row r="93">
          <cell r="G93">
            <v>7.1213249999999997</v>
          </cell>
          <cell r="H93">
            <v>6.5008439999999998</v>
          </cell>
          <cell r="I93">
            <v>6.4580202000000009</v>
          </cell>
          <cell r="J93">
            <v>6.7001860000000004</v>
          </cell>
          <cell r="K93">
            <v>6.4321485000000003</v>
          </cell>
          <cell r="L93">
            <v>7.0802147999999994</v>
          </cell>
          <cell r="M93">
            <v>6.4475794999999998</v>
          </cell>
          <cell r="N93">
            <v>7.6510594999999997</v>
          </cell>
          <cell r="O93">
            <v>9.7819149999999997</v>
          </cell>
          <cell r="P93">
            <v>9.978686999999999</v>
          </cell>
          <cell r="Q93">
            <v>10.146262999999999</v>
          </cell>
          <cell r="R93">
            <v>8.5539290000000001</v>
          </cell>
        </row>
        <row r="94">
          <cell r="G94">
            <v>6.1362730000000001</v>
          </cell>
          <cell r="H94">
            <v>6.1765309999999998</v>
          </cell>
          <cell r="I94">
            <v>6.0607699000000004</v>
          </cell>
          <cell r="J94">
            <v>6.0628760000000002</v>
          </cell>
          <cell r="K94">
            <v>5.7624515000000001</v>
          </cell>
          <cell r="L94">
            <v>6.6153334999999993</v>
          </cell>
          <cell r="M94">
            <v>5.9400205000000001</v>
          </cell>
          <cell r="N94">
            <v>7.1133160000000002</v>
          </cell>
          <cell r="O94">
            <v>8.8331624999999985</v>
          </cell>
          <cell r="P94">
            <v>8.9417659999999994</v>
          </cell>
          <cell r="Q94">
            <v>9.1298510000000004</v>
          </cell>
          <cell r="R94">
            <v>7.5700884999999998</v>
          </cell>
        </row>
        <row r="95">
          <cell r="G95">
            <v>12.5342895</v>
          </cell>
          <cell r="H95">
            <v>12.776258</v>
          </cell>
          <cell r="I95">
            <v>12.4962901</v>
          </cell>
          <cell r="J95">
            <v>12.605525999999999</v>
          </cell>
          <cell r="K95">
            <v>12.123412999999999</v>
          </cell>
          <cell r="L95">
            <v>13.375492300000001</v>
          </cell>
          <cell r="M95">
            <v>12.044439000000001</v>
          </cell>
          <cell r="N95">
            <v>14.228739500000001</v>
          </cell>
          <cell r="O95">
            <v>18.782818499999998</v>
          </cell>
          <cell r="P95">
            <v>18.891321999999999</v>
          </cell>
          <cell r="Q95">
            <v>19.628481000000001</v>
          </cell>
          <cell r="R95">
            <v>16.157023500000001</v>
          </cell>
        </row>
        <row r="97">
          <cell r="D97">
            <v>463</v>
          </cell>
          <cell r="E97">
            <v>74.468000000000004</v>
          </cell>
          <cell r="G97">
            <v>6.0335616699999974</v>
          </cell>
          <cell r="H97">
            <v>6.2453206899999945</v>
          </cell>
          <cell r="I97">
            <v>6.4020965399999987</v>
          </cell>
          <cell r="J97">
            <v>5.0173584800000022</v>
          </cell>
          <cell r="K97">
            <v>4.2045797500000006</v>
          </cell>
          <cell r="L97">
            <v>4.1557720000000007</v>
          </cell>
          <cell r="M97">
            <v>4.3520389999999995</v>
          </cell>
          <cell r="N97">
            <v>3.2400146900000015</v>
          </cell>
          <cell r="O97">
            <v>3.4299050000000006</v>
          </cell>
          <cell r="P97">
            <v>3.8545284699999982</v>
          </cell>
          <cell r="Q97">
            <v>3.7059267599999988</v>
          </cell>
          <cell r="R97">
            <v>3.8087417499999976</v>
          </cell>
        </row>
        <row r="98">
          <cell r="G98">
            <v>2.8324940000000001</v>
          </cell>
          <cell r="H98">
            <v>3.1485449999999999</v>
          </cell>
          <cell r="I98">
            <v>3.2761689999999999</v>
          </cell>
          <cell r="J98">
            <v>2.164669</v>
          </cell>
          <cell r="K98">
            <v>2.0523579999999999</v>
          </cell>
          <cell r="L98">
            <v>2.3674955</v>
          </cell>
          <cell r="M98">
            <v>2.0815549999999998</v>
          </cell>
          <cell r="N98">
            <v>2.322244</v>
          </cell>
          <cell r="O98">
            <v>1.9312750000000001</v>
          </cell>
          <cell r="P98">
            <v>1.7449079999999999</v>
          </cell>
          <cell r="Q98">
            <v>1.897481</v>
          </cell>
          <cell r="R98">
            <v>1.9912289999999999</v>
          </cell>
        </row>
        <row r="99">
          <cell r="G99">
            <v>1.9903120000000001</v>
          </cell>
          <cell r="H99">
            <v>1.9735104999999999</v>
          </cell>
          <cell r="I99">
            <v>2.137289</v>
          </cell>
          <cell r="J99">
            <v>1.5730550000000001</v>
          </cell>
          <cell r="K99">
            <v>1.523199</v>
          </cell>
          <cell r="L99">
            <v>1.7317315</v>
          </cell>
          <cell r="M99">
            <v>1.5125390000000001</v>
          </cell>
          <cell r="N99">
            <v>1.718931</v>
          </cell>
          <cell r="O99">
            <v>1.432998</v>
          </cell>
          <cell r="P99">
            <v>1.3174159999999999</v>
          </cell>
          <cell r="Q99">
            <v>1.4035439999999999</v>
          </cell>
          <cell r="R99">
            <v>1.449676</v>
          </cell>
        </row>
        <row r="100">
          <cell r="G100">
            <v>3.7696619999999998</v>
          </cell>
          <cell r="H100">
            <v>4.0954825000000001</v>
          </cell>
          <cell r="I100">
            <v>4.4754569999999996</v>
          </cell>
          <cell r="J100">
            <v>2.7165550000000001</v>
          </cell>
          <cell r="K100">
            <v>2.5589460000000002</v>
          </cell>
          <cell r="L100">
            <v>2.98767</v>
          </cell>
          <cell r="M100">
            <v>2.4430999999999998</v>
          </cell>
          <cell r="N100">
            <v>2.969849</v>
          </cell>
          <cell r="O100">
            <v>2.3917929999999998</v>
          </cell>
          <cell r="P100">
            <v>2.179214</v>
          </cell>
          <cell r="Q100">
            <v>2.3838859999999999</v>
          </cell>
          <cell r="R100">
            <v>2.4528650000000001</v>
          </cell>
        </row>
        <row r="101">
          <cell r="D101">
            <v>18</v>
          </cell>
          <cell r="E101">
            <v>2.5249999999999999</v>
          </cell>
          <cell r="G101">
            <v>0.21548400000000001</v>
          </cell>
          <cell r="H101">
            <v>0.24035550000000006</v>
          </cell>
          <cell r="I101">
            <v>0.27422700000000011</v>
          </cell>
          <cell r="J101">
            <v>0.19372200000000006</v>
          </cell>
          <cell r="K101">
            <v>0.18033900000000003</v>
          </cell>
          <cell r="L101">
            <v>0.17728100000000002</v>
          </cell>
          <cell r="M101">
            <v>0.16924700000000004</v>
          </cell>
          <cell r="N101">
            <v>0.157725</v>
          </cell>
          <cell r="O101">
            <v>0.13810749999999994</v>
          </cell>
          <cell r="P101">
            <v>0.13630249999999999</v>
          </cell>
          <cell r="Q101">
            <v>0.14469599999999994</v>
          </cell>
          <cell r="R101">
            <v>0.12769649999999999</v>
          </cell>
        </row>
        <row r="102">
          <cell r="G102">
            <v>0.13459399999999999</v>
          </cell>
          <cell r="H102">
            <v>0.14991099999999999</v>
          </cell>
          <cell r="I102">
            <v>0.15707099999999999</v>
          </cell>
          <cell r="J102">
            <v>0.124838</v>
          </cell>
          <cell r="K102">
            <v>0.12525449999999999</v>
          </cell>
          <cell r="L102">
            <v>0.12696499999999999</v>
          </cell>
          <cell r="M102">
            <v>0.119937</v>
          </cell>
          <cell r="N102">
            <v>0.120241</v>
          </cell>
          <cell r="O102">
            <v>0.10872900000000001</v>
          </cell>
          <cell r="P102">
            <v>0.106986</v>
          </cell>
          <cell r="Q102">
            <v>0.118205</v>
          </cell>
          <cell r="R102">
            <v>0.109802</v>
          </cell>
        </row>
        <row r="103">
          <cell r="G103">
            <v>0.104492</v>
          </cell>
          <cell r="H103">
            <v>0.105868</v>
          </cell>
          <cell r="I103">
            <v>0.125025</v>
          </cell>
          <cell r="J103">
            <v>9.7111000000000003E-2</v>
          </cell>
          <cell r="K103">
            <v>0.103589</v>
          </cell>
          <cell r="L103">
            <v>0.102488</v>
          </cell>
          <cell r="M103">
            <v>9.3357999999999997E-2</v>
          </cell>
          <cell r="N103">
            <v>9.5399999999999999E-2</v>
          </cell>
          <cell r="O103">
            <v>9.1878000000000001E-2</v>
          </cell>
          <cell r="P103">
            <v>9.0301000000000006E-2</v>
          </cell>
          <cell r="Q103">
            <v>9.6020999999999995E-2</v>
          </cell>
          <cell r="R103">
            <v>8.7406999999999999E-2</v>
          </cell>
        </row>
        <row r="104">
          <cell r="G104">
            <v>0.25304500000000002</v>
          </cell>
          <cell r="H104">
            <v>0.27960200000000002</v>
          </cell>
          <cell r="I104">
            <v>0.30835699999999999</v>
          </cell>
          <cell r="J104">
            <v>0.23397799999999999</v>
          </cell>
          <cell r="K104">
            <v>0.22725049999999999</v>
          </cell>
          <cell r="L104">
            <v>0.22928599999999999</v>
          </cell>
          <cell r="M104">
            <v>0.21338199999999999</v>
          </cell>
          <cell r="N104">
            <v>0.21029900000000001</v>
          </cell>
          <cell r="O104">
            <v>0.185559</v>
          </cell>
          <cell r="P104">
            <v>0.17504600000000001</v>
          </cell>
          <cell r="Q104">
            <v>0.19654099999999999</v>
          </cell>
          <cell r="R104">
            <v>0.200961</v>
          </cell>
        </row>
        <row r="105">
          <cell r="D105">
            <v>203</v>
          </cell>
          <cell r="E105">
            <v>66.484999999999999</v>
          </cell>
          <cell r="G105">
            <v>3.6832264500000127</v>
          </cell>
          <cell r="H105">
            <v>1.5894157999999994</v>
          </cell>
          <cell r="I105">
            <v>0.67528795999999525</v>
          </cell>
          <cell r="J105">
            <v>0.28880139000000488</v>
          </cell>
          <cell r="K105">
            <v>1.4687076900000238</v>
          </cell>
          <cell r="L105">
            <v>3.1400517800000105</v>
          </cell>
          <cell r="M105">
            <v>1.8025086800000065</v>
          </cell>
          <cell r="N105">
            <v>1.1283620199999134</v>
          </cell>
          <cell r="O105">
            <v>1.2096096999999133</v>
          </cell>
          <cell r="P105">
            <v>2.7462591799999938</v>
          </cell>
          <cell r="Q105">
            <v>4.8961783599999169</v>
          </cell>
          <cell r="R105">
            <v>5.4943998800000298</v>
          </cell>
        </row>
        <row r="107">
          <cell r="D107">
            <v>130</v>
          </cell>
          <cell r="E107">
            <v>41.935000000000002</v>
          </cell>
          <cell r="G107">
            <v>7.9768650000000001</v>
          </cell>
          <cell r="H107">
            <v>7.7124819999999996</v>
          </cell>
          <cell r="I107">
            <v>7.8900350000000001</v>
          </cell>
          <cell r="J107">
            <v>6.9494410000000002</v>
          </cell>
          <cell r="K107">
            <v>7.9698659999999997</v>
          </cell>
          <cell r="L107">
            <v>7.8869109999999996</v>
          </cell>
          <cell r="M107">
            <v>8.086392</v>
          </cell>
          <cell r="N107">
            <v>9.0701269999999994</v>
          </cell>
          <cell r="O107">
            <v>9.0291169999999994</v>
          </cell>
          <cell r="P107">
            <v>9.7985290000000003</v>
          </cell>
          <cell r="Q107">
            <v>9.7572960000000002</v>
          </cell>
          <cell r="R107">
            <v>9.6302210000000006</v>
          </cell>
        </row>
        <row r="108">
          <cell r="D108">
            <v>17</v>
          </cell>
          <cell r="E108">
            <v>4.88</v>
          </cell>
          <cell r="G108">
            <v>0.87376799999999943</v>
          </cell>
          <cell r="H108">
            <v>0.91050299999999917</v>
          </cell>
          <cell r="I108">
            <v>1.0077819999999968</v>
          </cell>
          <cell r="J108">
            <v>0.76711799999999775</v>
          </cell>
          <cell r="K108">
            <v>0.78615199999999819</v>
          </cell>
          <cell r="L108">
            <v>0.79894899999999958</v>
          </cell>
          <cell r="M108">
            <v>0.64141699999999957</v>
          </cell>
          <cell r="N108">
            <v>0.522706</v>
          </cell>
          <cell r="O108">
            <v>0.58660059999999958</v>
          </cell>
          <cell r="P108">
            <v>0.63749439999999924</v>
          </cell>
          <cell r="Q108">
            <v>0.64883800000000014</v>
          </cell>
          <cell r="R108">
            <v>0.69292799999999988</v>
          </cell>
        </row>
        <row r="110">
          <cell r="D110">
            <v>35</v>
          </cell>
          <cell r="E110">
            <v>13.183999999999999</v>
          </cell>
          <cell r="G110">
            <v>0</v>
          </cell>
          <cell r="H110">
            <v>0</v>
          </cell>
          <cell r="I110">
            <v>0.1</v>
          </cell>
          <cell r="J110">
            <v>1.6596950000000068</v>
          </cell>
          <cell r="K110">
            <v>2.3142564999999995</v>
          </cell>
          <cell r="L110">
            <v>2.4290000000000003</v>
          </cell>
          <cell r="M110">
            <v>2.1859480000000002</v>
          </cell>
          <cell r="N110">
            <v>1.7115279999999999</v>
          </cell>
          <cell r="O110">
            <v>1.8875800000000003</v>
          </cell>
          <cell r="P110">
            <v>1.2447210000000002</v>
          </cell>
          <cell r="Q110">
            <v>2.0872769999999985</v>
          </cell>
          <cell r="R110">
            <v>1.7632990000000004</v>
          </cell>
        </row>
        <row r="111">
          <cell r="D111">
            <v>1</v>
          </cell>
          <cell r="E111">
            <v>201.405</v>
          </cell>
          <cell r="G111">
            <v>101.721451</v>
          </cell>
          <cell r="H111">
            <v>43.231859999999998</v>
          </cell>
          <cell r="I111">
            <v>47.289109000000003</v>
          </cell>
          <cell r="J111">
            <v>62.857367000000004</v>
          </cell>
          <cell r="K111">
            <v>72.941783999999998</v>
          </cell>
          <cell r="L111">
            <v>83.668018000000004</v>
          </cell>
          <cell r="M111">
            <v>53.203375999999999</v>
          </cell>
          <cell r="N111">
            <v>37.284256999999997</v>
          </cell>
          <cell r="O111">
            <v>61.834822000000003</v>
          </cell>
          <cell r="P111">
            <v>101.47</v>
          </cell>
          <cell r="Q111">
            <v>99.175177000000005</v>
          </cell>
          <cell r="R111">
            <v>104.714861</v>
          </cell>
        </row>
        <row r="114">
          <cell r="D114">
            <v>47</v>
          </cell>
          <cell r="E114">
            <v>72.808000000000007</v>
          </cell>
          <cell r="G114">
            <v>5.9748720000000013</v>
          </cell>
          <cell r="H114">
            <v>5.2910819999999976</v>
          </cell>
          <cell r="I114">
            <v>5.6666969999999992</v>
          </cell>
          <cell r="J114">
            <v>4.325863</v>
          </cell>
          <cell r="K114">
            <v>5.1397889999999986</v>
          </cell>
          <cell r="L114">
            <v>5.3896169999999994</v>
          </cell>
          <cell r="M114">
            <v>5.2110410000000016</v>
          </cell>
          <cell r="N114">
            <v>5.3939199999999961</v>
          </cell>
          <cell r="O114">
            <v>5.7010949999999987</v>
          </cell>
          <cell r="P114">
            <v>5.6881039999999992</v>
          </cell>
          <cell r="Q114">
            <v>5.6937329999999982</v>
          </cell>
          <cell r="R114">
            <v>2.4254860000000011</v>
          </cell>
        </row>
        <row r="122">
          <cell r="G122">
            <v>3.3862899999999998</v>
          </cell>
          <cell r="H122">
            <v>2.8655430000000002</v>
          </cell>
          <cell r="I122">
            <v>3.0883729999999998</v>
          </cell>
          <cell r="J122">
            <v>2.5840169999999998</v>
          </cell>
          <cell r="K122">
            <v>2.8342550000000002</v>
          </cell>
          <cell r="L122">
            <v>2.938285</v>
          </cell>
          <cell r="M122">
            <v>2.8432729999999999</v>
          </cell>
          <cell r="N122">
            <v>2.9053949999999999</v>
          </cell>
          <cell r="O122">
            <v>3.1362480000000001</v>
          </cell>
          <cell r="P122">
            <v>3.0239600000000002</v>
          </cell>
          <cell r="Q122">
            <v>3.0700379999999998</v>
          </cell>
          <cell r="R122">
            <v>3.6969379999999998</v>
          </cell>
        </row>
        <row r="123">
          <cell r="G123">
            <v>2.9143469999999998</v>
          </cell>
          <cell r="H123">
            <v>2.4720230000000001</v>
          </cell>
          <cell r="I123">
            <v>2.6254849999999998</v>
          </cell>
          <cell r="J123">
            <v>2.4894699999999998</v>
          </cell>
          <cell r="K123">
            <v>2.4835630000000002</v>
          </cell>
          <cell r="L123">
            <v>2.5548999999999999</v>
          </cell>
          <cell r="M123">
            <v>2.440455</v>
          </cell>
          <cell r="N123">
            <v>2.5136500000000002</v>
          </cell>
          <cell r="O123">
            <v>2.6915149999999999</v>
          </cell>
          <cell r="P123">
            <v>2.5112999999999999</v>
          </cell>
          <cell r="Q123">
            <v>2.6982149999999998</v>
          </cell>
          <cell r="R123">
            <v>2.9540299999999999</v>
          </cell>
        </row>
        <row r="124">
          <cell r="G124">
            <v>6.389742</v>
          </cell>
          <cell r="H124">
            <v>5.4748570000000001</v>
          </cell>
          <cell r="I124">
            <v>5.821625</v>
          </cell>
          <cell r="J124">
            <v>4.9013780000000002</v>
          </cell>
          <cell r="K124">
            <v>5.3777150000000002</v>
          </cell>
          <cell r="L124">
            <v>5.5317629999999998</v>
          </cell>
          <cell r="M124">
            <v>5.3153230000000002</v>
          </cell>
          <cell r="N124">
            <v>5.3868600000000004</v>
          </cell>
          <cell r="O124">
            <v>5.8993929999999999</v>
          </cell>
          <cell r="P124">
            <v>5.6713649999999998</v>
          </cell>
          <cell r="Q124">
            <v>5.9099680000000001</v>
          </cell>
          <cell r="R124">
            <v>6.7199450000000001</v>
          </cell>
        </row>
        <row r="125">
          <cell r="D125">
            <v>1</v>
          </cell>
          <cell r="E125">
            <v>5.85</v>
          </cell>
          <cell r="G125">
            <v>3.6894</v>
          </cell>
          <cell r="H125">
            <v>4.2080000000000002</v>
          </cell>
          <cell r="I125">
            <v>3.7530000000000001</v>
          </cell>
          <cell r="J125">
            <v>3.8515999999999999</v>
          </cell>
          <cell r="K125">
            <v>2.7982</v>
          </cell>
          <cell r="L125">
            <v>3.8963999999999999</v>
          </cell>
          <cell r="M125">
            <v>1.9714</v>
          </cell>
          <cell r="N125">
            <v>3.1</v>
          </cell>
          <cell r="O125">
            <v>3.2031999999999998</v>
          </cell>
          <cell r="P125">
            <v>3.8</v>
          </cell>
          <cell r="Q125">
            <v>4.3365999999999998</v>
          </cell>
          <cell r="R125">
            <v>2.9054000000000002</v>
          </cell>
        </row>
        <row r="126">
          <cell r="D126">
            <v>16</v>
          </cell>
          <cell r="E126">
            <v>7.7770000000000001</v>
          </cell>
          <cell r="G126">
            <v>0.5296320000000001</v>
          </cell>
          <cell r="H126">
            <v>1.023738</v>
          </cell>
          <cell r="I126">
            <v>0.45856999999999992</v>
          </cell>
          <cell r="J126">
            <v>0.308002</v>
          </cell>
          <cell r="K126">
            <v>0.21977899999999995</v>
          </cell>
          <cell r="L126">
            <v>0.22252500000000008</v>
          </cell>
          <cell r="M126">
            <v>0.26980999999999999</v>
          </cell>
          <cell r="N126">
            <v>0.25003200000000003</v>
          </cell>
          <cell r="O126">
            <v>0.22835400000000006</v>
          </cell>
          <cell r="P126">
            <v>0.26030699999999996</v>
          </cell>
          <cell r="Q126">
            <v>0.36247299999999993</v>
          </cell>
          <cell r="R126">
            <v>0.28398000000000001</v>
          </cell>
        </row>
        <row r="127">
          <cell r="G127">
            <v>0.32771600000000001</v>
          </cell>
          <cell r="H127">
            <v>0.24918999999999999</v>
          </cell>
          <cell r="I127">
            <v>0.24399000000000001</v>
          </cell>
          <cell r="J127">
            <v>0.15165200000000001</v>
          </cell>
          <cell r="K127">
            <v>0.18002499999999999</v>
          </cell>
          <cell r="L127">
            <v>0.17036799999999999</v>
          </cell>
          <cell r="M127">
            <v>0.148253</v>
          </cell>
          <cell r="N127">
            <v>0.16788800000000001</v>
          </cell>
          <cell r="O127">
            <v>0.160995</v>
          </cell>
          <cell r="P127">
            <v>0.16588800000000001</v>
          </cell>
          <cell r="Q127">
            <v>0.16631099999999999</v>
          </cell>
          <cell r="R127">
            <v>0.18315400000000001</v>
          </cell>
        </row>
        <row r="128">
          <cell r="G128">
            <v>0.20838499999999999</v>
          </cell>
          <cell r="H128">
            <v>0.15220500000000001</v>
          </cell>
          <cell r="I128">
            <v>0.14754300000000001</v>
          </cell>
          <cell r="J128">
            <v>0.100519</v>
          </cell>
          <cell r="K128">
            <v>0.11629399999999999</v>
          </cell>
          <cell r="L128">
            <v>0.154589</v>
          </cell>
          <cell r="M128">
            <v>9.5894999999999994E-2</v>
          </cell>
          <cell r="N128">
            <v>0.11754000000000001</v>
          </cell>
          <cell r="O128">
            <v>0.115525</v>
          </cell>
          <cell r="P128">
            <v>0.14379800000000001</v>
          </cell>
          <cell r="Q128">
            <v>0.13717399999999999</v>
          </cell>
          <cell r="R128">
            <v>0.12950999999999999</v>
          </cell>
        </row>
        <row r="129">
          <cell r="G129">
            <v>0.58638999999999997</v>
          </cell>
          <cell r="H129">
            <v>0.422875</v>
          </cell>
          <cell r="I129">
            <v>0.41560000000000002</v>
          </cell>
          <cell r="J129">
            <v>0.23627799999999999</v>
          </cell>
          <cell r="K129">
            <v>0.24579599999999999</v>
          </cell>
          <cell r="L129">
            <v>0.34068100000000001</v>
          </cell>
          <cell r="M129">
            <v>0.213393</v>
          </cell>
          <cell r="N129">
            <v>0.25284000000000001</v>
          </cell>
          <cell r="O129">
            <v>0.232483</v>
          </cell>
          <cell r="P129">
            <v>0.25249500000000002</v>
          </cell>
          <cell r="Q129">
            <v>0.27758699999999997</v>
          </cell>
          <cell r="R129">
            <v>0.28974499999999997</v>
          </cell>
        </row>
        <row r="134">
          <cell r="D134">
            <v>22</v>
          </cell>
          <cell r="E134">
            <v>63.921999999999997</v>
          </cell>
          <cell r="G134">
            <v>3.1728399999999999</v>
          </cell>
          <cell r="H134">
            <v>0.12335</v>
          </cell>
          <cell r="I134">
            <v>7.6094999999999996E-2</v>
          </cell>
          <cell r="J134">
            <v>7.4950000000000003E-2</v>
          </cell>
          <cell r="K134">
            <v>4.5009199999999998</v>
          </cell>
          <cell r="L134">
            <v>5.1381750000000004</v>
          </cell>
          <cell r="M134">
            <v>5.4124150000000002</v>
          </cell>
          <cell r="N134">
            <v>7.6682949999999996</v>
          </cell>
          <cell r="O134">
            <v>2.6615799999999998</v>
          </cell>
          <cell r="P134">
            <v>5.2675999999999998</v>
          </cell>
          <cell r="Q134">
            <v>7.7697450000000003</v>
          </cell>
          <cell r="R134">
            <v>4.6405500000000002</v>
          </cell>
        </row>
        <row r="136">
          <cell r="D136">
            <v>26</v>
          </cell>
          <cell r="E136">
            <v>60.633000000000003</v>
          </cell>
          <cell r="G136">
            <v>18.938918999999999</v>
          </cell>
          <cell r="H136">
            <v>18.259281000000001</v>
          </cell>
          <cell r="I136">
            <v>18.228034000000001</v>
          </cell>
          <cell r="J136">
            <v>16.132538</v>
          </cell>
          <cell r="K136">
            <v>16.673590999999998</v>
          </cell>
          <cell r="L136">
            <v>18.097655</v>
          </cell>
          <cell r="M136">
            <v>17.143504</v>
          </cell>
          <cell r="N136">
            <v>18.497422</v>
          </cell>
          <cell r="O136">
            <v>18.72852</v>
          </cell>
          <cell r="P136">
            <v>19.212741999999999</v>
          </cell>
          <cell r="Q136">
            <v>19.688081</v>
          </cell>
          <cell r="R136">
            <v>19.604049</v>
          </cell>
        </row>
        <row r="137">
          <cell r="D137">
            <v>7</v>
          </cell>
          <cell r="E137">
            <v>15.57</v>
          </cell>
          <cell r="G137">
            <v>3.83982</v>
          </cell>
          <cell r="H137">
            <v>4.2133050000000001</v>
          </cell>
          <cell r="I137">
            <v>4.8246650000000004</v>
          </cell>
          <cell r="J137">
            <v>3.909395</v>
          </cell>
          <cell r="K137">
            <v>3.6659799999999998</v>
          </cell>
          <cell r="L137">
            <v>3.7956599999999998</v>
          </cell>
          <cell r="M137">
            <v>3.6556850000000001</v>
          </cell>
          <cell r="N137">
            <v>3.3792300000000002</v>
          </cell>
          <cell r="O137">
            <v>2.9880450000000001</v>
          </cell>
          <cell r="P137">
            <v>3.0089899999999998</v>
          </cell>
          <cell r="Q137">
            <v>1.5994649999999999</v>
          </cell>
          <cell r="R137">
            <v>3.1214</v>
          </cell>
        </row>
        <row r="139">
          <cell r="D139">
            <v>6</v>
          </cell>
          <cell r="E139">
            <v>7.65</v>
          </cell>
          <cell r="G139">
            <v>0</v>
          </cell>
          <cell r="H139">
            <v>0</v>
          </cell>
          <cell r="I139">
            <v>0</v>
          </cell>
          <cell r="J139">
            <v>0.76778999999999997</v>
          </cell>
          <cell r="K139">
            <v>0.56309600000000004</v>
          </cell>
          <cell r="L139">
            <v>0.55469500000000005</v>
          </cell>
          <cell r="M139">
            <v>0.56428900000000004</v>
          </cell>
          <cell r="N139">
            <v>1.1236809999999999</v>
          </cell>
          <cell r="O139">
            <v>1.3206519999999999</v>
          </cell>
          <cell r="P139">
            <v>1.3516300000000001</v>
          </cell>
          <cell r="Q139">
            <v>1.5111749999999999</v>
          </cell>
          <cell r="R139">
            <v>1.252456</v>
          </cell>
        </row>
        <row r="143">
          <cell r="E143">
            <v>190.22</v>
          </cell>
          <cell r="G143">
            <v>23.640306799999991</v>
          </cell>
          <cell r="H143">
            <v>21.776852700000006</v>
          </cell>
          <cell r="I143">
            <v>15.93542269999999</v>
          </cell>
          <cell r="J143">
            <v>17.132561899999956</v>
          </cell>
          <cell r="K143">
            <v>11.605164299999927</v>
          </cell>
          <cell r="L143">
            <v>24.869633030000031</v>
          </cell>
          <cell r="M143">
            <v>22.370192679999981</v>
          </cell>
          <cell r="N143">
            <v>22.949156230000085</v>
          </cell>
          <cell r="O143">
            <v>24.767341470000048</v>
          </cell>
          <cell r="P143">
            <v>23.093850740000079</v>
          </cell>
          <cell r="Q143">
            <v>24.544548629999994</v>
          </cell>
          <cell r="R143">
            <v>24.823978180000097</v>
          </cell>
        </row>
        <row r="147">
          <cell r="G147">
            <v>12.899956</v>
          </cell>
          <cell r="H147">
            <v>13.447578</v>
          </cell>
          <cell r="I147">
            <v>15.457582</v>
          </cell>
          <cell r="J147">
            <v>14.990401</v>
          </cell>
          <cell r="K147">
            <v>16.672878999999998</v>
          </cell>
          <cell r="L147">
            <v>13.962963</v>
          </cell>
          <cell r="M147">
            <v>12.256598</v>
          </cell>
          <cell r="N147">
            <v>12.924452</v>
          </cell>
          <cell r="O147">
            <v>13.976978000000001</v>
          </cell>
          <cell r="P147">
            <v>13.252597</v>
          </cell>
          <cell r="Q147">
            <v>13.997702</v>
          </cell>
          <cell r="R147">
            <v>14.155189</v>
          </cell>
        </row>
        <row r="148">
          <cell r="G148">
            <v>10.909397</v>
          </cell>
          <cell r="H148">
            <v>11.340109999999999</v>
          </cell>
          <cell r="I148">
            <v>12.166506</v>
          </cell>
          <cell r="J148">
            <v>13.206049999999999</v>
          </cell>
          <cell r="K148">
            <v>12.649940000000001</v>
          </cell>
          <cell r="L148">
            <v>11.954620999999999</v>
          </cell>
          <cell r="M148">
            <v>10.39485</v>
          </cell>
          <cell r="N148">
            <v>10.994173999999999</v>
          </cell>
          <cell r="O148">
            <v>11.811347</v>
          </cell>
          <cell r="P148">
            <v>11.375835</v>
          </cell>
          <cell r="Q148">
            <v>12.177492000000001</v>
          </cell>
          <cell r="R148">
            <v>12.054667</v>
          </cell>
        </row>
        <row r="149">
          <cell r="G149">
            <v>23.475587000000001</v>
          </cell>
          <cell r="H149">
            <v>24.961152999999999</v>
          </cell>
          <cell r="I149">
            <v>27.110916</v>
          </cell>
          <cell r="J149">
            <v>28.579485999999999</v>
          </cell>
          <cell r="K149">
            <v>27.794954000000001</v>
          </cell>
          <cell r="L149">
            <v>26.234901000000001</v>
          </cell>
          <cell r="M149">
            <v>22.609625999999999</v>
          </cell>
          <cell r="N149">
            <v>23.946027000000001</v>
          </cell>
          <cell r="O149">
            <v>26.014723</v>
          </cell>
          <cell r="P149">
            <v>25.288609999999998</v>
          </cell>
          <cell r="Q149">
            <v>25.89696</v>
          </cell>
          <cell r="R149">
            <v>25.557456999999999</v>
          </cell>
        </row>
        <row r="151">
          <cell r="D151">
            <v>3</v>
          </cell>
          <cell r="E151">
            <v>17</v>
          </cell>
          <cell r="G151">
            <v>1.2699999999999989E-2</v>
          </cell>
          <cell r="H151">
            <v>6.800000000000006E-2</v>
          </cell>
          <cell r="I151">
            <v>4.1699999999999987E-2</v>
          </cell>
          <cell r="J151">
            <v>9.0700000000000003E-2</v>
          </cell>
          <cell r="K151">
            <v>0.14509999999999995</v>
          </cell>
          <cell r="L151">
            <v>0.24859999999999999</v>
          </cell>
          <cell r="M151">
            <v>0.14739999999999998</v>
          </cell>
          <cell r="N151">
            <v>9.8772000000000026E-2</v>
          </cell>
          <cell r="O151">
            <v>8.9150000000000007E-2</v>
          </cell>
          <cell r="P151">
            <v>9.2999999999999958E-3</v>
          </cell>
          <cell r="Q151">
            <v>1.2900000000000009E-2</v>
          </cell>
          <cell r="R151">
            <v>7.3999999999999969E-3</v>
          </cell>
        </row>
        <row r="152">
          <cell r="G152">
            <v>1.7999999999999999E-2</v>
          </cell>
          <cell r="H152">
            <v>0.13619999999999999</v>
          </cell>
          <cell r="I152">
            <v>3.3000000000000002E-2</v>
          </cell>
          <cell r="J152">
            <v>3.3099999999999997E-2</v>
          </cell>
          <cell r="K152">
            <v>6.88E-2</v>
          </cell>
          <cell r="L152">
            <v>0.1101</v>
          </cell>
          <cell r="M152">
            <v>0.14269999999999999</v>
          </cell>
          <cell r="N152">
            <v>6.0828E-2</v>
          </cell>
          <cell r="O152">
            <v>7.17E-2</v>
          </cell>
          <cell r="P152">
            <v>8.6999999999999994E-3</v>
          </cell>
          <cell r="Q152">
            <v>9.4000000000000004E-3</v>
          </cell>
          <cell r="R152">
            <v>1.7600000000000001E-2</v>
          </cell>
        </row>
        <row r="153">
          <cell r="G153">
            <v>5.0000000000000001E-3</v>
          </cell>
          <cell r="H153">
            <v>7.1199999999999999E-2</v>
          </cell>
          <cell r="I153">
            <v>9.5999999999999992E-3</v>
          </cell>
          <cell r="J153">
            <v>6.0100000000000001E-2</v>
          </cell>
          <cell r="K153">
            <v>5.9700000000000003E-2</v>
          </cell>
          <cell r="L153">
            <v>0.1051</v>
          </cell>
          <cell r="M153">
            <v>7.2499999999999995E-2</v>
          </cell>
          <cell r="N153">
            <v>6.0699999999999997E-2</v>
          </cell>
          <cell r="O153">
            <v>4.3400000000000001E-2</v>
          </cell>
          <cell r="P153">
            <v>2E-3</v>
          </cell>
          <cell r="Q153">
            <v>2.2000000000000001E-3</v>
          </cell>
          <cell r="R153">
            <v>1.1000000000000001E-3</v>
          </cell>
        </row>
        <row r="154">
          <cell r="G154">
            <v>9.3700000000000006E-2</v>
          </cell>
          <cell r="H154">
            <v>0.3231</v>
          </cell>
          <cell r="I154">
            <v>5.5100000000000003E-2</v>
          </cell>
          <cell r="J154">
            <v>0.16339999999999999</v>
          </cell>
          <cell r="K154">
            <v>0.21490000000000001</v>
          </cell>
          <cell r="L154">
            <v>0.28349999999999997</v>
          </cell>
          <cell r="M154">
            <v>0.22800000000000001</v>
          </cell>
          <cell r="N154">
            <v>0.1825</v>
          </cell>
          <cell r="O154">
            <v>0.26790000000000003</v>
          </cell>
          <cell r="P154">
            <v>4.9099999999999998E-2</v>
          </cell>
          <cell r="Q154">
            <v>7.6799999999999993E-2</v>
          </cell>
          <cell r="R154">
            <v>1.9400000000000001E-2</v>
          </cell>
        </row>
        <row r="159">
          <cell r="D159">
            <v>27</v>
          </cell>
          <cell r="E159">
            <v>1960.81</v>
          </cell>
          <cell r="G159">
            <v>62.468595000000001</v>
          </cell>
          <cell r="H159">
            <v>2.746848</v>
          </cell>
          <cell r="I159">
            <v>2.2680980000000002</v>
          </cell>
          <cell r="J159">
            <v>49.945179000000003</v>
          </cell>
          <cell r="K159">
            <v>203.90710100000001</v>
          </cell>
          <cell r="L159">
            <v>326.82459999999998</v>
          </cell>
          <cell r="M159">
            <v>87.171548999999999</v>
          </cell>
          <cell r="N159">
            <v>350.16360400000002</v>
          </cell>
          <cell r="O159">
            <v>536.13238000000001</v>
          </cell>
          <cell r="P159">
            <v>203.301896</v>
          </cell>
          <cell r="Q159">
            <v>336.787037</v>
          </cell>
          <cell r="R159">
            <v>439.74920700000001</v>
          </cell>
        </row>
        <row r="161">
          <cell r="D161">
            <v>1</v>
          </cell>
          <cell r="E161">
            <v>5.3079999999999998</v>
          </cell>
          <cell r="G161">
            <v>1.50264</v>
          </cell>
          <cell r="H161">
            <v>1.9023479999999999</v>
          </cell>
          <cell r="I161">
            <v>1.7531639999999999</v>
          </cell>
          <cell r="J161">
            <v>2.198016</v>
          </cell>
          <cell r="K161">
            <v>1.81962</v>
          </cell>
          <cell r="L161">
            <v>1.897416</v>
          </cell>
          <cell r="M161">
            <v>1.7224200000000001</v>
          </cell>
          <cell r="N161">
            <v>1.8457920000000001</v>
          </cell>
          <cell r="O161">
            <v>2.1028319999999998</v>
          </cell>
          <cell r="P161">
            <v>1.8180719999999999</v>
          </cell>
          <cell r="Q161">
            <v>1.5806880000000001</v>
          </cell>
          <cell r="R161">
            <v>2.149416</v>
          </cell>
        </row>
        <row r="162">
          <cell r="D162">
            <v>11</v>
          </cell>
          <cell r="E162">
            <v>154</v>
          </cell>
          <cell r="G162">
            <v>37.905616199999997</v>
          </cell>
          <cell r="H162">
            <v>36.024020300000004</v>
          </cell>
          <cell r="I162">
            <v>36.9660273</v>
          </cell>
          <cell r="J162">
            <v>38.362291100000007</v>
          </cell>
          <cell r="K162">
            <v>37.225089699999998</v>
          </cell>
          <cell r="L162">
            <v>35.259374000000001</v>
          </cell>
          <cell r="M162">
            <v>34.641901400000009</v>
          </cell>
          <cell r="N162">
            <v>37.923777700000002</v>
          </cell>
          <cell r="O162">
            <v>36.617589500000001</v>
          </cell>
          <cell r="P162">
            <v>38.578350399999998</v>
          </cell>
          <cell r="Q162">
            <v>40.992595100000003</v>
          </cell>
          <cell r="R162">
            <v>36.5916706</v>
          </cell>
        </row>
        <row r="164">
          <cell r="D164">
            <v>2</v>
          </cell>
          <cell r="E164">
            <v>30</v>
          </cell>
          <cell r="G164">
            <v>9.0972000000000008</v>
          </cell>
          <cell r="H164">
            <v>10.1577</v>
          </cell>
          <cell r="I164">
            <v>10.091100000000001</v>
          </cell>
          <cell r="J164">
            <v>9.0021000000000004</v>
          </cell>
          <cell r="K164">
            <v>8.1705000000000005</v>
          </cell>
          <cell r="L164">
            <v>9.1242000000000001</v>
          </cell>
          <cell r="M164">
            <v>8.4570000000000007</v>
          </cell>
          <cell r="N164">
            <v>7.7321999999999997</v>
          </cell>
          <cell r="O164">
            <v>7.1966999999999999</v>
          </cell>
          <cell r="P164">
            <v>6.8792999999999997</v>
          </cell>
          <cell r="Q164">
            <v>6.9786000000000001</v>
          </cell>
          <cell r="R164">
            <v>8.0321999999999996</v>
          </cell>
        </row>
        <row r="166">
          <cell r="D166">
            <v>1</v>
          </cell>
          <cell r="E166">
            <v>15</v>
          </cell>
          <cell r="G166">
            <v>0</v>
          </cell>
          <cell r="H166">
            <v>0</v>
          </cell>
          <cell r="I166">
            <v>0</v>
          </cell>
          <cell r="J166">
            <v>0.38</v>
          </cell>
          <cell r="K166">
            <v>0.70799999999999996</v>
          </cell>
          <cell r="L166">
            <v>1.2629999999999999</v>
          </cell>
          <cell r="M166">
            <v>1.498</v>
          </cell>
          <cell r="N166">
            <v>1.508</v>
          </cell>
          <cell r="O166">
            <v>2.8490000000000002</v>
          </cell>
          <cell r="P166">
            <v>2.9390000000000001</v>
          </cell>
          <cell r="Q166">
            <v>5.1710000000000003</v>
          </cell>
          <cell r="R166">
            <v>5.0549999999999997</v>
          </cell>
        </row>
      </sheetData>
      <sheetData sheetId="3">
        <row r="10">
          <cell r="S10">
            <v>738.65505101689814</v>
          </cell>
        </row>
      </sheetData>
      <sheetData sheetId="4">
        <row r="10">
          <cell r="G10">
            <v>115.34285664884032</v>
          </cell>
        </row>
      </sheetData>
      <sheetData sheetId="5"/>
      <sheetData sheetId="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GR-Sales_month"/>
      <sheetName val="Deration_COVID"/>
      <sheetName val="FY18-19 Actual Sales "/>
      <sheetName val="FY19-20 Actual Sales"/>
      <sheetName val="FY20-21 Actual Sales"/>
      <sheetName val="FY21-22 Projections (22)"/>
      <sheetName val="Sales Reduction SCCL "/>
      <sheetName val="FY21-22 Projections"/>
      <sheetName val="FY21-22 Projections (2)"/>
      <sheetName val="FY19-20 Sales"/>
      <sheetName val="FY22-23 Projections"/>
      <sheetName val="FY22-23 Projections (2)"/>
      <sheetName val="FY22-23 Projections (22)"/>
      <sheetName val="Sheet1"/>
      <sheetName val="FY22-23 Rev(Proposed Tariff) "/>
      <sheetName val="FY21-22 Rev(Current Tariff)"/>
      <sheetName val="FY22-23 Rev(Current Tariff) "/>
      <sheetName val="agl"/>
      <sheetName val="Agl Details 5 years"/>
      <sheetName val="HMWSSB"/>
      <sheetName val="EV Stations"/>
      <sheetName val="LIS TSTRANSCO"/>
      <sheetName val="LIS (TSTRANSCO) 22-23"/>
      <sheetName val="LIS (TSTRANSCO) 22-23 (2)"/>
      <sheetName val="Sheet3"/>
      <sheetName val="FY20-21 Actual Sales (2)"/>
      <sheetName val="FY21-22 Rev(Proposed Tariff)"/>
      <sheetName val="FY20-21 Projections (3)"/>
      <sheetName val="FY20-21 Rev(Proposed Tariff)"/>
    </sheetNames>
    <sheetDataSet>
      <sheetData sheetId="0"/>
      <sheetData sheetId="1"/>
      <sheetData sheetId="2"/>
      <sheetData sheetId="3">
        <row r="8">
          <cell r="G8">
            <v>308.57992100000001</v>
          </cell>
        </row>
      </sheetData>
      <sheetData sheetId="4"/>
      <sheetData sheetId="5"/>
      <sheetData sheetId="6"/>
      <sheetData sheetId="7">
        <row r="8">
          <cell r="S8">
            <v>3964.1408720503714</v>
          </cell>
        </row>
      </sheetData>
      <sheetData sheetId="8"/>
      <sheetData sheetId="9"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1">
          <cell r="D11">
            <v>19.775293430000001</v>
          </cell>
          <cell r="E11">
            <v>19.454973430000003</v>
          </cell>
          <cell r="F11">
            <v>20.962133440000002</v>
          </cell>
          <cell r="G11">
            <v>20.3067201</v>
          </cell>
          <cell r="H11">
            <v>21.574626770000002</v>
          </cell>
          <cell r="I11">
            <v>21.904146770000004</v>
          </cell>
          <cell r="J11">
            <v>22.069800000000001</v>
          </cell>
          <cell r="K11">
            <v>21.174150000000001</v>
          </cell>
          <cell r="L11">
            <v>21.700800000000001</v>
          </cell>
          <cell r="M11">
            <v>24.159199999999998</v>
          </cell>
          <cell r="N11">
            <v>23.0779</v>
          </cell>
          <cell r="O11">
            <v>23.906500000000001</v>
          </cell>
        </row>
        <row r="12">
          <cell r="D12">
            <v>24.882186799999999</v>
          </cell>
          <cell r="E12">
            <v>25.72265346</v>
          </cell>
          <cell r="F12">
            <v>24.890973460000001</v>
          </cell>
          <cell r="G12">
            <v>27.599800139999999</v>
          </cell>
          <cell r="H12">
            <v>24.699733450000004</v>
          </cell>
          <cell r="I12">
            <v>26.513533469999999</v>
          </cell>
          <cell r="J12">
            <v>23.096800120000001</v>
          </cell>
          <cell r="K12">
            <v>24.644893460000002</v>
          </cell>
          <cell r="L12">
            <v>27.44324014</v>
          </cell>
          <cell r="M12">
            <v>25.947746800000001</v>
          </cell>
          <cell r="N12">
            <v>24.585333460000001</v>
          </cell>
          <cell r="O12">
            <v>26.839506800000002</v>
          </cell>
        </row>
        <row r="13">
          <cell r="G13">
            <v>24.72336</v>
          </cell>
          <cell r="H13">
            <v>27.1251414</v>
          </cell>
          <cell r="I13">
            <v>25.307639999999999</v>
          </cell>
          <cell r="J13">
            <v>24.703880000000002</v>
          </cell>
          <cell r="K13">
            <v>25.68188</v>
          </cell>
          <cell r="L13">
            <v>22.771305999999999</v>
          </cell>
          <cell r="M13">
            <v>23.736974</v>
          </cell>
          <cell r="N13">
            <v>24.54504</v>
          </cell>
          <cell r="O13">
            <v>20.804666999999998</v>
          </cell>
        </row>
        <row r="16">
          <cell r="D16">
            <v>3.302667</v>
          </cell>
          <cell r="E16">
            <v>3.3519999999999999</v>
          </cell>
          <cell r="F16">
            <v>3.5666660000000001</v>
          </cell>
          <cell r="G16">
            <v>3.446666</v>
          </cell>
          <cell r="H16">
            <v>3.6706660000000002</v>
          </cell>
          <cell r="I16">
            <v>3.7919999999999998</v>
          </cell>
          <cell r="J16">
            <v>3.7093319999999999</v>
          </cell>
          <cell r="K16">
            <v>3.726667</v>
          </cell>
          <cell r="L16">
            <v>3.58</v>
          </cell>
          <cell r="M16">
            <v>4.0386670000000002</v>
          </cell>
          <cell r="N16">
            <v>3.8919999999999999</v>
          </cell>
          <cell r="O16">
            <v>4.0359999999999996</v>
          </cell>
        </row>
        <row r="17">
          <cell r="D17">
            <v>4.2</v>
          </cell>
          <cell r="E17">
            <v>4.3573329999999997</v>
          </cell>
          <cell r="F17">
            <v>5.330667</v>
          </cell>
          <cell r="G17">
            <v>4.6346530000000001</v>
          </cell>
          <cell r="H17">
            <v>6.675999</v>
          </cell>
          <cell r="I17">
            <v>4.4959870000000004</v>
          </cell>
          <cell r="J17">
            <v>3.9119999999999999</v>
          </cell>
          <cell r="K17">
            <v>4.12</v>
          </cell>
          <cell r="L17">
            <v>4.6040000000000001</v>
          </cell>
          <cell r="M17">
            <v>4.290667</v>
          </cell>
          <cell r="N17">
            <v>4.1293329999999999</v>
          </cell>
          <cell r="O17">
            <v>4.4999859999999998</v>
          </cell>
        </row>
        <row r="18">
          <cell r="D18">
            <v>4.2640000000000002</v>
          </cell>
          <cell r="E18">
            <v>4.4080000000000004</v>
          </cell>
          <cell r="F18">
            <v>4.5720000000000001</v>
          </cell>
        </row>
        <row r="21">
          <cell r="D21">
            <v>3.273333</v>
          </cell>
          <cell r="E21">
            <v>3.2919990000000001</v>
          </cell>
          <cell r="F21">
            <v>3.5346669999999998</v>
          </cell>
          <cell r="G21">
            <v>3.4320010000000001</v>
          </cell>
          <cell r="H21">
            <v>3.5946669999999998</v>
          </cell>
          <cell r="I21">
            <v>3.665333</v>
          </cell>
          <cell r="J21">
            <v>3.769333</v>
          </cell>
          <cell r="K21">
            <v>3.762667</v>
          </cell>
          <cell r="L21">
            <v>3.4186670000000001</v>
          </cell>
          <cell r="M21">
            <v>4.0293340000000004</v>
          </cell>
          <cell r="N21">
            <v>3.938666</v>
          </cell>
          <cell r="O21">
            <v>4.0186669999999998</v>
          </cell>
        </row>
        <row r="22">
          <cell r="D22">
            <v>4.2146670000000004</v>
          </cell>
          <cell r="E22">
            <v>4.2160000000000002</v>
          </cell>
          <cell r="F22">
            <v>4.0666659999999997</v>
          </cell>
          <cell r="G22">
            <v>4.6573200000000003</v>
          </cell>
          <cell r="H22">
            <v>4.1399999999999997</v>
          </cell>
          <cell r="I22">
            <v>4.450653</v>
          </cell>
          <cell r="J22">
            <v>3.8519999999999999</v>
          </cell>
          <cell r="K22">
            <v>4.1573339999999996</v>
          </cell>
          <cell r="L22">
            <v>4.5866670000000003</v>
          </cell>
          <cell r="M22">
            <v>4.4106670000000001</v>
          </cell>
          <cell r="N22">
            <v>4.1026670000000003</v>
          </cell>
          <cell r="O22">
            <v>4.4879870000000004</v>
          </cell>
        </row>
        <row r="23">
          <cell r="D23">
            <v>4.2679999999999998</v>
          </cell>
          <cell r="E23">
            <v>4.4066660000000004</v>
          </cell>
          <cell r="F23">
            <v>4.6040000000000001</v>
          </cell>
        </row>
        <row r="26">
          <cell r="D26">
            <v>6.7240000000000002</v>
          </cell>
          <cell r="E26">
            <v>6.6666670000000003</v>
          </cell>
          <cell r="F26">
            <v>6.968</v>
          </cell>
          <cell r="G26">
            <v>6.733333</v>
          </cell>
          <cell r="H26">
            <v>7.1013330000000003</v>
          </cell>
          <cell r="I26">
            <v>7.0946660000000001</v>
          </cell>
          <cell r="J26">
            <v>7.0866670000000003</v>
          </cell>
          <cell r="K26">
            <v>7.2453329999999996</v>
          </cell>
          <cell r="L26">
            <v>6.9039999999999999</v>
          </cell>
          <cell r="M26">
            <v>7.9640000000000004</v>
          </cell>
          <cell r="N26">
            <v>7.5946660000000001</v>
          </cell>
          <cell r="O26">
            <v>7.7919999999999998</v>
          </cell>
        </row>
        <row r="27">
          <cell r="D27">
            <v>8.2226669999999995</v>
          </cell>
          <cell r="E27">
            <v>8.6973330000000004</v>
          </cell>
          <cell r="F27">
            <v>8.434666</v>
          </cell>
          <cell r="G27">
            <v>9.1866660000000007</v>
          </cell>
          <cell r="H27">
            <v>9.4613340000000008</v>
          </cell>
          <cell r="I27">
            <v>8.8306649999999998</v>
          </cell>
          <cell r="J27">
            <v>7.5226660000000001</v>
          </cell>
          <cell r="K27">
            <v>8.1946670000000008</v>
          </cell>
          <cell r="L27">
            <v>9.0853330000000003</v>
          </cell>
          <cell r="M27">
            <v>8.7972000000000001</v>
          </cell>
          <cell r="N27">
            <v>8.1760000000000002</v>
          </cell>
          <cell r="O27">
            <v>8.9186669999999992</v>
          </cell>
        </row>
        <row r="28">
          <cell r="D28">
            <v>8.5026659999999996</v>
          </cell>
          <cell r="E28">
            <v>8.8119999999999994</v>
          </cell>
          <cell r="F28">
            <v>9.1533329999999999</v>
          </cell>
        </row>
        <row r="31">
          <cell r="D31">
            <v>6.4752934300000007</v>
          </cell>
          <cell r="E31">
            <v>6.1443074300000013</v>
          </cell>
          <cell r="F31">
            <v>6.892800440000002</v>
          </cell>
          <cell r="G31">
            <v>6.6947200999999996</v>
          </cell>
          <cell r="H31">
            <v>7.2079607700000015</v>
          </cell>
          <cell r="I31">
            <v>7.352147770000002</v>
          </cell>
          <cell r="J31">
            <v>7.504468000000001</v>
          </cell>
          <cell r="K31">
            <v>6.4394830000000018</v>
          </cell>
          <cell r="L31">
            <v>7.7981330000000035</v>
          </cell>
          <cell r="M31">
            <v>8.1271989999999956</v>
          </cell>
          <cell r="N31">
            <v>7.6525680000000005</v>
          </cell>
          <cell r="O31">
            <v>8.0598329999999994</v>
          </cell>
        </row>
        <row r="32">
          <cell r="D32">
            <v>8.2448527999999985</v>
          </cell>
          <cell r="E32">
            <v>8.451987459999998</v>
          </cell>
          <cell r="F32">
            <v>7.05897446</v>
          </cell>
          <cell r="G32">
            <v>9.1211611399999999</v>
          </cell>
          <cell r="H32">
            <v>4.4224004500000014</v>
          </cell>
          <cell r="I32">
            <v>8.7362284700000004</v>
          </cell>
          <cell r="J32">
            <v>7.8101341200000016</v>
          </cell>
          <cell r="K32">
            <v>8.1728924600000017</v>
          </cell>
          <cell r="L32">
            <v>9.1672401400000023</v>
          </cell>
          <cell r="M32">
            <v>8.4492128000000015</v>
          </cell>
          <cell r="N32">
            <v>8.1773334600000016</v>
          </cell>
          <cell r="O32">
            <v>8.9328668000000029</v>
          </cell>
        </row>
        <row r="33">
          <cell r="D33">
            <v>8.2240009999999995</v>
          </cell>
          <cell r="E33">
            <v>8.6948009999999964</v>
          </cell>
          <cell r="F33">
            <v>8.9692540000000029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 123 CAGR"/>
      <sheetName val=" HT 11KV 33 KV (2)"/>
      <sheetName val=" HT 11KV 33 KV"/>
      <sheetName val="HT-I"/>
      <sheetName val="HT-II"/>
      <sheetName val="HT-III"/>
      <sheetName val="HT-IV"/>
      <sheetName val="LIS-Write up"/>
      <sheetName val="LIS-Write up 17-18"/>
      <sheetName val="LIS-Write up 18-19"/>
      <sheetName val="Upcoming LIS 19-20"/>
      <sheetName val="LIS DETAILS CMD"/>
      <sheetName val="LIS-Write up 19-20"/>
      <sheetName val="HT-V"/>
      <sheetName val="HT-VI"/>
      <sheetName val="HT-Resco"/>
      <sheetName val="H1&amp;H2 Wise Sales"/>
      <sheetName val="Sale Revenue &amp; Input"/>
      <sheetName val="Non-Tariff Income"/>
      <sheetName val="Non Tariff Income"/>
      <sheetName val="1.3 Distribution Cost"/>
      <sheetName val="1.2 SLDC Cost"/>
      <sheetName val="Open Access"/>
      <sheetName val="1.1 Transco Cost"/>
      <sheetName val="1.5 Int on CSD"/>
      <sheetName val="1.7|Other Costs"/>
      <sheetName val="Losses"/>
      <sheetName val="Financial Performance write up"/>
      <sheetName val="News Paper Tables"/>
      <sheetName val="Energy Balance"/>
      <sheetName val="Tables for Write up sales"/>
      <sheetName val="Affidavit Tables"/>
      <sheetName val="For CGM"/>
      <sheetName val="ARR"/>
      <sheetName val="Supply Margin"/>
      <sheetName val="Approved &amp; Actuals"/>
      <sheetName val="Customer Charges"/>
      <sheetName val="Services"/>
      <sheetName val="Load"/>
      <sheetName val="Input Sheet to Services"/>
      <sheetName val="water grid"/>
      <sheetName val="No of Scs load"/>
      <sheetName val="Sheet1"/>
      <sheetName val="Sheet2"/>
      <sheetName val="Sheet3"/>
      <sheetName val="Sheet4"/>
      <sheetName val="Sheet5"/>
      <sheetName val="Sheet6"/>
      <sheetName val="Upcoming LIS 19-20 (2)"/>
      <sheetName val="Upcoming LIS 19-20 (3)"/>
      <sheetName val="Upcoming LIS 19-20 (5)"/>
      <sheetName val="Upcoming LIS Sales final table"/>
      <sheetName val="actuals LIS Sales 19-20"/>
      <sheetName val="Upcoming LIS 19-20 (4)"/>
      <sheetName val="Upcoming LIS 19-20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Q4">
            <v>1670043</v>
          </cell>
        </row>
        <row r="6">
          <cell r="Q6">
            <v>0</v>
          </cell>
        </row>
        <row r="7">
          <cell r="Q7">
            <v>1098700</v>
          </cell>
        </row>
        <row r="9">
          <cell r="Q9">
            <v>0</v>
          </cell>
        </row>
        <row r="10">
          <cell r="Q10">
            <v>0</v>
          </cell>
        </row>
        <row r="11">
          <cell r="Q11">
            <v>420417</v>
          </cell>
        </row>
        <row r="12">
          <cell r="Q12">
            <v>238983</v>
          </cell>
        </row>
        <row r="14">
          <cell r="Q14">
            <v>0</v>
          </cell>
        </row>
        <row r="15">
          <cell r="Q15">
            <v>0</v>
          </cell>
        </row>
        <row r="16">
          <cell r="Q16">
            <v>0</v>
          </cell>
        </row>
        <row r="17">
          <cell r="Q17">
            <v>0</v>
          </cell>
        </row>
        <row r="18">
          <cell r="Q18">
            <v>136456</v>
          </cell>
        </row>
        <row r="19">
          <cell r="Q19">
            <v>59085</v>
          </cell>
        </row>
        <row r="20">
          <cell r="Q20">
            <v>47948</v>
          </cell>
        </row>
        <row r="21">
          <cell r="Q21">
            <v>18594</v>
          </cell>
        </row>
        <row r="22">
          <cell r="Q22">
            <v>13878</v>
          </cell>
        </row>
        <row r="23">
          <cell r="Q23">
            <v>4356</v>
          </cell>
        </row>
        <row r="27">
          <cell r="Q27">
            <v>239426</v>
          </cell>
        </row>
        <row r="30">
          <cell r="Q30">
            <v>0</v>
          </cell>
          <cell r="AA30">
            <v>2697</v>
          </cell>
        </row>
        <row r="31">
          <cell r="Q31">
            <v>61909</v>
          </cell>
          <cell r="AA31">
            <v>665</v>
          </cell>
        </row>
        <row r="32">
          <cell r="Q32">
            <v>49354</v>
          </cell>
          <cell r="AA32">
            <v>247</v>
          </cell>
        </row>
        <row r="33">
          <cell r="Q33">
            <v>13820</v>
          </cell>
        </row>
        <row r="34">
          <cell r="Q34">
            <v>18500</v>
          </cell>
        </row>
        <row r="37">
          <cell r="Q37">
            <v>332</v>
          </cell>
        </row>
        <row r="40">
          <cell r="Q40">
            <v>18937</v>
          </cell>
        </row>
        <row r="42">
          <cell r="Q42">
            <v>138</v>
          </cell>
        </row>
        <row r="44">
          <cell r="Q44">
            <v>1833</v>
          </cell>
        </row>
        <row r="50">
          <cell r="Q50">
            <v>5737</v>
          </cell>
        </row>
        <row r="52">
          <cell r="Q52">
            <v>38</v>
          </cell>
        </row>
        <row r="61">
          <cell r="Q61">
            <v>1202556</v>
          </cell>
        </row>
        <row r="71">
          <cell r="Q71">
            <v>207</v>
          </cell>
        </row>
        <row r="76">
          <cell r="Q76">
            <v>32745</v>
          </cell>
        </row>
        <row r="78">
          <cell r="Q78">
            <v>5722</v>
          </cell>
        </row>
        <row r="81">
          <cell r="Q81">
            <v>5101</v>
          </cell>
        </row>
        <row r="83">
          <cell r="Q83">
            <v>26067</v>
          </cell>
        </row>
        <row r="86">
          <cell r="Q86">
            <v>2747</v>
          </cell>
        </row>
        <row r="89">
          <cell r="Q89">
            <v>1251</v>
          </cell>
        </row>
        <row r="94">
          <cell r="Q94">
            <v>17060</v>
          </cell>
        </row>
        <row r="97">
          <cell r="Q97">
            <v>4511</v>
          </cell>
        </row>
        <row r="98">
          <cell r="Q98">
            <v>284</v>
          </cell>
        </row>
        <row r="101">
          <cell r="Q101">
            <v>648</v>
          </cell>
        </row>
        <row r="106">
          <cell r="Q106">
            <v>1303</v>
          </cell>
        </row>
        <row r="107">
          <cell r="Q107">
            <v>745</v>
          </cell>
        </row>
        <row r="108">
          <cell r="Q108">
            <v>14</v>
          </cell>
        </row>
        <row r="111">
          <cell r="Q111">
            <v>488</v>
          </cell>
        </row>
        <row r="112">
          <cell r="Q112">
            <v>18</v>
          </cell>
        </row>
        <row r="113">
          <cell r="Q113">
            <v>205</v>
          </cell>
        </row>
        <row r="115">
          <cell r="Q115">
            <v>123</v>
          </cell>
        </row>
        <row r="116">
          <cell r="Q116">
            <v>18</v>
          </cell>
        </row>
        <row r="117">
          <cell r="Q117">
            <v>1</v>
          </cell>
        </row>
        <row r="118">
          <cell r="Q118">
            <v>36</v>
          </cell>
        </row>
        <row r="122">
          <cell r="Q122">
            <v>47</v>
          </cell>
        </row>
        <row r="126">
          <cell r="Q126">
            <v>1</v>
          </cell>
        </row>
        <row r="127">
          <cell r="Q127">
            <v>16</v>
          </cell>
        </row>
        <row r="128">
          <cell r="Q128">
            <v>22</v>
          </cell>
        </row>
        <row r="130">
          <cell r="Q130">
            <v>27</v>
          </cell>
        </row>
        <row r="131">
          <cell r="Q131">
            <v>7</v>
          </cell>
        </row>
        <row r="133">
          <cell r="Q133">
            <v>9</v>
          </cell>
        </row>
        <row r="142">
          <cell r="Q142">
            <v>4</v>
          </cell>
        </row>
        <row r="143">
          <cell r="Q143">
            <v>27</v>
          </cell>
        </row>
        <row r="145">
          <cell r="Q145">
            <v>1</v>
          </cell>
        </row>
        <row r="146">
          <cell r="Q146">
            <v>11</v>
          </cell>
        </row>
        <row r="147">
          <cell r="Q147">
            <v>2</v>
          </cell>
        </row>
        <row r="149">
          <cell r="Q149">
            <v>1</v>
          </cell>
        </row>
      </sheetData>
      <sheetData sheetId="38">
        <row r="4">
          <cell r="Q4">
            <v>790.93242086918247</v>
          </cell>
        </row>
        <row r="6">
          <cell r="Q6">
            <v>0</v>
          </cell>
        </row>
        <row r="7">
          <cell r="Q7">
            <v>720.80627001519622</v>
          </cell>
        </row>
        <row r="9">
          <cell r="Q9">
            <v>0</v>
          </cell>
        </row>
        <row r="10">
          <cell r="Q10">
            <v>0</v>
          </cell>
        </row>
        <row r="11">
          <cell r="Q11">
            <v>521.86971170946822</v>
          </cell>
        </row>
        <row r="12">
          <cell r="Q12">
            <v>319.59366890299583</v>
          </cell>
        </row>
        <row r="14">
          <cell r="Q14">
            <v>0</v>
          </cell>
        </row>
        <row r="15">
          <cell r="Q15">
            <v>0</v>
          </cell>
        </row>
        <row r="16">
          <cell r="Q16">
            <v>0</v>
          </cell>
        </row>
        <row r="17">
          <cell r="Q17">
            <v>0</v>
          </cell>
        </row>
        <row r="18">
          <cell r="Q18">
            <v>171.90265604573358</v>
          </cell>
        </row>
        <row r="19">
          <cell r="Q19">
            <v>98.387541357906969</v>
          </cell>
        </row>
        <row r="20">
          <cell r="Q20">
            <v>94.702112559365219</v>
          </cell>
        </row>
        <row r="21">
          <cell r="Q21">
            <v>42.260894295730324</v>
          </cell>
        </row>
        <row r="22">
          <cell r="Q22">
            <v>42.81126724514943</v>
          </cell>
        </row>
        <row r="23">
          <cell r="Q23">
            <v>21.603674767606254</v>
          </cell>
        </row>
        <row r="27">
          <cell r="Q27">
            <v>286.85932816604446</v>
          </cell>
        </row>
        <row r="30">
          <cell r="Q30">
            <v>0</v>
          </cell>
          <cell r="AA30">
            <v>2.1567687423607502</v>
          </cell>
        </row>
        <row r="31">
          <cell r="Q31">
            <v>76.706436722639623</v>
          </cell>
          <cell r="AA31">
            <v>0.56352233648231453</v>
          </cell>
        </row>
        <row r="32">
          <cell r="Q32">
            <v>109.2759219583225</v>
          </cell>
          <cell r="AA32">
            <v>0.32970892115693501</v>
          </cell>
        </row>
        <row r="33">
          <cell r="Q33">
            <v>48.958569574923864</v>
          </cell>
        </row>
        <row r="34">
          <cell r="Q34">
            <v>248.17465904164601</v>
          </cell>
        </row>
        <row r="37">
          <cell r="Q37">
            <v>1.437689</v>
          </cell>
        </row>
        <row r="40">
          <cell r="Q40">
            <v>341.34901173190394</v>
          </cell>
        </row>
        <row r="42">
          <cell r="Q42">
            <v>1.4303975</v>
          </cell>
        </row>
        <row r="44">
          <cell r="Q44">
            <v>13.249706</v>
          </cell>
        </row>
        <row r="50">
          <cell r="Q50">
            <v>19262.391417767736</v>
          </cell>
        </row>
        <row r="52">
          <cell r="Q52">
            <v>136.34810810810811</v>
          </cell>
        </row>
        <row r="61">
          <cell r="Q61">
            <v>6095821.6526409201</v>
          </cell>
        </row>
        <row r="71">
          <cell r="Q71">
            <v>1608.5</v>
          </cell>
        </row>
        <row r="76">
          <cell r="Q76">
            <v>53.080630015453799</v>
          </cell>
        </row>
        <row r="78">
          <cell r="Q78">
            <v>12.594502798598899</v>
          </cell>
        </row>
        <row r="81">
          <cell r="Q81">
            <v>13.4189638821681</v>
          </cell>
        </row>
        <row r="83">
          <cell r="Q83">
            <v>105865.09124117783</v>
          </cell>
        </row>
        <row r="86">
          <cell r="Q86">
            <v>11971.445041590659</v>
          </cell>
        </row>
        <row r="89">
          <cell r="Q89">
            <v>6163.9233939151327</v>
          </cell>
        </row>
        <row r="94">
          <cell r="Q94">
            <v>37.883488473820158</v>
          </cell>
        </row>
        <row r="97">
          <cell r="Q97">
            <v>4.7596791108067515</v>
          </cell>
        </row>
        <row r="98">
          <cell r="Q98">
            <v>1.4531927751581606</v>
          </cell>
        </row>
        <row r="101">
          <cell r="Q101">
            <v>2.9937600000000004</v>
          </cell>
        </row>
        <row r="106">
          <cell r="Q106">
            <v>320.8895</v>
          </cell>
        </row>
        <row r="107">
          <cell r="Q107">
            <v>92.19</v>
          </cell>
        </row>
        <row r="108">
          <cell r="Q108">
            <v>4.0410000000000004</v>
          </cell>
        </row>
        <row r="111">
          <cell r="Q111">
            <v>79.938600000000008</v>
          </cell>
        </row>
        <row r="112">
          <cell r="Q112">
            <v>2.4849999999999999</v>
          </cell>
        </row>
        <row r="113">
          <cell r="Q113">
            <v>67.215100000000007</v>
          </cell>
        </row>
        <row r="115">
          <cell r="Q115">
            <v>38.677</v>
          </cell>
        </row>
        <row r="116">
          <cell r="Q116">
            <v>5.0250000000000004</v>
          </cell>
        </row>
        <row r="117">
          <cell r="Q117">
            <v>211.40524000000022</v>
          </cell>
        </row>
        <row r="118">
          <cell r="Q118">
            <v>14.695</v>
          </cell>
        </row>
        <row r="122">
          <cell r="Q122">
            <v>64.600999999999999</v>
          </cell>
        </row>
        <row r="126">
          <cell r="Q126">
            <v>5.85</v>
          </cell>
        </row>
        <row r="127">
          <cell r="Q127">
            <v>8.1769999999999996</v>
          </cell>
        </row>
        <row r="128">
          <cell r="Q128">
            <v>63.921999999999997</v>
          </cell>
        </row>
        <row r="130">
          <cell r="Q130">
            <v>62.28</v>
          </cell>
        </row>
        <row r="131">
          <cell r="Q131">
            <v>15.17</v>
          </cell>
        </row>
        <row r="133">
          <cell r="Q133">
            <v>8.75</v>
          </cell>
        </row>
        <row r="137">
          <cell r="Q137">
            <v>184.67</v>
          </cell>
        </row>
        <row r="142">
          <cell r="Q142">
            <v>14.15</v>
          </cell>
        </row>
        <row r="143">
          <cell r="Q143">
            <v>2318.81</v>
          </cell>
        </row>
        <row r="145">
          <cell r="Q145">
            <v>5.3079999999999998</v>
          </cell>
        </row>
        <row r="146">
          <cell r="Q146">
            <v>154</v>
          </cell>
        </row>
        <row r="147">
          <cell r="Q147">
            <v>30</v>
          </cell>
        </row>
        <row r="149">
          <cell r="Q149">
            <v>30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7-18 Sales"/>
      <sheetName val="FY18-19 Sales"/>
      <sheetName val="FY19-20 Sales "/>
      <sheetName val="FY19-20 H1"/>
      <sheetName val="FY20-21 Sales"/>
      <sheetName val="FY21-22 Sales"/>
      <sheetName val="FY19-20 Sales"/>
    </sheetNames>
    <sheetDataSet>
      <sheetData sheetId="0"/>
      <sheetData sheetId="1"/>
      <sheetData sheetId="2"/>
      <sheetData sheetId="3"/>
      <sheetData sheetId="4">
        <row r="10">
          <cell r="D10">
            <v>1670043</v>
          </cell>
          <cell r="G10">
            <v>99.402056411619441</v>
          </cell>
          <cell r="H10">
            <v>120.81985708405224</v>
          </cell>
          <cell r="I10">
            <v>118.13324052531519</v>
          </cell>
          <cell r="J10">
            <v>115.53353466271462</v>
          </cell>
          <cell r="K10">
            <v>120.11206458325705</v>
          </cell>
          <cell r="L10">
            <v>104.23761705474483</v>
          </cell>
          <cell r="M10">
            <v>104.90740457384003</v>
          </cell>
          <cell r="N10">
            <v>98.512065357400033</v>
          </cell>
          <cell r="O10">
            <v>83.825279403952536</v>
          </cell>
          <cell r="P10">
            <v>75.40075594284113</v>
          </cell>
          <cell r="Q10">
            <v>78.641284192547616</v>
          </cell>
          <cell r="R10">
            <v>81.99440192163101</v>
          </cell>
        </row>
        <row r="11">
          <cell r="G11">
            <v>29.607746350805449</v>
          </cell>
          <cell r="H11">
            <v>35.987220102088671</v>
          </cell>
          <cell r="I11">
            <v>35.186988552717402</v>
          </cell>
          <cell r="J11">
            <v>34.412644091996754</v>
          </cell>
          <cell r="K11">
            <v>35.776398097101492</v>
          </cell>
          <cell r="L11">
            <v>31.048059138628808</v>
          </cell>
          <cell r="M11">
            <v>31.247561037182965</v>
          </cell>
          <cell r="N11">
            <v>29.342654959952352</v>
          </cell>
          <cell r="O11">
            <v>24.968071083965096</v>
          </cell>
          <cell r="P11">
            <v>22.458755253212935</v>
          </cell>
          <cell r="Q11">
            <v>23.423974102032588</v>
          </cell>
          <cell r="R11">
            <v>24.422728683084543</v>
          </cell>
        </row>
        <row r="13">
          <cell r="G13">
            <v>65.462796455644707</v>
          </cell>
          <cell r="H13">
            <v>79.567827845952493</v>
          </cell>
          <cell r="I13">
            <v>77.798514017970078</v>
          </cell>
          <cell r="J13">
            <v>76.086436603562831</v>
          </cell>
          <cell r="K13">
            <v>79.101699899660133</v>
          </cell>
          <cell r="L13">
            <v>68.647331399459432</v>
          </cell>
          <cell r="M13">
            <v>69.088430563942453</v>
          </cell>
          <cell r="N13">
            <v>64.876678770227301</v>
          </cell>
          <cell r="O13">
            <v>55.204463585091851</v>
          </cell>
          <cell r="P13">
            <v>49.656360412187333</v>
          </cell>
          <cell r="Q13">
            <v>51.790461545275221</v>
          </cell>
          <cell r="R13">
            <v>53.99871026079316</v>
          </cell>
        </row>
        <row r="14">
          <cell r="G14">
            <v>34.426541160003318</v>
          </cell>
          <cell r="H14">
            <v>41.844303156324202</v>
          </cell>
          <cell r="I14">
            <v>40.91383029812188</v>
          </cell>
          <cell r="J14">
            <v>40.01345776948817</v>
          </cell>
          <cell r="K14">
            <v>41.599168915232994</v>
          </cell>
          <cell r="L14">
            <v>36.101271377081495</v>
          </cell>
          <cell r="M14">
            <v>36.333243113150047</v>
          </cell>
          <cell r="N14">
            <v>34.118304944715753</v>
          </cell>
          <cell r="O14">
            <v>29.031737730846562</v>
          </cell>
          <cell r="P14">
            <v>26.114019384192083</v>
          </cell>
          <cell r="Q14">
            <v>27.236331972039448</v>
          </cell>
          <cell r="R14">
            <v>28.397638384419995</v>
          </cell>
        </row>
        <row r="16">
          <cell r="G16">
            <v>55.657606591218702</v>
          </cell>
          <cell r="H16">
            <v>67.649949274141903</v>
          </cell>
          <cell r="I16">
            <v>66.145647925803189</v>
          </cell>
          <cell r="J16">
            <v>64.690009970444009</v>
          </cell>
          <cell r="K16">
            <v>67.253639197876041</v>
          </cell>
          <cell r="L16">
            <v>58.365153513674464</v>
          </cell>
          <cell r="M16">
            <v>58.740183684912957</v>
          </cell>
          <cell r="N16">
            <v>55.159279154607873</v>
          </cell>
          <cell r="O16">
            <v>46.935793804350418</v>
          </cell>
          <cell r="P16">
            <v>42.218700119936244</v>
          </cell>
          <cell r="Q16">
            <v>44.033149971185111</v>
          </cell>
          <cell r="R16">
            <v>45.910641384909518</v>
          </cell>
        </row>
        <row r="17">
          <cell r="G17">
            <v>15.082552853387659</v>
          </cell>
          <cell r="H17">
            <v>18.332335828778184</v>
          </cell>
          <cell r="I17">
            <v>17.924687962056574</v>
          </cell>
          <cell r="J17">
            <v>17.530227299054115</v>
          </cell>
          <cell r="K17">
            <v>18.224940487194218</v>
          </cell>
          <cell r="L17">
            <v>15.816266034065626</v>
          </cell>
          <cell r="M17">
            <v>15.917894773167967</v>
          </cell>
          <cell r="N17">
            <v>14.947512014205007</v>
          </cell>
          <cell r="O17">
            <v>12.719044783386533</v>
          </cell>
          <cell r="P17">
            <v>11.440768206887414</v>
          </cell>
          <cell r="Q17">
            <v>11.932462648264995</v>
          </cell>
          <cell r="R17">
            <v>12.441240607174704</v>
          </cell>
        </row>
        <row r="18">
          <cell r="G18">
            <v>5.2798448966222393</v>
          </cell>
          <cell r="H18">
            <v>6.4174739322726326</v>
          </cell>
          <cell r="I18">
            <v>6.27477146474933</v>
          </cell>
          <cell r="J18">
            <v>6.1366853503682393</v>
          </cell>
          <cell r="K18">
            <v>6.3798787882877237</v>
          </cell>
          <cell r="L18">
            <v>5.536690792024948</v>
          </cell>
          <cell r="M18">
            <v>5.5722672613876343</v>
          </cell>
          <cell r="N18">
            <v>5.2325720846172104</v>
          </cell>
          <cell r="O18">
            <v>4.4524679835210819</v>
          </cell>
          <cell r="P18">
            <v>4.004990548864872</v>
          </cell>
          <cell r="Q18">
            <v>4.1771146191227686</v>
          </cell>
          <cell r="R18">
            <v>4.3552189981344389</v>
          </cell>
        </row>
        <row r="19">
          <cell r="G19">
            <v>4.7495439598101337</v>
          </cell>
          <cell r="H19">
            <v>5.7729109754273242</v>
          </cell>
          <cell r="I19">
            <v>5.6445413630720624</v>
          </cell>
          <cell r="J19">
            <v>5.5203244431939931</v>
          </cell>
          <cell r="K19">
            <v>5.7390918401065205</v>
          </cell>
          <cell r="L19">
            <v>4.9805925786611134</v>
          </cell>
          <cell r="M19">
            <v>5.0125957924829843</v>
          </cell>
          <cell r="N19">
            <v>4.7070191691926357</v>
          </cell>
          <cell r="O19">
            <v>4.0052677363513842</v>
          </cell>
          <cell r="P19">
            <v>3.6027343686984059</v>
          </cell>
          <cell r="Q19">
            <v>3.757570515259137</v>
          </cell>
          <cell r="R19">
            <v>3.9177863159338475</v>
          </cell>
        </row>
        <row r="20">
          <cell r="G20">
            <v>2.1774603208883945</v>
          </cell>
          <cell r="H20">
            <v>2.646629800962327</v>
          </cell>
          <cell r="I20">
            <v>2.5877778901943338</v>
          </cell>
          <cell r="J20">
            <v>2.5308298091772494</v>
          </cell>
          <cell r="K20">
            <v>2.6311251912838118</v>
          </cell>
          <cell r="L20">
            <v>2.2833861116593019</v>
          </cell>
          <cell r="M20">
            <v>2.2980581999329766</v>
          </cell>
          <cell r="N20">
            <v>2.1579645450818705</v>
          </cell>
          <cell r="O20">
            <v>1.8362418885345484</v>
          </cell>
          <cell r="P20">
            <v>1.6516977631796212</v>
          </cell>
          <cell r="Q20">
            <v>1.7226834342731319</v>
          </cell>
          <cell r="R20">
            <v>1.79613544391881</v>
          </cell>
        </row>
        <row r="23">
          <cell r="G23">
            <v>2.3911926859902555</v>
          </cell>
          <cell r="H23">
            <v>3.6439891234355248</v>
          </cell>
          <cell r="I23">
            <v>4.9166512116104784</v>
          </cell>
          <cell r="J23">
            <v>4.1118330699307508</v>
          </cell>
          <cell r="K23">
            <v>3.8259177600724543</v>
          </cell>
          <cell r="L23">
            <v>3.3688080749716351</v>
          </cell>
          <cell r="M23">
            <v>3.6131023932380715</v>
          </cell>
          <cell r="N23">
            <v>3.7450113799726283</v>
          </cell>
          <cell r="O23">
            <v>3.5406809146857121</v>
          </cell>
          <cell r="P23">
            <v>3.557587158683496</v>
          </cell>
          <cell r="Q23">
            <v>3.6613438839284753</v>
          </cell>
          <cell r="R23">
            <v>3.7402676280631573</v>
          </cell>
        </row>
        <row r="25">
          <cell r="G25">
            <v>6.8824078188673052</v>
          </cell>
          <cell r="H25">
            <v>10.48824688279524</v>
          </cell>
          <cell r="I25">
            <v>14.151263902606827</v>
          </cell>
          <cell r="J25">
            <v>11.83481040075575</v>
          </cell>
          <cell r="K25">
            <v>11.011879745425608</v>
          </cell>
          <cell r="L25">
            <v>9.696211924404734</v>
          </cell>
          <cell r="M25">
            <v>10.399347700953619</v>
          </cell>
          <cell r="N25">
            <v>10.779012395898443</v>
          </cell>
          <cell r="O25">
            <v>10.19090186839359</v>
          </cell>
          <cell r="P25">
            <v>10.239561964486953</v>
          </cell>
          <cell r="Q25">
            <v>10.538197913513534</v>
          </cell>
          <cell r="R25">
            <v>10.765358776337042</v>
          </cell>
        </row>
        <row r="26">
          <cell r="G26">
            <v>4.5811460870191834</v>
          </cell>
          <cell r="H26">
            <v>6.9813054430006511</v>
          </cell>
          <cell r="I26">
            <v>9.419524236282836</v>
          </cell>
          <cell r="J26">
            <v>7.8776202725747613</v>
          </cell>
          <cell r="K26">
            <v>7.3298518678576068</v>
          </cell>
          <cell r="L26">
            <v>6.4541021813069488</v>
          </cell>
          <cell r="M26">
            <v>6.92213136472001</v>
          </cell>
          <cell r="N26">
            <v>7.174848070471989</v>
          </cell>
          <cell r="O26">
            <v>6.7833832935042899</v>
          </cell>
          <cell r="P26">
            <v>6.8157729766905977</v>
          </cell>
          <cell r="Q26">
            <v>7.0145544126839576</v>
          </cell>
          <cell r="R26">
            <v>7.1657597938871742</v>
          </cell>
        </row>
        <row r="27">
          <cell r="G27">
            <v>3.7171675183125363</v>
          </cell>
          <cell r="H27">
            <v>5.6646702233907318</v>
          </cell>
          <cell r="I27">
            <v>7.6430545684367832</v>
          </cell>
          <cell r="J27">
            <v>6.3919450815567576</v>
          </cell>
          <cell r="K27">
            <v>5.9474827389691747</v>
          </cell>
          <cell r="L27">
            <v>5.2368945526979482</v>
          </cell>
          <cell r="M27">
            <v>5.6166560458175381</v>
          </cell>
          <cell r="N27">
            <v>5.8217117921553356</v>
          </cell>
          <cell r="O27">
            <v>5.504075085997683</v>
          </cell>
          <cell r="P27">
            <v>5.5303562558144961</v>
          </cell>
          <cell r="Q27">
            <v>5.6916486230698755</v>
          </cell>
          <cell r="R27">
            <v>5.8143375137811457</v>
          </cell>
        </row>
        <row r="28">
          <cell r="G28">
            <v>17.475585190518547</v>
          </cell>
          <cell r="H28">
            <v>26.631413993953657</v>
          </cell>
          <cell r="I28">
            <v>35.932427195837988</v>
          </cell>
          <cell r="J28">
            <v>30.050564107094743</v>
          </cell>
          <cell r="K28">
            <v>27.961005459656437</v>
          </cell>
          <cell r="L28">
            <v>24.620304691293921</v>
          </cell>
          <cell r="M28">
            <v>26.405684094399938</v>
          </cell>
          <cell r="N28">
            <v>27.369716289956816</v>
          </cell>
          <cell r="O28">
            <v>25.876405243105296</v>
          </cell>
          <cell r="P28">
            <v>25.999961370123398</v>
          </cell>
          <cell r="Q28">
            <v>26.758248020016264</v>
          </cell>
          <cell r="R28">
            <v>27.335047465021731</v>
          </cell>
        </row>
        <row r="29">
          <cell r="G29">
            <v>7.4340694472281671E-2</v>
          </cell>
          <cell r="H29">
            <v>0.11328935709480581</v>
          </cell>
          <cell r="I29">
            <v>0.15285563045193992</v>
          </cell>
          <cell r="J29">
            <v>0.1278343346245881</v>
          </cell>
          <cell r="K29">
            <v>0.11894540533852303</v>
          </cell>
          <cell r="L29">
            <v>0.10473414932410943</v>
          </cell>
          <cell r="M29">
            <v>0.11232910784918475</v>
          </cell>
          <cell r="N29">
            <v>0.11643007626483588</v>
          </cell>
          <cell r="O29">
            <v>0.1100775690912104</v>
          </cell>
          <cell r="P29">
            <v>0.11060317370980793</v>
          </cell>
          <cell r="Q29">
            <v>0.11382890581248338</v>
          </cell>
          <cell r="R29">
            <v>0.11628259596622986</v>
          </cell>
        </row>
        <row r="31">
          <cell r="G31">
            <v>3.007382565180336E-2</v>
          </cell>
          <cell r="H31">
            <v>4.5830139167510948E-2</v>
          </cell>
          <cell r="I31">
            <v>6.1836301271332939E-2</v>
          </cell>
          <cell r="J31">
            <v>5.1714172420699964E-2</v>
          </cell>
          <cell r="K31">
            <v>4.8118240051787241E-2</v>
          </cell>
          <cell r="L31">
            <v>4.2369210684971584E-2</v>
          </cell>
          <cell r="M31">
            <v>4.544167940667497E-2</v>
          </cell>
          <cell r="N31">
            <v>4.7100687437354974E-2</v>
          </cell>
          <cell r="O31">
            <v>4.4530840672435741E-2</v>
          </cell>
          <cell r="P31">
            <v>4.4743469055499585E-2</v>
          </cell>
          <cell r="Q31">
            <v>4.6048408504127648E-2</v>
          </cell>
          <cell r="R31">
            <v>4.7041025675801124E-2</v>
          </cell>
        </row>
        <row r="32">
          <cell r="G32">
            <v>1.5083201263647945E-2</v>
          </cell>
          <cell r="H32">
            <v>2.2985609513338091E-2</v>
          </cell>
          <cell r="I32">
            <v>3.1013326614106902E-2</v>
          </cell>
          <cell r="J32">
            <v>2.59366826101699E-2</v>
          </cell>
          <cell r="K32">
            <v>2.413318170946142E-2</v>
          </cell>
          <cell r="L32">
            <v>2.1249818348435111E-2</v>
          </cell>
          <cell r="M32">
            <v>2.2790781731087971E-2</v>
          </cell>
          <cell r="N32">
            <v>2.3622839225683916E-2</v>
          </cell>
          <cell r="O32">
            <v>2.2333960437172114E-2</v>
          </cell>
          <cell r="P32">
            <v>2.2440601897864485E-2</v>
          </cell>
          <cell r="Q32">
            <v>2.3095080133138508E-2</v>
          </cell>
          <cell r="R32">
            <v>2.3592916515893698E-2</v>
          </cell>
        </row>
        <row r="33">
          <cell r="G33">
            <v>9.1659779044443931E-3</v>
          </cell>
          <cell r="H33">
            <v>1.3968227648544183E-2</v>
          </cell>
          <cell r="I33">
            <v>1.8846626887710816E-2</v>
          </cell>
          <cell r="J33">
            <v>1.5761578431786237E-2</v>
          </cell>
          <cell r="K33">
            <v>1.466560091895012E-2</v>
          </cell>
          <cell r="L33">
            <v>1.2913396967303072E-2</v>
          </cell>
          <cell r="M33">
            <v>1.3849831883874487E-2</v>
          </cell>
          <cell r="N33">
            <v>1.4355468616911704E-2</v>
          </cell>
          <cell r="O33">
            <v>1.3572224112611494E-2</v>
          </cell>
          <cell r="P33">
            <v>1.3637029537886815E-2</v>
          </cell>
          <cell r="Q33">
            <v>1.4034752338146699E-2</v>
          </cell>
          <cell r="R33">
            <v>1.433728475183001E-2</v>
          </cell>
        </row>
        <row r="35">
          <cell r="G35">
            <v>10.806272517340764</v>
          </cell>
          <cell r="H35">
            <v>29.577504095445125</v>
          </cell>
          <cell r="I35">
            <v>16.550648009721534</v>
          </cell>
          <cell r="J35">
            <v>17.028536733587348</v>
          </cell>
          <cell r="K35">
            <v>15.842623800429983</v>
          </cell>
          <cell r="L35">
            <v>14.468121524921587</v>
          </cell>
          <cell r="M35">
            <v>16.210790363645739</v>
          </cell>
          <cell r="N35">
            <v>16.93144062926423</v>
          </cell>
          <cell r="O35">
            <v>23.472017407625405</v>
          </cell>
          <cell r="P35">
            <v>28.127770389631578</v>
          </cell>
          <cell r="Q35">
            <v>25.09106276707724</v>
          </cell>
          <cell r="R35">
            <v>21.17475678430948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G37">
            <v>4.7516927702276265E-2</v>
          </cell>
          <cell r="H37">
            <v>0.13005706837966166</v>
          </cell>
          <cell r="I37">
            <v>7.2775875644610244E-2</v>
          </cell>
          <cell r="J37">
            <v>7.4877229641117912E-2</v>
          </cell>
          <cell r="K37">
            <v>6.9662578704302563E-2</v>
          </cell>
          <cell r="L37">
            <v>6.3618669933064309E-2</v>
          </cell>
          <cell r="M37">
            <v>7.1281466617655276E-2</v>
          </cell>
          <cell r="N37">
            <v>7.445028236934674E-2</v>
          </cell>
          <cell r="O37">
            <v>0.10321025611698777</v>
          </cell>
          <cell r="P37">
            <v>0.12368235484396718</v>
          </cell>
          <cell r="Q37">
            <v>0.11032946037250939</v>
          </cell>
          <cell r="R37">
            <v>9.3108829674500543E-2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G39">
            <v>0.44456055495696073</v>
          </cell>
          <cell r="H39">
            <v>1.2167925261752146</v>
          </cell>
          <cell r="I39">
            <v>0.68087911463385353</v>
          </cell>
          <cell r="J39">
            <v>0.70053903677153262</v>
          </cell>
          <cell r="K39">
            <v>0.65175162086571825</v>
          </cell>
          <cell r="L39">
            <v>0.59520580514535104</v>
          </cell>
          <cell r="M39">
            <v>0.66689766973660769</v>
          </cell>
          <cell r="N39">
            <v>0.69654458836642541</v>
          </cell>
          <cell r="O39">
            <v>0.96561816925760802</v>
          </cell>
          <cell r="P39">
            <v>1.1571517555244593</v>
          </cell>
          <cell r="Q39">
            <v>1.0322242725502466</v>
          </cell>
          <cell r="R39">
            <v>0.87111088601602116</v>
          </cell>
        </row>
        <row r="43">
          <cell r="G43">
            <v>0.33175270768092013</v>
          </cell>
          <cell r="H43">
            <v>1.0547773032907395</v>
          </cell>
          <cell r="I43">
            <v>0.56866166612654656</v>
          </cell>
          <cell r="J43">
            <v>0.64545817601010291</v>
          </cell>
          <cell r="K43">
            <v>0.68025095168831806</v>
          </cell>
          <cell r="L43">
            <v>0.65104200575565441</v>
          </cell>
          <cell r="M43">
            <v>0.66528632765630824</v>
          </cell>
          <cell r="N43">
            <v>0.63562595270192723</v>
          </cell>
          <cell r="O43">
            <v>0.60391777664683211</v>
          </cell>
          <cell r="P43">
            <v>0.6430283965063972</v>
          </cell>
          <cell r="Q43">
            <v>0.63127735181799827</v>
          </cell>
          <cell r="R43">
            <v>0.60670274645773514</v>
          </cell>
        </row>
        <row r="44">
          <cell r="G44">
            <v>2.6242923190797737E-3</v>
          </cell>
          <cell r="H44">
            <v>8.3436967092605299E-3</v>
          </cell>
          <cell r="I44">
            <v>4.4983338734535068E-3</v>
          </cell>
          <cell r="J44">
            <v>5.1058239898970738E-3</v>
          </cell>
          <cell r="K44">
            <v>5.3810483116820346E-3</v>
          </cell>
          <cell r="L44">
            <v>5.1499942443457396E-3</v>
          </cell>
          <cell r="M44">
            <v>5.2626723436917707E-3</v>
          </cell>
          <cell r="N44">
            <v>5.0280472980729343E-3</v>
          </cell>
          <cell r="O44">
            <v>4.7772233531680206E-3</v>
          </cell>
          <cell r="P44">
            <v>5.0866034936026929E-3</v>
          </cell>
          <cell r="Q44">
            <v>4.9936481820017729E-3</v>
          </cell>
          <cell r="R44">
            <v>4.7992535422649281E-3</v>
          </cell>
        </row>
        <row r="48">
          <cell r="G48">
            <v>624.08094239702007</v>
          </cell>
          <cell r="H48">
            <v>314.52109702293978</v>
          </cell>
          <cell r="I48">
            <v>280.74494146496602</v>
          </cell>
          <cell r="J48">
            <v>692.22279247170775</v>
          </cell>
          <cell r="K48">
            <v>463.347999083979</v>
          </cell>
          <cell r="L48">
            <v>603.10050874453259</v>
          </cell>
          <cell r="M48">
            <v>377.99406900941852</v>
          </cell>
          <cell r="N48">
            <v>283.05505268582425</v>
          </cell>
          <cell r="O48">
            <v>748.88270504210948</v>
          </cell>
          <cell r="P48">
            <v>1057.8048620444149</v>
          </cell>
          <cell r="Q48">
            <v>946.45122349012763</v>
          </cell>
          <cell r="R48">
            <v>1510.4151907836233</v>
          </cell>
        </row>
        <row r="59">
          <cell r="G59">
            <v>0.11040625830586452</v>
          </cell>
          <cell r="H59">
            <v>5.5641977060192915E-2</v>
          </cell>
          <cell r="I59">
            <v>4.9666632033969732E-2</v>
          </cell>
          <cell r="J59">
            <v>0.12246124378882035</v>
          </cell>
          <cell r="K59">
            <v>8.19709678617732E-2</v>
          </cell>
          <cell r="L59">
            <v>0.10669460646738876</v>
          </cell>
          <cell r="M59">
            <v>6.6870990581522224E-2</v>
          </cell>
          <cell r="N59">
            <v>5.0075314175721621E-2</v>
          </cell>
          <cell r="O59">
            <v>0.13248495789040537</v>
          </cell>
          <cell r="P59">
            <v>0.18713642558528595</v>
          </cell>
          <cell r="Q59">
            <v>0.16743683576236618</v>
          </cell>
          <cell r="R59">
            <v>0.26720779048668902</v>
          </cell>
        </row>
        <row r="62">
          <cell r="G62">
            <v>5.7184399779687753</v>
          </cell>
          <cell r="H62">
            <v>5.7152612263471294</v>
          </cell>
          <cell r="I62">
            <v>4.372019660949956</v>
          </cell>
          <cell r="J62">
            <v>5.8762079603782418</v>
          </cell>
          <cell r="K62">
            <v>5.79614525381806</v>
          </cell>
          <cell r="L62">
            <v>5.2470044384994274</v>
          </cell>
          <cell r="M62">
            <v>5.0852947713000365</v>
          </cell>
          <cell r="N62">
            <v>5.4728451533354807</v>
          </cell>
          <cell r="O62">
            <v>5.5058354570468326</v>
          </cell>
          <cell r="P62">
            <v>5.8428103765545014</v>
          </cell>
          <cell r="Q62">
            <v>5.8906616923748123</v>
          </cell>
          <cell r="R62">
            <v>5.5091977715360345</v>
          </cell>
        </row>
        <row r="63">
          <cell r="G63">
            <v>1.6539757738414613</v>
          </cell>
          <cell r="H63">
            <v>1.6530563660670481</v>
          </cell>
          <cell r="I63">
            <v>1.2645432372866066</v>
          </cell>
          <cell r="J63">
            <v>1.6996078731200122</v>
          </cell>
          <cell r="K63">
            <v>1.6764508971704706</v>
          </cell>
          <cell r="L63">
            <v>1.5176198858345453</v>
          </cell>
          <cell r="M63">
            <v>1.4708477114348477</v>
          </cell>
          <cell r="N63">
            <v>1.5829410350509356</v>
          </cell>
          <cell r="O63">
            <v>1.5924830016223204</v>
          </cell>
          <cell r="P63">
            <v>1.6899481066868374</v>
          </cell>
          <cell r="Q63">
            <v>1.7037884053378942</v>
          </cell>
          <cell r="R63">
            <v>1.5934555022921888</v>
          </cell>
        </row>
        <row r="64">
          <cell r="G64">
            <v>1.6408688830069555</v>
          </cell>
          <cell r="H64">
            <v>1.639956761057112</v>
          </cell>
          <cell r="I64">
            <v>1.2545223951263047</v>
          </cell>
          <cell r="J64">
            <v>1.686139371823459</v>
          </cell>
          <cell r="K64">
            <v>1.6631659027672034</v>
          </cell>
          <cell r="L64">
            <v>1.5055935439216224</v>
          </cell>
          <cell r="M64">
            <v>1.4591920144815698</v>
          </cell>
          <cell r="N64">
            <v>1.5703970572781019</v>
          </cell>
          <cell r="O64">
            <v>1.5798634087672254</v>
          </cell>
          <cell r="P64">
            <v>1.6765561539746889</v>
          </cell>
          <cell r="Q64">
            <v>1.6902867755153517</v>
          </cell>
          <cell r="R64">
            <v>1.5808282028791631</v>
          </cell>
        </row>
        <row r="66">
          <cell r="G66">
            <v>16.389494972220128</v>
          </cell>
          <cell r="H66">
            <v>16.380384422153742</v>
          </cell>
          <cell r="I66">
            <v>12.530549332973711</v>
          </cell>
          <cell r="J66">
            <v>16.841670314523142</v>
          </cell>
          <cell r="K66">
            <v>16.612204353231974</v>
          </cell>
          <cell r="L66">
            <v>15.0383239476703</v>
          </cell>
          <cell r="M66">
            <v>14.574851429337558</v>
          </cell>
          <cell r="N66">
            <v>15.685601050269678</v>
          </cell>
          <cell r="O66">
            <v>15.780153833702284</v>
          </cell>
          <cell r="P66">
            <v>16.745950234523644</v>
          </cell>
          <cell r="Q66">
            <v>16.883095837707831</v>
          </cell>
          <cell r="R66">
            <v>15.789790489263609</v>
          </cell>
        </row>
        <row r="67">
          <cell r="G67">
            <v>1.74135626495591</v>
          </cell>
          <cell r="H67">
            <v>1.7403882843401448</v>
          </cell>
          <cell r="I67">
            <v>1.3313497835837895</v>
          </cell>
          <cell r="J67">
            <v>1.7893991342763231</v>
          </cell>
          <cell r="K67">
            <v>1.7650187619728575</v>
          </cell>
          <cell r="L67">
            <v>1.5977966169853772</v>
          </cell>
          <cell r="M67">
            <v>1.5485534417196609</v>
          </cell>
          <cell r="N67">
            <v>1.6665687200724109</v>
          </cell>
          <cell r="O67">
            <v>1.6766147942240832</v>
          </cell>
          <cell r="P67">
            <v>1.7792290368284316</v>
          </cell>
          <cell r="Q67">
            <v>1.7938005264149464</v>
          </cell>
          <cell r="R67">
            <v>1.6776386726634969</v>
          </cell>
        </row>
        <row r="68">
          <cell r="G68">
            <v>0.7684931280067675</v>
          </cell>
          <cell r="H68">
            <v>0.76806594003482309</v>
          </cell>
          <cell r="I68">
            <v>0.58754959007962937</v>
          </cell>
          <cell r="J68">
            <v>0.78969534587882328</v>
          </cell>
          <cell r="K68">
            <v>0.7789358310394322</v>
          </cell>
          <cell r="L68">
            <v>0.70513756708872732</v>
          </cell>
          <cell r="M68">
            <v>0.68340563172632529</v>
          </cell>
          <cell r="N68">
            <v>0.73548798399338999</v>
          </cell>
          <cell r="O68">
            <v>0.73992150463725559</v>
          </cell>
          <cell r="P68">
            <v>0.78520709143190148</v>
          </cell>
          <cell r="Q68">
            <v>0.79163776264916796</v>
          </cell>
          <cell r="R68">
            <v>0.74037336136550747</v>
          </cell>
        </row>
        <row r="70">
          <cell r="G70">
            <v>2.2262997057587257</v>
          </cell>
          <cell r="H70">
            <v>1.8269768609549222</v>
          </cell>
          <cell r="I70">
            <v>2.6715333256266982</v>
          </cell>
          <cell r="J70">
            <v>2.0951112821231335</v>
          </cell>
          <cell r="K70">
            <v>1.9254722636323858</v>
          </cell>
          <cell r="L70">
            <v>1.2054510628802315</v>
          </cell>
          <cell r="M70">
            <v>1.5373045113257393</v>
          </cell>
          <cell r="N70">
            <v>1.4984524755073787</v>
          </cell>
          <cell r="O70">
            <v>1.4544288868269393</v>
          </cell>
          <cell r="P70">
            <v>1.492256213547468</v>
          </cell>
          <cell r="Q70">
            <v>1.6533151556988575</v>
          </cell>
          <cell r="R70">
            <v>2.7961397728923716</v>
          </cell>
        </row>
        <row r="72">
          <cell r="G72">
            <v>0.3332537478729754</v>
          </cell>
          <cell r="H72">
            <v>0.27347930048031688</v>
          </cell>
          <cell r="I72">
            <v>0.39990055742707653</v>
          </cell>
          <cell r="J72">
            <v>0.3136162149114331</v>
          </cell>
          <cell r="K72">
            <v>0.28822303062842652</v>
          </cell>
          <cell r="L72">
            <v>0.18044339831837319</v>
          </cell>
          <cell r="M72">
            <v>0.23011838374507568</v>
          </cell>
          <cell r="N72">
            <v>0.22430264091607899</v>
          </cell>
          <cell r="O72">
            <v>0.21771277079004633</v>
          </cell>
          <cell r="P72">
            <v>0.22337512539981594</v>
          </cell>
          <cell r="Q72">
            <v>0.24748396212183102</v>
          </cell>
          <cell r="R72">
            <v>0.41855283746511845</v>
          </cell>
        </row>
        <row r="73">
          <cell r="G73">
            <v>0.13014554636829864</v>
          </cell>
          <cell r="H73">
            <v>0.10680183856476062</v>
          </cell>
          <cell r="I73">
            <v>0.15617311694622529</v>
          </cell>
          <cell r="J73">
            <v>0.12247650296543328</v>
          </cell>
          <cell r="K73">
            <v>0.11255970573918735</v>
          </cell>
          <cell r="L73">
            <v>7.0468538801395433E-2</v>
          </cell>
          <cell r="M73">
            <v>8.9868104929184914E-2</v>
          </cell>
          <cell r="N73">
            <v>8.7596883576542259E-2</v>
          </cell>
          <cell r="O73">
            <v>8.50233423830144E-2</v>
          </cell>
          <cell r="P73">
            <v>8.7234661052715962E-2</v>
          </cell>
          <cell r="Q73">
            <v>9.6649882179311419E-2</v>
          </cell>
          <cell r="R73">
            <v>0.16345738964250944</v>
          </cell>
        </row>
        <row r="74">
          <cell r="G74">
            <v>7.8401999999999999E-2</v>
          </cell>
          <cell r="H74">
            <v>0.21665699999999999</v>
          </cell>
          <cell r="I74">
            <v>0.57315500000000008</v>
          </cell>
          <cell r="J74">
            <v>-0.21894000000000002</v>
          </cell>
          <cell r="K74">
            <v>0.15238699999999999</v>
          </cell>
          <cell r="L74">
            <v>0.154304</v>
          </cell>
          <cell r="M74">
            <v>0.17577399999999999</v>
          </cell>
          <cell r="N74">
            <v>0.18290299999999998</v>
          </cell>
          <cell r="O74">
            <v>0.17532400000000001</v>
          </cell>
          <cell r="P74">
            <v>0.23052999999999998</v>
          </cell>
          <cell r="Q74">
            <v>0.33547400000000005</v>
          </cell>
          <cell r="R74">
            <v>0.20351900000000003</v>
          </cell>
        </row>
        <row r="84">
          <cell r="G84">
            <v>7.7209395800000262</v>
          </cell>
          <cell r="H84">
            <v>7.8359196799999999</v>
          </cell>
          <cell r="I84">
            <v>11.840956460000037</v>
          </cell>
          <cell r="J84">
            <v>14.621942390000042</v>
          </cell>
          <cell r="K84">
            <v>14.234622949999816</v>
          </cell>
          <cell r="L84">
            <v>15.380716270000018</v>
          </cell>
          <cell r="M84">
            <v>66.174068199999965</v>
          </cell>
          <cell r="N84">
            <v>19.205346930000047</v>
          </cell>
          <cell r="O84">
            <v>19.994799305000022</v>
          </cell>
          <cell r="P84">
            <v>12.721144268333362</v>
          </cell>
          <cell r="Q84">
            <v>10.532612098333395</v>
          </cell>
          <cell r="R84">
            <v>8.5175802086644339</v>
          </cell>
        </row>
        <row r="85">
          <cell r="G85">
            <v>5.693365</v>
          </cell>
          <cell r="H85">
            <v>6.6778209999999998</v>
          </cell>
          <cell r="I85">
            <v>9.6760870000000008</v>
          </cell>
          <cell r="J85">
            <v>13.643088000000001</v>
          </cell>
          <cell r="K85">
            <v>18.632145999999999</v>
          </cell>
          <cell r="L85">
            <v>20.052679000000001</v>
          </cell>
          <cell r="M85">
            <v>20.798593</v>
          </cell>
          <cell r="N85">
            <v>19.824843000000001</v>
          </cell>
          <cell r="O85">
            <v>19.796948</v>
          </cell>
          <cell r="P85">
            <v>18.567485999999999</v>
          </cell>
          <cell r="Q85">
            <v>18.804037000000001</v>
          </cell>
          <cell r="R85">
            <v>11.517026999999999</v>
          </cell>
        </row>
        <row r="87">
          <cell r="G87">
            <v>0.31976300000000002</v>
          </cell>
          <cell r="H87">
            <v>0.3429859999999999</v>
          </cell>
          <cell r="I87">
            <v>0.35542799999999986</v>
          </cell>
          <cell r="J87">
            <v>0.29627599999999998</v>
          </cell>
          <cell r="K87">
            <v>0.32746600000000003</v>
          </cell>
          <cell r="L87">
            <v>0.34425700000000004</v>
          </cell>
          <cell r="M87">
            <v>0.32597700000000018</v>
          </cell>
          <cell r="N87">
            <v>0.39118499999999989</v>
          </cell>
          <cell r="O87">
            <v>0.31202899999999989</v>
          </cell>
          <cell r="P87">
            <v>0.38417799999999991</v>
          </cell>
          <cell r="Q87">
            <v>0.33230099999999996</v>
          </cell>
          <cell r="R87">
            <v>0.31568200000000002</v>
          </cell>
        </row>
        <row r="88">
          <cell r="G88">
            <v>0.13408100000000001</v>
          </cell>
          <cell r="H88">
            <v>0.14177999999999999</v>
          </cell>
          <cell r="I88">
            <v>0.15424399999999999</v>
          </cell>
          <cell r="J88">
            <v>0.13236000000000001</v>
          </cell>
          <cell r="K88">
            <v>0.14760200000000001</v>
          </cell>
          <cell r="L88">
            <v>0.16304199999999999</v>
          </cell>
          <cell r="M88">
            <v>0.167378</v>
          </cell>
          <cell r="N88">
            <v>0.17321300000000001</v>
          </cell>
          <cell r="O88">
            <v>0.17746100000000001</v>
          </cell>
          <cell r="P88">
            <v>0.19278200000000001</v>
          </cell>
          <cell r="Q88">
            <v>0.15740399999999999</v>
          </cell>
          <cell r="R88">
            <v>0.15960099999999999</v>
          </cell>
        </row>
        <row r="89">
          <cell r="G89">
            <v>9.8359000000000002E-2</v>
          </cell>
          <cell r="H89">
            <v>0.119002</v>
          </cell>
          <cell r="I89">
            <v>0.13342000000000001</v>
          </cell>
          <cell r="J89">
            <v>0.116054</v>
          </cell>
          <cell r="K89">
            <v>0.12839800000000001</v>
          </cell>
          <cell r="L89">
            <v>0.15081700000000001</v>
          </cell>
          <cell r="M89">
            <v>0.13215199999999999</v>
          </cell>
          <cell r="N89">
            <v>0.123179</v>
          </cell>
          <cell r="O89">
            <v>0.19481000000000001</v>
          </cell>
          <cell r="P89">
            <v>0.18671699999999999</v>
          </cell>
          <cell r="Q89">
            <v>0.156718</v>
          </cell>
          <cell r="R89">
            <v>0.14615500000000001</v>
          </cell>
        </row>
        <row r="90">
          <cell r="G90">
            <v>0.22286300000000001</v>
          </cell>
          <cell r="H90">
            <v>0.30119200000000002</v>
          </cell>
          <cell r="I90">
            <v>0.291188</v>
          </cell>
          <cell r="J90">
            <v>0.236738</v>
          </cell>
          <cell r="K90">
            <v>0.249172</v>
          </cell>
          <cell r="L90">
            <v>0.27685999999999999</v>
          </cell>
          <cell r="M90">
            <v>0.26449600000000001</v>
          </cell>
          <cell r="N90">
            <v>0.31456400000000001</v>
          </cell>
          <cell r="O90">
            <v>0.30097400000000002</v>
          </cell>
          <cell r="P90">
            <v>0.34116600000000002</v>
          </cell>
          <cell r="Q90">
            <v>0.28836400000000001</v>
          </cell>
          <cell r="R90">
            <v>0.277891</v>
          </cell>
        </row>
        <row r="93">
          <cell r="G93">
            <v>4.69950622</v>
          </cell>
          <cell r="H93">
            <v>4.9885482400000001</v>
          </cell>
          <cell r="I93">
            <v>6.2567847300000006</v>
          </cell>
          <cell r="J93">
            <v>7.5105606599999986</v>
          </cell>
          <cell r="K93">
            <v>7.6713800700000006</v>
          </cell>
          <cell r="L93">
            <v>8.5675447300000016</v>
          </cell>
          <cell r="M93">
            <v>9.1797695099999999</v>
          </cell>
          <cell r="N93">
            <v>10.341959469999997</v>
          </cell>
          <cell r="O93">
            <v>12.26660513</v>
          </cell>
          <cell r="P93">
            <v>11.205848230000001</v>
          </cell>
          <cell r="Q93">
            <v>10.903939539999998</v>
          </cell>
          <cell r="R93">
            <v>4.020873629999997</v>
          </cell>
        </row>
        <row r="94">
          <cell r="G94">
            <v>4.178191739999999</v>
          </cell>
          <cell r="H94">
            <v>4.7417687900000001</v>
          </cell>
          <cell r="I94">
            <v>6.0468433499999996</v>
          </cell>
          <cell r="J94">
            <v>6.9907993499999987</v>
          </cell>
          <cell r="K94">
            <v>6.9125074000000017</v>
          </cell>
          <cell r="L94">
            <v>7.8993041700000006</v>
          </cell>
          <cell r="M94">
            <v>8.5509819499999988</v>
          </cell>
          <cell r="N94">
            <v>9.672587140000001</v>
          </cell>
          <cell r="O94">
            <v>10.856315090000001</v>
          </cell>
          <cell r="P94">
            <v>9.9984946400000005</v>
          </cell>
          <cell r="Q94">
            <v>9.8527489699999986</v>
          </cell>
          <cell r="R94">
            <v>3.1378428399999994</v>
          </cell>
        </row>
        <row r="95">
          <cell r="G95">
            <v>8.9701598399999991</v>
          </cell>
          <cell r="H95">
            <v>9.4826838699999989</v>
          </cell>
          <cell r="I95">
            <v>11.03703372</v>
          </cell>
          <cell r="J95">
            <v>13.115850589999999</v>
          </cell>
          <cell r="K95">
            <v>14.068702979999999</v>
          </cell>
          <cell r="L95">
            <v>16.125929150000001</v>
          </cell>
          <cell r="M95">
            <v>17.775617189999998</v>
          </cell>
          <cell r="N95">
            <v>19.670952339999999</v>
          </cell>
          <cell r="O95">
            <v>23.018396580000001</v>
          </cell>
          <cell r="P95">
            <v>20.781566589999997</v>
          </cell>
          <cell r="Q95">
            <v>20.582120869999997</v>
          </cell>
          <cell r="R95">
            <v>7.0899393900000014</v>
          </cell>
        </row>
        <row r="97">
          <cell r="G97">
            <v>1.9801935499999996</v>
          </cell>
          <cell r="H97">
            <v>2.7669230300000001</v>
          </cell>
          <cell r="I97">
            <v>4.0437079299999992</v>
          </cell>
          <cell r="J97">
            <v>3.4510356399999988</v>
          </cell>
          <cell r="K97">
            <v>3.1755084299999994</v>
          </cell>
          <cell r="L97">
            <v>3.4163334500000007</v>
          </cell>
          <cell r="M97">
            <v>3.4519626599999982</v>
          </cell>
          <cell r="N97">
            <v>3.4116605800000004</v>
          </cell>
          <cell r="O97">
            <v>2.3943747699999989</v>
          </cell>
          <cell r="P97">
            <v>2.8956920499999996</v>
          </cell>
          <cell r="Q97">
            <v>3.4291907399999992</v>
          </cell>
          <cell r="R97">
            <v>3.8840434700000013</v>
          </cell>
        </row>
        <row r="98">
          <cell r="G98">
            <v>1.0775564700000002</v>
          </cell>
          <cell r="H98">
            <v>1.1522890299999999</v>
          </cell>
          <cell r="I98">
            <v>1.4734502600000003</v>
          </cell>
          <cell r="J98">
            <v>1.4684152799999999</v>
          </cell>
          <cell r="K98">
            <v>1.44780335</v>
          </cell>
          <cell r="L98">
            <v>1.55951577</v>
          </cell>
          <cell r="M98">
            <v>1.6969831500000001</v>
          </cell>
          <cell r="N98">
            <v>1.7277122600000001</v>
          </cell>
          <cell r="O98">
            <v>1.7553859299999999</v>
          </cell>
          <cell r="P98">
            <v>1.5863151599999998</v>
          </cell>
          <cell r="Q98">
            <v>1.9056351200000001</v>
          </cell>
          <cell r="R98">
            <v>2.0723989199999999</v>
          </cell>
        </row>
        <row r="99">
          <cell r="G99">
            <v>0.96508762999999997</v>
          </cell>
          <cell r="H99">
            <v>1.1439219700000001</v>
          </cell>
          <cell r="I99">
            <v>1.38421225</v>
          </cell>
          <cell r="J99">
            <v>1.2094276199999998</v>
          </cell>
          <cell r="K99">
            <v>1.1547455200000001</v>
          </cell>
          <cell r="L99">
            <v>1.24450372</v>
          </cell>
          <cell r="M99">
            <v>1.24569565</v>
          </cell>
          <cell r="N99">
            <v>1.2311481099999999</v>
          </cell>
          <cell r="O99">
            <v>1.09985654</v>
          </cell>
          <cell r="P99">
            <v>1.16802315</v>
          </cell>
          <cell r="Q99">
            <v>1.1743910399999997</v>
          </cell>
          <cell r="R99">
            <v>1.2442309199999999</v>
          </cell>
        </row>
        <row r="100">
          <cell r="G100">
            <v>1.7951551000000001</v>
          </cell>
          <cell r="H100">
            <v>1.9606383700000001</v>
          </cell>
          <cell r="I100">
            <v>2.1996829099999999</v>
          </cell>
          <cell r="J100">
            <v>1.95807306</v>
          </cell>
          <cell r="K100">
            <v>1.94819743</v>
          </cell>
          <cell r="L100">
            <v>2.0647725100000001</v>
          </cell>
          <cell r="M100">
            <v>2.0985855099999999</v>
          </cell>
          <cell r="N100">
            <v>2.0711328199999999</v>
          </cell>
          <cell r="O100">
            <v>2.13090446</v>
          </cell>
          <cell r="P100">
            <v>1.8812627399999999</v>
          </cell>
          <cell r="Q100">
            <v>2.1219063199999999</v>
          </cell>
          <cell r="R100">
            <v>2.3021838400000001</v>
          </cell>
        </row>
        <row r="101">
          <cell r="G101">
            <v>0.14606034000000001</v>
          </cell>
          <cell r="H101">
            <v>0.15307436000000005</v>
          </cell>
          <cell r="I101">
            <v>0.17387750000000005</v>
          </cell>
          <cell r="J101">
            <v>0.14952850000000001</v>
          </cell>
          <cell r="K101">
            <v>0.12585150000000006</v>
          </cell>
          <cell r="L101">
            <v>0.14089400000000002</v>
          </cell>
          <cell r="M101">
            <v>0.12864249999999997</v>
          </cell>
          <cell r="N101">
            <v>0.13019999999999998</v>
          </cell>
          <cell r="O101">
            <v>0.10526099999999999</v>
          </cell>
          <cell r="P101">
            <v>0.11815349999999999</v>
          </cell>
          <cell r="Q101">
            <v>0.12756700000000001</v>
          </cell>
          <cell r="R101">
            <v>0.11954499999999998</v>
          </cell>
        </row>
        <row r="102">
          <cell r="G102">
            <v>0.11192100000000001</v>
          </cell>
          <cell r="H102">
            <v>0.10971610000000001</v>
          </cell>
          <cell r="I102">
            <v>0.1098165</v>
          </cell>
          <cell r="J102">
            <v>0.1050465</v>
          </cell>
          <cell r="K102">
            <v>0.11222550000000001</v>
          </cell>
          <cell r="L102">
            <v>0.111637</v>
          </cell>
          <cell r="M102">
            <v>0.1186145</v>
          </cell>
          <cell r="N102">
            <v>0.1114845</v>
          </cell>
          <cell r="O102">
            <v>0.1048815</v>
          </cell>
          <cell r="P102">
            <v>9.9122500000000002E-2</v>
          </cell>
          <cell r="Q102">
            <v>0.1120125</v>
          </cell>
          <cell r="R102">
            <v>0.1096355</v>
          </cell>
        </row>
        <row r="103">
          <cell r="G103">
            <v>8.364916E-2</v>
          </cell>
          <cell r="H103">
            <v>8.3731440000000004E-2</v>
          </cell>
          <cell r="I103">
            <v>8.5438E-2</v>
          </cell>
          <cell r="J103">
            <v>8.3724999999999994E-2</v>
          </cell>
          <cell r="K103">
            <v>9.1924000000000006E-2</v>
          </cell>
          <cell r="L103">
            <v>8.7817500000000007E-2</v>
          </cell>
          <cell r="M103">
            <v>8.6148000000000002E-2</v>
          </cell>
          <cell r="N103">
            <v>8.3001500000000006E-2</v>
          </cell>
          <cell r="O103">
            <v>8.0910999999999997E-2</v>
          </cell>
          <cell r="P103">
            <v>8.1117499999999995E-2</v>
          </cell>
          <cell r="Q103">
            <v>8.3017499999999994E-2</v>
          </cell>
          <cell r="R103">
            <v>7.5146500000000005E-2</v>
          </cell>
        </row>
        <row r="104">
          <cell r="G104">
            <v>0.19601350000000001</v>
          </cell>
          <cell r="H104">
            <v>0.21346210000000002</v>
          </cell>
          <cell r="I104">
            <v>0.21521399999999999</v>
          </cell>
          <cell r="J104">
            <v>0.19436300000000001</v>
          </cell>
          <cell r="K104">
            <v>0.196552</v>
          </cell>
          <cell r="L104">
            <v>0.1925965</v>
          </cell>
          <cell r="M104">
            <v>0.18849299999999999</v>
          </cell>
          <cell r="N104">
            <v>0.17052899999999999</v>
          </cell>
          <cell r="O104">
            <v>0.1761915</v>
          </cell>
          <cell r="P104">
            <v>0.1580155</v>
          </cell>
          <cell r="Q104">
            <v>0.17673700000000001</v>
          </cell>
          <cell r="R104">
            <v>0.18223900000000001</v>
          </cell>
        </row>
        <row r="105">
          <cell r="G105">
            <v>4.8261699099999849</v>
          </cell>
          <cell r="H105">
            <v>0.97720500000001054</v>
          </cell>
          <cell r="I105">
            <v>0.72237499999999233</v>
          </cell>
          <cell r="J105">
            <v>1.8892469099999805</v>
          </cell>
          <cell r="K105">
            <v>2.7376400000001602</v>
          </cell>
          <cell r="L105">
            <v>2.4940890000000002</v>
          </cell>
          <cell r="M105">
            <v>1.1308950000000035</v>
          </cell>
          <cell r="N105">
            <v>1.3840512500000113</v>
          </cell>
          <cell r="O105">
            <v>1.5312244999999989</v>
          </cell>
          <cell r="P105">
            <v>4.1464109999999916</v>
          </cell>
          <cell r="Q105">
            <v>5.5994969999999551</v>
          </cell>
          <cell r="R105">
            <v>5.9826660000000054</v>
          </cell>
        </row>
        <row r="107">
          <cell r="G107">
            <v>11.0481835</v>
          </cell>
          <cell r="H107">
            <v>10.826720999999999</v>
          </cell>
          <cell r="I107">
            <v>11.760232</v>
          </cell>
          <cell r="J107">
            <v>11.0379413</v>
          </cell>
          <cell r="K107">
            <v>11.311246000000001</v>
          </cell>
          <cell r="L107">
            <v>11.106309</v>
          </cell>
          <cell r="M107">
            <v>11.230182449999999</v>
          </cell>
          <cell r="N107">
            <v>12.053718999999999</v>
          </cell>
          <cell r="O107">
            <v>11.853188250000001</v>
          </cell>
          <cell r="P107">
            <v>11.88758595</v>
          </cell>
          <cell r="Q107">
            <v>11.491752999999999</v>
          </cell>
          <cell r="R107">
            <v>10.861017</v>
          </cell>
        </row>
        <row r="108">
          <cell r="G108">
            <v>0.75789200000000001</v>
          </cell>
          <cell r="H108">
            <v>0.82631500000000002</v>
          </cell>
          <cell r="I108">
            <v>0.91620199999999996</v>
          </cell>
          <cell r="J108">
            <v>0.84402728000000005</v>
          </cell>
          <cell r="K108">
            <v>0.82439200000000001</v>
          </cell>
          <cell r="L108">
            <v>0.77902800000000005</v>
          </cell>
          <cell r="M108">
            <v>0.77795599999999998</v>
          </cell>
          <cell r="N108">
            <v>0.64490999999999998</v>
          </cell>
          <cell r="O108">
            <v>0.58454300000000003</v>
          </cell>
          <cell r="P108">
            <v>0.58322200000000002</v>
          </cell>
          <cell r="Q108">
            <v>0.60407200000000005</v>
          </cell>
          <cell r="R108">
            <v>0.63801799999999997</v>
          </cell>
        </row>
        <row r="110">
          <cell r="G110">
            <v>2.1111960000000001</v>
          </cell>
          <cell r="H110">
            <v>1.9591540000000001</v>
          </cell>
          <cell r="I110">
            <v>2.106293</v>
          </cell>
          <cell r="J110">
            <v>2.096819</v>
          </cell>
          <cell r="K110">
            <v>2.0013839999999998</v>
          </cell>
          <cell r="L110">
            <v>2.329666</v>
          </cell>
          <cell r="M110">
            <v>2.075796</v>
          </cell>
          <cell r="N110">
            <v>2.1038610000000002</v>
          </cell>
          <cell r="O110">
            <v>1.881329</v>
          </cell>
          <cell r="P110">
            <v>1.7059150000000001</v>
          </cell>
          <cell r="Q110">
            <v>1.75376</v>
          </cell>
          <cell r="R110">
            <v>1.6113960000000001</v>
          </cell>
        </row>
        <row r="111">
          <cell r="G111">
            <v>98.315128000000001</v>
          </cell>
          <cell r="H111">
            <v>40.329764470000001</v>
          </cell>
          <cell r="I111">
            <v>49.983177659999996</v>
          </cell>
          <cell r="J111">
            <v>87.848506</v>
          </cell>
          <cell r="K111">
            <v>84.704957870000001</v>
          </cell>
          <cell r="L111">
            <v>78.185614000000001</v>
          </cell>
          <cell r="M111">
            <v>53.198448999999997</v>
          </cell>
          <cell r="N111">
            <v>43.873797000000003</v>
          </cell>
          <cell r="O111">
            <v>68.876333000000002</v>
          </cell>
          <cell r="P111">
            <v>114.321118</v>
          </cell>
          <cell r="Q111">
            <v>102.93013000000001</v>
          </cell>
          <cell r="R111">
            <v>115.68003499999999</v>
          </cell>
        </row>
        <row r="114">
          <cell r="G114">
            <v>3.1499199996688598</v>
          </cell>
          <cell r="H114">
            <v>3.3906559999999986</v>
          </cell>
          <cell r="I114">
            <v>5.3239469999999995</v>
          </cell>
          <cell r="J114">
            <v>5.1623439999999983</v>
          </cell>
          <cell r="K114">
            <v>5.1632940000000005</v>
          </cell>
          <cell r="L114">
            <v>5.3052121500000009</v>
          </cell>
          <cell r="M114">
            <v>5.0382399999999983</v>
          </cell>
          <cell r="N114">
            <v>5.4429290000000021</v>
          </cell>
          <cell r="O114">
            <v>5.1534672999999982</v>
          </cell>
          <cell r="P114">
            <v>6.6032532500000087</v>
          </cell>
          <cell r="Q114">
            <v>6.5507149999999994</v>
          </cell>
          <cell r="R114">
            <v>9.809525340000004</v>
          </cell>
        </row>
        <row r="122">
          <cell r="G122">
            <v>1.8111999999999999</v>
          </cell>
          <cell r="H122">
            <v>1.9034800000000001</v>
          </cell>
          <cell r="I122">
            <v>2.6913450000000001</v>
          </cell>
          <cell r="J122">
            <v>2.7087500000000002</v>
          </cell>
          <cell r="K122">
            <v>2.8837250000000001</v>
          </cell>
          <cell r="L122">
            <v>2.8624049999999999</v>
          </cell>
          <cell r="M122">
            <v>2.9556</v>
          </cell>
          <cell r="N122">
            <v>2.9826600000000001</v>
          </cell>
          <cell r="O122">
            <v>3.023136</v>
          </cell>
          <cell r="P122">
            <v>3.1850554999999998</v>
          </cell>
          <cell r="Q122">
            <v>3.130817</v>
          </cell>
          <cell r="R122">
            <v>2.8970929999999999</v>
          </cell>
        </row>
        <row r="123">
          <cell r="G123">
            <v>1.381575</v>
          </cell>
          <cell r="H123">
            <v>1.5293950000000001</v>
          </cell>
          <cell r="I123">
            <v>2.3480599999999998</v>
          </cell>
          <cell r="J123">
            <v>2.3608150000000001</v>
          </cell>
          <cell r="K123">
            <v>2.3388650000000002</v>
          </cell>
          <cell r="L123">
            <v>2.4249999999999998</v>
          </cell>
          <cell r="M123">
            <v>2.4900924999999998</v>
          </cell>
          <cell r="N123">
            <v>2.5285099999999998</v>
          </cell>
          <cell r="O123">
            <v>2.5810650000000002</v>
          </cell>
          <cell r="P123">
            <v>2.6217800000000002</v>
          </cell>
          <cell r="Q123">
            <v>2.5427300000000002</v>
          </cell>
          <cell r="R123">
            <v>2.4356949999999999</v>
          </cell>
        </row>
        <row r="124">
          <cell r="G124">
            <v>3.2415699999999998</v>
          </cell>
          <cell r="H124">
            <v>3.494005</v>
          </cell>
          <cell r="I124">
            <v>4.7808000000000002</v>
          </cell>
          <cell r="J124">
            <v>4.8320400000000001</v>
          </cell>
          <cell r="K124">
            <v>5.179055</v>
          </cell>
          <cell r="L124">
            <v>5.3392099999999996</v>
          </cell>
          <cell r="M124">
            <v>5.6117825000000003</v>
          </cell>
          <cell r="N124">
            <v>5.4984849999999996</v>
          </cell>
          <cell r="O124">
            <v>6.2540100000000001</v>
          </cell>
          <cell r="P124">
            <v>6.0271412499999997</v>
          </cell>
          <cell r="Q124">
            <v>5.8491799999999996</v>
          </cell>
          <cell r="R124">
            <v>5.3955525</v>
          </cell>
        </row>
        <row r="125">
          <cell r="G125">
            <v>1.2976000000000001</v>
          </cell>
          <cell r="H125">
            <v>1.6434</v>
          </cell>
          <cell r="I125">
            <v>2.2686000000000002</v>
          </cell>
          <cell r="J125">
            <v>3.5619999999999998</v>
          </cell>
          <cell r="K125">
            <v>4.0523999999999996</v>
          </cell>
          <cell r="L125">
            <v>3.7856000000000001</v>
          </cell>
          <cell r="M125">
            <v>3.0543999999999998</v>
          </cell>
          <cell r="N125">
            <v>3.0682</v>
          </cell>
          <cell r="O125">
            <v>3.2804000000000002</v>
          </cell>
          <cell r="P125">
            <v>3.5649999999999999</v>
          </cell>
          <cell r="Q125">
            <v>3.8460000000000001</v>
          </cell>
          <cell r="R125">
            <v>3.5564</v>
          </cell>
        </row>
        <row r="126">
          <cell r="G126">
            <v>0.19097956000000002</v>
          </cell>
          <cell r="H126">
            <v>0.30530922000000016</v>
          </cell>
          <cell r="I126">
            <v>0.3243434300000001</v>
          </cell>
          <cell r="J126">
            <v>0.31265915000000011</v>
          </cell>
          <cell r="K126">
            <v>0.28544585000000006</v>
          </cell>
          <cell r="L126">
            <v>0.72085580999999987</v>
          </cell>
          <cell r="M126">
            <v>0.30356130999999997</v>
          </cell>
          <cell r="N126">
            <v>0.25141193999999994</v>
          </cell>
          <cell r="O126">
            <v>0.17191726000000002</v>
          </cell>
          <cell r="P126">
            <v>0.25708455999999996</v>
          </cell>
          <cell r="Q126">
            <v>0.21904974000000005</v>
          </cell>
          <cell r="R126">
            <v>0.25706385999999998</v>
          </cell>
        </row>
        <row r="127">
          <cell r="G127">
            <v>0.11991728</v>
          </cell>
          <cell r="H127">
            <v>0.12960554000000002</v>
          </cell>
          <cell r="I127">
            <v>0.13046658</v>
          </cell>
          <cell r="J127">
            <v>0.13913653999999998</v>
          </cell>
          <cell r="K127">
            <v>0.16869238</v>
          </cell>
          <cell r="L127">
            <v>0.2036066</v>
          </cell>
          <cell r="M127">
            <v>0.15634412000000003</v>
          </cell>
          <cell r="N127">
            <v>0.14639582999999998</v>
          </cell>
          <cell r="O127">
            <v>0.14039738000000002</v>
          </cell>
          <cell r="P127">
            <v>0.11736379000000001</v>
          </cell>
          <cell r="Q127">
            <v>0.13207648999999999</v>
          </cell>
          <cell r="R127">
            <v>0.14524789000000002</v>
          </cell>
        </row>
        <row r="128">
          <cell r="G128">
            <v>9.1465440000000009E-2</v>
          </cell>
          <cell r="H128">
            <v>0.11039480999999984</v>
          </cell>
          <cell r="I128">
            <v>9.5770979999999992E-2</v>
          </cell>
          <cell r="J128">
            <v>9.4678740000000011E-2</v>
          </cell>
          <cell r="K128">
            <v>0.12065729000000001</v>
          </cell>
          <cell r="L128">
            <v>0.15041355000000001</v>
          </cell>
          <cell r="M128">
            <v>0.12319593</v>
          </cell>
          <cell r="N128">
            <v>9.6279709999999991E-2</v>
          </cell>
          <cell r="O128">
            <v>8.9160699999999996E-2</v>
          </cell>
          <cell r="P128">
            <v>8.3763019999999994E-2</v>
          </cell>
          <cell r="Q128">
            <v>9.7559050000000008E-2</v>
          </cell>
          <cell r="R128">
            <v>0.12322988</v>
          </cell>
        </row>
        <row r="129">
          <cell r="G129">
            <v>0.24319638000000002</v>
          </cell>
          <cell r="H129">
            <v>0.26641943000000001</v>
          </cell>
          <cell r="I129">
            <v>0.24986301</v>
          </cell>
          <cell r="J129">
            <v>0.22278456999999999</v>
          </cell>
          <cell r="K129">
            <v>0.28797847999999998</v>
          </cell>
          <cell r="L129">
            <v>0.34171604</v>
          </cell>
          <cell r="M129">
            <v>0.26979964000000001</v>
          </cell>
          <cell r="N129">
            <v>0.22592052000000001</v>
          </cell>
          <cell r="O129">
            <v>0.18793566</v>
          </cell>
          <cell r="P129">
            <v>0.18863162999999999</v>
          </cell>
          <cell r="Q129">
            <v>0.21463872000000001</v>
          </cell>
          <cell r="R129">
            <v>0.25717636999999999</v>
          </cell>
        </row>
        <row r="134">
          <cell r="G134">
            <v>4.6002049999999999</v>
          </cell>
          <cell r="H134">
            <v>0.334698</v>
          </cell>
          <cell r="I134">
            <v>1.566408</v>
          </cell>
          <cell r="J134">
            <v>1.134215</v>
          </cell>
          <cell r="K134">
            <v>8.4346449999999997</v>
          </cell>
          <cell r="L134">
            <v>2.5698850000000002</v>
          </cell>
          <cell r="M134">
            <v>0.61824999999999997</v>
          </cell>
          <cell r="N134">
            <v>0.35964000000000002</v>
          </cell>
          <cell r="O134">
            <v>0.87379499999999999</v>
          </cell>
          <cell r="P134">
            <v>2.8809399999999998</v>
          </cell>
          <cell r="Q134">
            <v>4.0917149999999998</v>
          </cell>
          <cell r="R134">
            <v>4.7710499999999998</v>
          </cell>
        </row>
        <row r="136">
          <cell r="G136">
            <v>22.488665000000001</v>
          </cell>
          <cell r="H136">
            <v>22.298304000000002</v>
          </cell>
          <cell r="I136">
            <v>24.454535</v>
          </cell>
          <cell r="J136">
            <v>22.353332999999999</v>
          </cell>
          <cell r="K136">
            <v>23.166979999999999</v>
          </cell>
          <cell r="L136">
            <v>23.925360000000001</v>
          </cell>
          <cell r="M136">
            <v>23.673648</v>
          </cell>
          <cell r="N136">
            <v>25.764773000000002</v>
          </cell>
          <cell r="O136">
            <v>24.703056</v>
          </cell>
          <cell r="P136">
            <v>24.326359</v>
          </cell>
          <cell r="Q136">
            <v>26.180620999999999</v>
          </cell>
          <cell r="R136">
            <v>24.825789</v>
          </cell>
        </row>
        <row r="137">
          <cell r="G137">
            <v>4.2295699999999998</v>
          </cell>
          <cell r="H137">
            <v>4.3643049999999999</v>
          </cell>
          <cell r="I137">
            <v>4.6145050000000003</v>
          </cell>
          <cell r="J137">
            <v>3.9552350000000001</v>
          </cell>
          <cell r="K137">
            <v>3.9897749999999998</v>
          </cell>
          <cell r="L137">
            <v>4.1771599999999998</v>
          </cell>
          <cell r="M137">
            <v>3.6726200000000002</v>
          </cell>
          <cell r="N137">
            <v>3.4201199999999998</v>
          </cell>
          <cell r="O137">
            <v>2.9274849999999999</v>
          </cell>
          <cell r="P137">
            <v>2.7462880000000003</v>
          </cell>
          <cell r="Q137">
            <v>2.2417280000000002</v>
          </cell>
          <cell r="R137">
            <v>2.233943</v>
          </cell>
        </row>
        <row r="139">
          <cell r="G139">
            <v>0.69891000000000003</v>
          </cell>
          <cell r="H139">
            <v>0.80654300000000001</v>
          </cell>
          <cell r="I139">
            <v>0.97218000000000004</v>
          </cell>
          <cell r="J139">
            <v>0.81362299999999999</v>
          </cell>
          <cell r="K139">
            <v>0.76725100000000002</v>
          </cell>
          <cell r="L139">
            <v>1.0407280000000001</v>
          </cell>
          <cell r="M139">
            <v>1.1957469999999999</v>
          </cell>
          <cell r="N139">
            <v>1.3605370000000001</v>
          </cell>
          <cell r="O139">
            <v>1.346568</v>
          </cell>
          <cell r="P139">
            <v>1.4047460000000001</v>
          </cell>
          <cell r="Q139">
            <v>1.386717</v>
          </cell>
          <cell r="R139">
            <v>1.27291</v>
          </cell>
        </row>
        <row r="143">
          <cell r="G143">
            <v>11.069599919999932</v>
          </cell>
          <cell r="H143">
            <v>7.7683131500000382</v>
          </cell>
          <cell r="I143">
            <v>8.0495549299999851</v>
          </cell>
          <cell r="J143">
            <v>8.2215288599999763</v>
          </cell>
          <cell r="K143">
            <v>7.6780531500000286</v>
          </cell>
          <cell r="L143">
            <v>10.451091099999964</v>
          </cell>
          <cell r="M143">
            <v>14.328875299999989</v>
          </cell>
          <cell r="N143">
            <v>14.653303000000001</v>
          </cell>
          <cell r="O143">
            <v>15.04424507000002</v>
          </cell>
          <cell r="P143">
            <v>13.470604400000017</v>
          </cell>
          <cell r="Q143">
            <v>12.145764999999876</v>
          </cell>
          <cell r="R143">
            <v>11.247542000000028</v>
          </cell>
        </row>
        <row r="147">
          <cell r="G147">
            <v>7.7047490199999986</v>
          </cell>
          <cell r="H147">
            <v>7.4699220199999994</v>
          </cell>
          <cell r="I147">
            <v>9.2759520200000019</v>
          </cell>
          <cell r="J147">
            <v>8.4011420200000018</v>
          </cell>
          <cell r="K147">
            <v>9.7124839999999999</v>
          </cell>
          <cell r="L147">
            <v>9.121238</v>
          </cell>
          <cell r="M147">
            <v>8.2206399999999995</v>
          </cell>
          <cell r="N147">
            <v>8.5620259999999995</v>
          </cell>
          <cell r="O147">
            <v>8.8874239999999993</v>
          </cell>
          <cell r="P147">
            <v>9.0613069999999993</v>
          </cell>
          <cell r="Q147">
            <v>9.6337100000000007</v>
          </cell>
          <cell r="R147">
            <v>8.6294059999999995</v>
          </cell>
        </row>
        <row r="148">
          <cell r="G148">
            <v>6.0230130199999996</v>
          </cell>
          <cell r="H148">
            <v>6.0515706899999993</v>
          </cell>
          <cell r="I148">
            <v>7.406150020000001</v>
          </cell>
          <cell r="J148">
            <v>6.7037900199999996</v>
          </cell>
          <cell r="K148">
            <v>7.9050599999999998</v>
          </cell>
          <cell r="L148">
            <v>7.1930149999999999</v>
          </cell>
          <cell r="M148">
            <v>6.5407700000000002</v>
          </cell>
          <cell r="N148">
            <v>6.6566099999999997</v>
          </cell>
          <cell r="O148">
            <v>6.9197199999999999</v>
          </cell>
          <cell r="P148">
            <v>7.1336700000000004</v>
          </cell>
          <cell r="Q148">
            <v>7.47445</v>
          </cell>
          <cell r="R148">
            <v>6.5474500000000004</v>
          </cell>
        </row>
        <row r="149">
          <cell r="G149">
            <v>13.380535700000001</v>
          </cell>
          <cell r="H149">
            <v>13.991800039999999</v>
          </cell>
          <cell r="I149">
            <v>16.900220380000004</v>
          </cell>
          <cell r="J149">
            <v>15.169530699999997</v>
          </cell>
          <cell r="K149">
            <v>17.6188</v>
          </cell>
          <cell r="L149">
            <v>16.107330000000001</v>
          </cell>
          <cell r="M149">
            <v>14.59412</v>
          </cell>
          <cell r="N149">
            <v>15.13683</v>
          </cell>
          <cell r="O149">
            <v>16.152200000000001</v>
          </cell>
          <cell r="P149">
            <v>16.322835000000001</v>
          </cell>
          <cell r="Q149">
            <v>17.077570000000001</v>
          </cell>
          <cell r="R149">
            <v>15.022399999999999</v>
          </cell>
        </row>
        <row r="152">
          <cell r="G152">
            <v>0.48831834000000029</v>
          </cell>
          <cell r="H152">
            <v>0.43385810000000014</v>
          </cell>
          <cell r="I152">
            <v>2.6681650000000223E-2</v>
          </cell>
          <cell r="J152">
            <v>8.8700400000001095E-2</v>
          </cell>
          <cell r="K152">
            <v>0.18025044999999795</v>
          </cell>
          <cell r="L152">
            <v>2.8139899999998691E-2</v>
          </cell>
          <cell r="M152">
            <v>0.11191070000000139</v>
          </cell>
          <cell r="N152">
            <v>8.3565000000000889E-2</v>
          </cell>
          <cell r="O152">
            <v>9.9489930000002308E-2</v>
          </cell>
          <cell r="P152">
            <v>7.8891600000001644E-2</v>
          </cell>
          <cell r="Q152">
            <v>0.14314900000000133</v>
          </cell>
          <cell r="R152">
            <v>0.13932300000000084</v>
          </cell>
        </row>
        <row r="153">
          <cell r="G153">
            <v>0.5242</v>
          </cell>
          <cell r="H153">
            <v>0.51149999999999995</v>
          </cell>
          <cell r="I153">
            <v>0.14630000000000001</v>
          </cell>
          <cell r="J153">
            <v>9.5049999999999996E-2</v>
          </cell>
          <cell r="K153">
            <v>0.33584999999999998</v>
          </cell>
          <cell r="L153">
            <v>0.20635000000000001</v>
          </cell>
          <cell r="M153">
            <v>8.8599999999999998E-2</v>
          </cell>
          <cell r="N153">
            <v>5.0799999999999998E-2</v>
          </cell>
          <cell r="O153">
            <v>6.7000000000000004E-2</v>
          </cell>
          <cell r="P153">
            <v>5.3600000000000002E-2</v>
          </cell>
          <cell r="Q153">
            <v>0.11849999999999999</v>
          </cell>
          <cell r="R153">
            <v>5.2299999999999999E-2</v>
          </cell>
        </row>
        <row r="154">
          <cell r="G154">
            <v>0.14419999999999999</v>
          </cell>
          <cell r="H154">
            <v>0.1532</v>
          </cell>
          <cell r="I154">
            <v>6.0499999999999998E-2</v>
          </cell>
          <cell r="J154">
            <v>6.430000000000001E-2</v>
          </cell>
          <cell r="K154">
            <v>0.17704999999999999</v>
          </cell>
          <cell r="L154">
            <v>8.3150000000000002E-2</v>
          </cell>
          <cell r="M154">
            <v>6.7000000000000004E-2</v>
          </cell>
          <cell r="N154">
            <v>4.65E-2</v>
          </cell>
          <cell r="O154">
            <v>0.10050000000000001</v>
          </cell>
          <cell r="P154">
            <v>4.7500000000000001E-2</v>
          </cell>
          <cell r="Q154">
            <v>8.2900000000000001E-2</v>
          </cell>
          <cell r="R154">
            <v>4.8300000000000003E-2</v>
          </cell>
        </row>
        <row r="155">
          <cell r="G155">
            <v>0.87780000000000002</v>
          </cell>
          <cell r="H155">
            <v>0.86509999999999998</v>
          </cell>
          <cell r="I155">
            <v>0.2369</v>
          </cell>
          <cell r="J155">
            <v>0.1474</v>
          </cell>
          <cell r="K155">
            <v>0.55125000000000002</v>
          </cell>
          <cell r="L155">
            <v>0.17165</v>
          </cell>
          <cell r="M155">
            <v>0.17865</v>
          </cell>
          <cell r="N155">
            <v>0.11080000000000001</v>
          </cell>
          <cell r="O155">
            <v>8.72E-2</v>
          </cell>
          <cell r="P155">
            <v>0.1394</v>
          </cell>
          <cell r="Q155">
            <v>0.2225</v>
          </cell>
          <cell r="R155">
            <v>0.11810000000000001</v>
          </cell>
        </row>
        <row r="160">
          <cell r="G160">
            <v>222.02933884000001</v>
          </cell>
          <cell r="H160">
            <v>68.903187129999992</v>
          </cell>
          <cell r="I160">
            <v>74.872352000000006</v>
          </cell>
          <cell r="J160">
            <v>59.80789017</v>
          </cell>
          <cell r="K160">
            <v>494.28448944000002</v>
          </cell>
          <cell r="L160">
            <v>54.78697854</v>
          </cell>
          <cell r="M160">
            <v>7.7220339999999998</v>
          </cell>
          <cell r="N160">
            <v>3.1130719999999998</v>
          </cell>
          <cell r="O160">
            <v>3.468712</v>
          </cell>
          <cell r="P160">
            <v>87.519681599999998</v>
          </cell>
          <cell r="Q160">
            <v>629.94031032000009</v>
          </cell>
          <cell r="R160">
            <v>185.939808</v>
          </cell>
        </row>
        <row r="162">
          <cell r="G162">
            <v>1.9768319999999999</v>
          </cell>
          <cell r="H162">
            <v>2.1512519999999999</v>
          </cell>
          <cell r="I162">
            <v>2.2210920000000001</v>
          </cell>
          <cell r="J162">
            <v>2.0117159999999998</v>
          </cell>
          <cell r="K162">
            <v>1.9902960000000001</v>
          </cell>
          <cell r="L162">
            <v>1.9007639999999999</v>
          </cell>
          <cell r="M162">
            <v>1.8685080000000001</v>
          </cell>
          <cell r="N162">
            <v>2.1167639999999999</v>
          </cell>
          <cell r="O162">
            <v>1.906488</v>
          </cell>
          <cell r="P162">
            <v>2.0625840000000002</v>
          </cell>
          <cell r="Q162">
            <v>2.259792</v>
          </cell>
          <cell r="R162">
            <v>1.8145439999999999</v>
          </cell>
        </row>
        <row r="163">
          <cell r="G163">
            <v>16.1116931</v>
          </cell>
          <cell r="H163">
            <v>18.642124299999999</v>
          </cell>
          <cell r="I163">
            <v>24.070616400000002</v>
          </cell>
          <cell r="J163">
            <v>17.4473281</v>
          </cell>
          <cell r="K163">
            <v>20.104613700000002</v>
          </cell>
          <cell r="L163">
            <v>23.027841900000002</v>
          </cell>
          <cell r="M163">
            <v>22.512025000000005</v>
          </cell>
          <cell r="N163">
            <v>28.350425900000001</v>
          </cell>
          <cell r="O163">
            <v>33.231368400000001</v>
          </cell>
          <cell r="P163">
            <v>37.119526</v>
          </cell>
          <cell r="Q163">
            <v>39.895040699999996</v>
          </cell>
          <cell r="R163">
            <v>37.974158299999999</v>
          </cell>
        </row>
        <row r="165">
          <cell r="G165">
            <v>9.5126560000000016</v>
          </cell>
          <cell r="H165">
            <v>10.893533999999999</v>
          </cell>
          <cell r="I165">
            <v>9.7494189999999996</v>
          </cell>
          <cell r="J165">
            <v>9.7355999999999998</v>
          </cell>
          <cell r="K165">
            <v>9.0271360000000005</v>
          </cell>
          <cell r="L165">
            <v>7.2849500000000011</v>
          </cell>
          <cell r="M165">
            <v>6.7387959999999989</v>
          </cell>
          <cell r="N165">
            <v>7.5572330000000001</v>
          </cell>
          <cell r="O165">
            <v>7.0223479999999974</v>
          </cell>
          <cell r="P165">
            <v>7.022358999999998</v>
          </cell>
          <cell r="Q165">
            <v>7.3451390000000005</v>
          </cell>
          <cell r="R165">
            <v>7.3611379999999995</v>
          </cell>
        </row>
        <row r="167">
          <cell r="G167">
            <v>3.8690549999999995</v>
          </cell>
          <cell r="H167">
            <v>4.1993979999999995</v>
          </cell>
          <cell r="I167">
            <v>5.8456280000000005</v>
          </cell>
          <cell r="J167">
            <v>5.1069779999999998</v>
          </cell>
          <cell r="K167">
            <v>1.9542559999999995</v>
          </cell>
          <cell r="L167">
            <v>3.945511999999999</v>
          </cell>
          <cell r="M167">
            <v>6.4216050000000005</v>
          </cell>
          <cell r="N167">
            <v>7.0992319999999998</v>
          </cell>
          <cell r="O167">
            <v>10.739398</v>
          </cell>
          <cell r="P167">
            <v>6.7186950000000012</v>
          </cell>
          <cell r="Q167">
            <v>10.391020000000001</v>
          </cell>
          <cell r="R167">
            <v>4.0639320000000003</v>
          </cell>
        </row>
      </sheetData>
      <sheetData sheetId="5">
        <row r="10">
          <cell r="G10">
            <v>106.3455245322339</v>
          </cell>
        </row>
      </sheetData>
      <sheetData sheetId="6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 123 CAGR"/>
      <sheetName val=" HT 11KV 33 KV (2)"/>
      <sheetName val=" HT 11KV 33 KV"/>
      <sheetName val="HT-I"/>
      <sheetName val="HT-II"/>
      <sheetName val="HT-III"/>
      <sheetName val="HT-IV"/>
      <sheetName val="LIS-Write up"/>
      <sheetName val="LIS-Write up 17-18"/>
      <sheetName val="LIS-Write up 18-19"/>
      <sheetName val="Upcoming LIS 19-20"/>
      <sheetName val="LIS DETAILS CMD"/>
      <sheetName val="LIS-Write up 19-20"/>
      <sheetName val="HT-V"/>
      <sheetName val="HT-VI"/>
      <sheetName val="HT-Resco"/>
      <sheetName val="H1&amp;H2 Wise Sales"/>
      <sheetName val="Sale Revenue &amp; Input"/>
      <sheetName val="Non-Tariff Income"/>
      <sheetName val="Non Tariff Income"/>
      <sheetName val="1.3 Distribution Cost"/>
      <sheetName val="1.2 SLDC Cost"/>
      <sheetName val="Open Access"/>
      <sheetName val="1.1 Transco Cost"/>
      <sheetName val="1.5 Int on CSD"/>
      <sheetName val="1.7|Other Costs"/>
      <sheetName val="Losses"/>
      <sheetName val="Financial Performance write up"/>
      <sheetName val="News Paper Tables"/>
      <sheetName val="Energy Balance"/>
      <sheetName val="Tables for Write up sales"/>
      <sheetName val="Affidavit Tables"/>
      <sheetName val="For CGM"/>
      <sheetName val="ARR"/>
      <sheetName val="Supply Margin"/>
      <sheetName val="Approved &amp; Actuals"/>
      <sheetName val="Customer Charges"/>
      <sheetName val="Services"/>
      <sheetName val="Load"/>
      <sheetName val="Input Sheet to Services"/>
      <sheetName val="water grid"/>
      <sheetName val="No of Scs lo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42">
          <cell r="M42">
            <v>33.14215725774001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6">
          <cell r="D6">
            <v>3863.4218674038898</v>
          </cell>
        </row>
      </sheetData>
      <sheetData sheetId="33" refreshError="1"/>
      <sheetData sheetId="34" refreshError="1"/>
      <sheetData sheetId="35" refreshError="1"/>
      <sheetData sheetId="36">
        <row r="41">
          <cell r="W41">
            <v>7.5411998307418298</v>
          </cell>
        </row>
      </sheetData>
      <sheetData sheetId="37">
        <row r="4">
          <cell r="R4">
            <v>1721781</v>
          </cell>
        </row>
        <row r="6">
          <cell r="R6">
            <v>0</v>
          </cell>
        </row>
        <row r="7">
          <cell r="R7">
            <v>1135305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428782</v>
          </cell>
        </row>
        <row r="12">
          <cell r="R12">
            <v>239985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144456</v>
          </cell>
        </row>
        <row r="19">
          <cell r="R19">
            <v>63085</v>
          </cell>
        </row>
        <row r="20">
          <cell r="R20">
            <v>48108</v>
          </cell>
        </row>
        <row r="21">
          <cell r="R21">
            <v>18965</v>
          </cell>
        </row>
        <row r="22">
          <cell r="R22">
            <v>14205</v>
          </cell>
        </row>
        <row r="23">
          <cell r="R23">
            <v>4681</v>
          </cell>
        </row>
        <row r="27">
          <cell r="R27">
            <v>279397</v>
          </cell>
        </row>
        <row r="30">
          <cell r="R30">
            <v>0</v>
          </cell>
          <cell r="AC30">
            <v>9280</v>
          </cell>
        </row>
        <row r="31">
          <cell r="R31">
            <v>65483</v>
          </cell>
          <cell r="AC31">
            <v>1419</v>
          </cell>
        </row>
        <row r="32">
          <cell r="R32">
            <v>56850</v>
          </cell>
          <cell r="AC32">
            <v>495</v>
          </cell>
        </row>
        <row r="33">
          <cell r="R33">
            <v>15556</v>
          </cell>
        </row>
        <row r="34">
          <cell r="R34">
            <v>19211</v>
          </cell>
        </row>
        <row r="37">
          <cell r="R37">
            <v>334</v>
          </cell>
        </row>
        <row r="40">
          <cell r="R40">
            <v>19163</v>
          </cell>
        </row>
        <row r="42">
          <cell r="R42">
            <v>116</v>
          </cell>
        </row>
        <row r="44">
          <cell r="R44">
            <v>2628</v>
          </cell>
        </row>
        <row r="50">
          <cell r="R50">
            <v>5972</v>
          </cell>
        </row>
        <row r="52">
          <cell r="R52">
            <v>38</v>
          </cell>
        </row>
        <row r="61">
          <cell r="R61">
            <v>1251437</v>
          </cell>
        </row>
        <row r="71">
          <cell r="R71">
            <v>249</v>
          </cell>
        </row>
        <row r="76">
          <cell r="R76">
            <v>33432</v>
          </cell>
        </row>
        <row r="78">
          <cell r="R78">
            <v>5968</v>
          </cell>
        </row>
        <row r="81">
          <cell r="R81">
            <v>5372</v>
          </cell>
        </row>
        <row r="83">
          <cell r="R83">
            <v>26953</v>
          </cell>
        </row>
        <row r="86">
          <cell r="R86">
            <v>2920</v>
          </cell>
        </row>
        <row r="89">
          <cell r="R89">
            <v>1282</v>
          </cell>
        </row>
        <row r="94">
          <cell r="R94">
            <v>17516</v>
          </cell>
        </row>
        <row r="97">
          <cell r="R97">
            <v>3690</v>
          </cell>
        </row>
        <row r="98">
          <cell r="R98">
            <v>1447</v>
          </cell>
        </row>
        <row r="101">
          <cell r="R101">
            <v>1509</v>
          </cell>
        </row>
        <row r="106">
          <cell r="R106">
            <v>1512</v>
          </cell>
        </row>
        <row r="107">
          <cell r="R107">
            <v>685</v>
          </cell>
        </row>
        <row r="108">
          <cell r="R108">
            <v>14</v>
          </cell>
        </row>
        <row r="111">
          <cell r="R111">
            <v>557</v>
          </cell>
        </row>
        <row r="112">
          <cell r="R112">
            <v>20</v>
          </cell>
        </row>
        <row r="113">
          <cell r="R113">
            <v>206</v>
          </cell>
        </row>
        <row r="115">
          <cell r="R115">
            <v>119</v>
          </cell>
        </row>
        <row r="116">
          <cell r="R116">
            <v>18</v>
          </cell>
        </row>
        <row r="117">
          <cell r="R117">
            <v>1</v>
          </cell>
        </row>
        <row r="118">
          <cell r="R118">
            <v>41</v>
          </cell>
        </row>
        <row r="122">
          <cell r="R122">
            <v>46</v>
          </cell>
        </row>
        <row r="126">
          <cell r="R126">
            <v>2</v>
          </cell>
        </row>
        <row r="127">
          <cell r="R127">
            <v>18</v>
          </cell>
        </row>
        <row r="128">
          <cell r="R128">
            <v>22</v>
          </cell>
        </row>
        <row r="130">
          <cell r="R130">
            <v>27</v>
          </cell>
        </row>
        <row r="131">
          <cell r="R131">
            <v>8</v>
          </cell>
        </row>
        <row r="133">
          <cell r="R133">
            <v>9</v>
          </cell>
        </row>
        <row r="142">
          <cell r="R142">
            <v>7</v>
          </cell>
        </row>
        <row r="143">
          <cell r="R143">
            <v>29</v>
          </cell>
        </row>
        <row r="145">
          <cell r="R145">
            <v>1</v>
          </cell>
        </row>
        <row r="146">
          <cell r="R146">
            <v>11</v>
          </cell>
        </row>
        <row r="147">
          <cell r="R147">
            <v>2</v>
          </cell>
        </row>
        <row r="149">
          <cell r="R149">
            <v>0</v>
          </cell>
        </row>
      </sheetData>
      <sheetData sheetId="38">
        <row r="4">
          <cell r="R4">
            <v>1102.3198398810923</v>
          </cell>
        </row>
        <row r="6">
          <cell r="R6">
            <v>0</v>
          </cell>
        </row>
        <row r="7">
          <cell r="R7">
            <v>1092.3518297838095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790.92339057086883</v>
          </cell>
        </row>
        <row r="12">
          <cell r="R12">
            <v>476.14139210274936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255.20694346935653</v>
          </cell>
        </row>
        <row r="19">
          <cell r="R19">
            <v>143.19540893967732</v>
          </cell>
        </row>
        <row r="20">
          <cell r="R20">
            <v>135.01881421408424</v>
          </cell>
        </row>
        <row r="21">
          <cell r="R21">
            <v>57.642279631116061</v>
          </cell>
        </row>
        <row r="22">
          <cell r="R22">
            <v>54.512629715187543</v>
          </cell>
        </row>
        <row r="23">
          <cell r="R23">
            <v>25.283515630734801</v>
          </cell>
        </row>
        <row r="27">
          <cell r="R27">
            <v>329.30748491011792</v>
          </cell>
        </row>
        <row r="30">
          <cell r="R30">
            <v>0</v>
          </cell>
          <cell r="AC30">
            <v>8.0483561454707058</v>
          </cell>
        </row>
        <row r="31">
          <cell r="R31">
            <v>109.57151724367407</v>
          </cell>
          <cell r="AC31">
            <v>1.5865638416364236</v>
          </cell>
        </row>
        <row r="32">
          <cell r="R32">
            <v>151.2624097044413</v>
          </cell>
          <cell r="AC32">
            <v>0.90256301289287055</v>
          </cell>
        </row>
        <row r="33">
          <cell r="R33">
            <v>64.005902297183439</v>
          </cell>
        </row>
        <row r="34">
          <cell r="R34">
            <v>305.87235902419962</v>
          </cell>
        </row>
        <row r="37">
          <cell r="R37">
            <v>1.5823469999999999</v>
          </cell>
        </row>
        <row r="40">
          <cell r="R40">
            <v>358.77303922200008</v>
          </cell>
        </row>
        <row r="42">
          <cell r="R42">
            <v>1.2195085799999998</v>
          </cell>
        </row>
        <row r="44">
          <cell r="R44">
            <v>18.82863716</v>
          </cell>
        </row>
        <row r="50">
          <cell r="R50">
            <v>20650.185179513013</v>
          </cell>
        </row>
        <row r="52">
          <cell r="R52">
            <v>145.76</v>
          </cell>
        </row>
        <row r="61">
          <cell r="R61">
            <v>6340226.6526409201</v>
          </cell>
        </row>
        <row r="71">
          <cell r="R71">
            <v>1947.5</v>
          </cell>
        </row>
        <row r="76">
          <cell r="R76">
            <v>54.428267469937325</v>
          </cell>
        </row>
        <row r="78">
          <cell r="R78">
            <v>13.210523393247103</v>
          </cell>
        </row>
        <row r="81">
          <cell r="R81">
            <v>14.177736680851064</v>
          </cell>
        </row>
        <row r="83">
          <cell r="R83">
            <v>109524.40577912513</v>
          </cell>
        </row>
        <row r="86">
          <cell r="R86">
            <v>12606.013021978024</v>
          </cell>
        </row>
        <row r="89">
          <cell r="R89">
            <v>6390.846178264268</v>
          </cell>
        </row>
        <row r="94">
          <cell r="R94">
            <v>43.117807640493716</v>
          </cell>
        </row>
        <row r="97">
          <cell r="R97">
            <v>3.4983005442550854</v>
          </cell>
        </row>
        <row r="98">
          <cell r="R98">
            <v>6.0385704754558205</v>
          </cell>
        </row>
        <row r="101">
          <cell r="R101">
            <v>6.5412234462962964</v>
          </cell>
        </row>
        <row r="106">
          <cell r="R106">
            <v>377.17750000000001</v>
          </cell>
        </row>
        <row r="107">
          <cell r="R107">
            <v>84.057000000000002</v>
          </cell>
        </row>
        <row r="108">
          <cell r="R108">
            <v>4.351</v>
          </cell>
        </row>
        <row r="111">
          <cell r="R111">
            <v>91.458600000000004</v>
          </cell>
        </row>
        <row r="112">
          <cell r="R112">
            <v>2.6549999999999998</v>
          </cell>
        </row>
        <row r="113">
          <cell r="R113">
            <v>67.30510000000001</v>
          </cell>
        </row>
        <row r="115">
          <cell r="R115">
            <v>37.024000000000001</v>
          </cell>
        </row>
        <row r="116">
          <cell r="R116">
            <v>5.0250000000000004</v>
          </cell>
        </row>
        <row r="117">
          <cell r="R117">
            <v>232.70524</v>
          </cell>
        </row>
        <row r="118">
          <cell r="R118">
            <v>14.593999999999999</v>
          </cell>
        </row>
        <row r="122">
          <cell r="R122">
            <v>61.746000000000002</v>
          </cell>
        </row>
        <row r="126">
          <cell r="R126">
            <v>10.85</v>
          </cell>
        </row>
        <row r="127">
          <cell r="R127">
            <v>6.75265</v>
          </cell>
        </row>
        <row r="128">
          <cell r="R128">
            <v>63.921999999999997</v>
          </cell>
        </row>
        <row r="130">
          <cell r="R130">
            <v>63.537999999999997</v>
          </cell>
        </row>
        <row r="131">
          <cell r="R131">
            <v>16.170000000000002</v>
          </cell>
        </row>
        <row r="133">
          <cell r="R133">
            <v>8.4700000000000006</v>
          </cell>
        </row>
        <row r="137">
          <cell r="R137">
            <v>197.22</v>
          </cell>
        </row>
        <row r="142">
          <cell r="R142">
            <v>17.850000000000001</v>
          </cell>
        </row>
        <row r="143">
          <cell r="R143">
            <v>2405.125</v>
          </cell>
        </row>
        <row r="145">
          <cell r="R145">
            <v>5.3079999999999998</v>
          </cell>
        </row>
        <row r="146">
          <cell r="R146">
            <v>154</v>
          </cell>
        </row>
        <row r="147">
          <cell r="R147">
            <v>30</v>
          </cell>
        </row>
        <row r="149">
          <cell r="R149">
            <v>0</v>
          </cell>
        </row>
      </sheetData>
      <sheetData sheetId="39" refreshError="1"/>
      <sheetData sheetId="40" refreshError="1"/>
      <sheetData sheetId="4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7-18 Sales"/>
      <sheetName val="FY18-19 Sales"/>
      <sheetName val="FY19-20 Sales "/>
      <sheetName val="FY19-20 H1"/>
      <sheetName val="FY20-21 Sales"/>
      <sheetName val="FY21-22 Sales"/>
      <sheetName val="FY22-23 Sales "/>
      <sheetName val="FY19-20 Sales"/>
    </sheetNames>
    <sheetDataSet>
      <sheetData sheetId="0"/>
      <sheetData sheetId="1"/>
      <sheetData sheetId="2"/>
      <sheetData sheetId="3"/>
      <sheetData sheetId="4"/>
      <sheetData sheetId="5">
        <row r="10">
          <cell r="D10">
            <v>1721781</v>
          </cell>
          <cell r="G10">
            <v>99.924206979804325</v>
          </cell>
          <cell r="H10">
            <v>119.78683056748683</v>
          </cell>
          <cell r="I10">
            <v>121.41873121211775</v>
          </cell>
          <cell r="J10">
            <v>107.34677913351382</v>
          </cell>
          <cell r="K10">
            <v>111.46407585105423</v>
          </cell>
          <cell r="L10">
            <v>104.83542991045238</v>
          </cell>
          <cell r="M10">
            <v>101.56900074980197</v>
          </cell>
          <cell r="N10">
            <v>94.759417498876729</v>
          </cell>
          <cell r="O10">
            <v>81.521817829798465</v>
          </cell>
          <cell r="P10">
            <v>70.141614122036941</v>
          </cell>
          <cell r="Q10">
            <v>68.809063223590286</v>
          </cell>
          <cell r="R10">
            <v>75.543592221358253</v>
          </cell>
        </row>
        <row r="11">
          <cell r="G11">
            <v>29.350663257307712</v>
          </cell>
          <cell r="H11">
            <v>35.184896962525428</v>
          </cell>
          <cell r="I11">
            <v>35.664233929388978</v>
          </cell>
          <cell r="J11">
            <v>31.530889874774161</v>
          </cell>
          <cell r="K11">
            <v>32.740260388081026</v>
          </cell>
          <cell r="L11">
            <v>30.793233128771917</v>
          </cell>
          <cell r="M11">
            <v>29.833787312329491</v>
          </cell>
          <cell r="N11">
            <v>27.833613470960856</v>
          </cell>
          <cell r="O11">
            <v>23.945343131215349</v>
          </cell>
          <cell r="P11">
            <v>20.602644330577572</v>
          </cell>
          <cell r="Q11">
            <v>20.21123514279752</v>
          </cell>
          <cell r="R11">
            <v>22.189363354012762</v>
          </cell>
        </row>
        <row r="13">
          <cell r="G13">
            <v>69.302384009811064</v>
          </cell>
          <cell r="H13">
            <v>83.078096711680331</v>
          </cell>
          <cell r="I13">
            <v>84.209900591424173</v>
          </cell>
          <cell r="J13">
            <v>74.45030523215182</v>
          </cell>
          <cell r="K13">
            <v>77.305854321062682</v>
          </cell>
          <cell r="L13">
            <v>72.708560228616079</v>
          </cell>
          <cell r="M13">
            <v>70.443129910234958</v>
          </cell>
          <cell r="N13">
            <v>65.720346836281934</v>
          </cell>
          <cell r="O13">
            <v>56.539416175305817</v>
          </cell>
          <cell r="P13">
            <v>48.646681558712224</v>
          </cell>
          <cell r="Q13">
            <v>47.722491546421864</v>
          </cell>
          <cell r="R13">
            <v>52.393220780458755</v>
          </cell>
        </row>
        <row r="14">
          <cell r="G14">
            <v>44.407688223602207</v>
          </cell>
          <cell r="H14">
            <v>53.234910597884777</v>
          </cell>
          <cell r="I14">
            <v>53.960149628836618</v>
          </cell>
          <cell r="J14">
            <v>47.706381102753518</v>
          </cell>
          <cell r="K14">
            <v>49.536164240222398</v>
          </cell>
          <cell r="L14">
            <v>46.590303060314433</v>
          </cell>
          <cell r="M14">
            <v>45.138657136319637</v>
          </cell>
          <cell r="N14">
            <v>42.112384933820493</v>
          </cell>
          <cell r="O14">
            <v>36.229414063187541</v>
          </cell>
          <cell r="P14">
            <v>31.171895435318969</v>
          </cell>
          <cell r="Q14">
            <v>30.579691537696235</v>
          </cell>
          <cell r="R14">
            <v>33.572608600587039</v>
          </cell>
        </row>
        <row r="16">
          <cell r="G16">
            <v>60.829137338023862</v>
          </cell>
          <cell r="H16">
            <v>72.920564376847452</v>
          </cell>
          <cell r="I16">
            <v>73.913988407266089</v>
          </cell>
          <cell r="J16">
            <v>65.347648663619267</v>
          </cell>
          <cell r="K16">
            <v>67.854064426751421</v>
          </cell>
          <cell r="L16">
            <v>63.818857878977688</v>
          </cell>
          <cell r="M16">
            <v>61.830410094165273</v>
          </cell>
          <cell r="N16">
            <v>57.685057458352432</v>
          </cell>
          <cell r="O16">
            <v>49.626632051394878</v>
          </cell>
          <cell r="P16">
            <v>42.698901572492765</v>
          </cell>
          <cell r="Q16">
            <v>41.887707527911537</v>
          </cell>
          <cell r="R16">
            <v>45.987370679553344</v>
          </cell>
        </row>
        <row r="17">
          <cell r="G17">
            <v>16.390360969274461</v>
          </cell>
          <cell r="H17">
            <v>19.648386028855263</v>
          </cell>
          <cell r="I17">
            <v>19.916063315870392</v>
          </cell>
          <cell r="J17">
            <v>17.607870125432903</v>
          </cell>
          <cell r="K17">
            <v>18.283221789036659</v>
          </cell>
          <cell r="L17">
            <v>17.195938707311139</v>
          </cell>
          <cell r="M17">
            <v>16.660153088972983</v>
          </cell>
          <cell r="N17">
            <v>15.543191234519156</v>
          </cell>
          <cell r="O17">
            <v>13.371855143888059</v>
          </cell>
          <cell r="P17">
            <v>11.505183870612049</v>
          </cell>
          <cell r="Q17">
            <v>11.286608303233404</v>
          </cell>
          <cell r="R17">
            <v>12.391259163797878</v>
          </cell>
        </row>
        <row r="18">
          <cell r="G18">
            <v>5.894657743744335</v>
          </cell>
          <cell r="H18">
            <v>7.0663795064787154</v>
          </cell>
          <cell r="I18">
            <v>7.1626474285632939</v>
          </cell>
          <cell r="J18">
            <v>6.3325248406851964</v>
          </cell>
          <cell r="K18">
            <v>6.5754094800824143</v>
          </cell>
          <cell r="L18">
            <v>6.1843771135988321</v>
          </cell>
          <cell r="M18">
            <v>5.9916862479098834</v>
          </cell>
          <cell r="N18">
            <v>5.58998015631337</v>
          </cell>
          <cell r="O18">
            <v>4.8090770923171702</v>
          </cell>
          <cell r="P18">
            <v>4.137744209736451</v>
          </cell>
          <cell r="Q18">
            <v>4.0591353149563343</v>
          </cell>
          <cell r="R18">
            <v>4.4564138594354219</v>
          </cell>
        </row>
        <row r="19">
          <cell r="G19">
            <v>5.1528600581486144</v>
          </cell>
          <cell r="H19">
            <v>6.1771295803044968</v>
          </cell>
          <cell r="I19">
            <v>6.2612829191674733</v>
          </cell>
          <cell r="J19">
            <v>5.5356249229956873</v>
          </cell>
          <cell r="K19">
            <v>5.7479443843615243</v>
          </cell>
          <cell r="L19">
            <v>5.4061204566135705</v>
          </cell>
          <cell r="M19">
            <v>5.2376782656428764</v>
          </cell>
          <cell r="N19">
            <v>4.8865238196193781</v>
          </cell>
          <cell r="O19">
            <v>4.2038914459209717</v>
          </cell>
          <cell r="P19">
            <v>3.6170406826102264</v>
          </cell>
          <cell r="Q19">
            <v>3.5483241172494058</v>
          </cell>
          <cell r="R19">
            <v>3.8956081891665928</v>
          </cell>
        </row>
        <row r="20">
          <cell r="G20">
            <v>2.3773795441734769</v>
          </cell>
          <cell r="H20">
            <v>2.8499476679366986</v>
          </cell>
          <cell r="I20">
            <v>2.8887735673651842</v>
          </cell>
          <cell r="J20">
            <v>2.5539761040735929</v>
          </cell>
          <cell r="K20">
            <v>2.6519341193476245</v>
          </cell>
          <cell r="L20">
            <v>2.494226515343918</v>
          </cell>
          <cell r="M20">
            <v>2.4165121946228987</v>
          </cell>
          <cell r="N20">
            <v>2.2544997612555973</v>
          </cell>
          <cell r="O20">
            <v>1.9395530669717507</v>
          </cell>
          <cell r="P20">
            <v>1.668797217902791</v>
          </cell>
          <cell r="Q20">
            <v>1.6370933961433909</v>
          </cell>
          <cell r="R20">
            <v>1.7973201516299027</v>
          </cell>
        </row>
        <row r="23">
          <cell r="G23">
            <v>4.4910412137691091</v>
          </cell>
          <cell r="H23">
            <v>4.5414302653314831</v>
          </cell>
          <cell r="I23">
            <v>3.9889208997235186</v>
          </cell>
          <cell r="J23">
            <v>4.1650243502114002</v>
          </cell>
          <cell r="K23">
            <v>4.3855854734288986</v>
          </cell>
          <cell r="L23">
            <v>4.4985935307078053</v>
          </cell>
          <cell r="M23">
            <v>4.4107612694395488</v>
          </cell>
          <cell r="N23">
            <v>4.5500985236328821</v>
          </cell>
          <cell r="O23">
            <v>4.3174964906038902</v>
          </cell>
          <cell r="P23">
            <v>4.0275432504221174</v>
          </cell>
          <cell r="Q23">
            <v>3.7974083385483408</v>
          </cell>
          <cell r="R23">
            <v>4.1060963941810176</v>
          </cell>
        </row>
        <row r="25">
          <cell r="G25">
            <v>12.216367763429272</v>
          </cell>
          <cell r="H25">
            <v>12.353434237735737</v>
          </cell>
          <cell r="I25">
            <v>10.850518258627801</v>
          </cell>
          <cell r="J25">
            <v>11.329548490853904</v>
          </cell>
          <cell r="K25">
            <v>11.929510875362659</v>
          </cell>
          <cell r="L25">
            <v>12.236911302621525</v>
          </cell>
          <cell r="M25">
            <v>11.997993164471973</v>
          </cell>
          <cell r="N25">
            <v>12.377013320233049</v>
          </cell>
          <cell r="O25">
            <v>11.74429768865711</v>
          </cell>
          <cell r="P25">
            <v>10.955577379122099</v>
          </cell>
          <cell r="Q25">
            <v>10.329572721218957</v>
          </cell>
          <cell r="R25">
            <v>11.169254797665955</v>
          </cell>
        </row>
        <row r="26">
          <cell r="G26">
            <v>7.7673643769341325</v>
          </cell>
          <cell r="H26">
            <v>7.8545134600672624</v>
          </cell>
          <cell r="I26">
            <v>6.8989351520374198</v>
          </cell>
          <cell r="J26">
            <v>7.2035103280079769</v>
          </cell>
          <cell r="K26">
            <v>7.5849761239939362</v>
          </cell>
          <cell r="L26">
            <v>7.7804262917019358</v>
          </cell>
          <cell r="M26">
            <v>7.6285182719694529</v>
          </cell>
          <cell r="N26">
            <v>7.8695054224064016</v>
          </cell>
          <cell r="O26">
            <v>7.4672145817406204</v>
          </cell>
          <cell r="P26">
            <v>6.9657334414964431</v>
          </cell>
          <cell r="Q26">
            <v>6.5677095465259816</v>
          </cell>
          <cell r="R26">
            <v>7.101593003118456</v>
          </cell>
        </row>
        <row r="27">
          <cell r="G27">
            <v>7.2305062911228095</v>
          </cell>
          <cell r="H27">
            <v>7.3116318780375833</v>
          </cell>
          <cell r="I27">
            <v>6.4221004188996424</v>
          </cell>
          <cell r="J27">
            <v>6.7056242268614117</v>
          </cell>
          <cell r="K27">
            <v>7.0607241943504269</v>
          </cell>
          <cell r="L27">
            <v>7.2426654035732536</v>
          </cell>
          <cell r="M27">
            <v>7.1012568331694457</v>
          </cell>
          <cell r="N27">
            <v>7.3255876386725962</v>
          </cell>
          <cell r="O27">
            <v>6.9511019942327845</v>
          </cell>
          <cell r="P27">
            <v>6.4842818009916146</v>
          </cell>
          <cell r="Q27">
            <v>6.1137681831230699</v>
          </cell>
          <cell r="R27">
            <v>6.6107511369653826</v>
          </cell>
        </row>
        <row r="28">
          <cell r="G28">
            <v>33.139484301658889</v>
          </cell>
          <cell r="H28">
            <v>33.511306136227475</v>
          </cell>
          <cell r="I28">
            <v>29.434328309360001</v>
          </cell>
          <cell r="J28">
            <v>30.733799246081436</v>
          </cell>
          <cell r="K28">
            <v>32.361324252534942</v>
          </cell>
          <cell r="L28">
            <v>33.195213001690355</v>
          </cell>
          <cell r="M28">
            <v>32.547096962462163</v>
          </cell>
          <cell r="N28">
            <v>33.575269390232187</v>
          </cell>
          <cell r="O28">
            <v>31.858894265803301</v>
          </cell>
          <cell r="P28">
            <v>29.719323419345912</v>
          </cell>
          <cell r="Q28">
            <v>28.021153232013319</v>
          </cell>
          <cell r="R28">
            <v>30.298968662071101</v>
          </cell>
        </row>
        <row r="29">
          <cell r="G29">
            <v>0.12011880007383455</v>
          </cell>
          <cell r="H29">
            <v>0.12146652148684986</v>
          </cell>
          <cell r="I29">
            <v>0.10668893231155795</v>
          </cell>
          <cell r="J29">
            <v>0.11139905055687979</v>
          </cell>
          <cell r="K29">
            <v>0.11729824769241184</v>
          </cell>
          <cell r="L29">
            <v>0.12032079671676719</v>
          </cell>
          <cell r="M29">
            <v>0.11797160744658898</v>
          </cell>
          <cell r="N29">
            <v>0.12169836544826838</v>
          </cell>
          <cell r="O29">
            <v>0.11547711835382714</v>
          </cell>
          <cell r="P29">
            <v>0.10772193784437803</v>
          </cell>
          <cell r="Q29">
            <v>0.10156667714790006</v>
          </cell>
          <cell r="R29">
            <v>0.10982294492073652</v>
          </cell>
        </row>
        <row r="31">
          <cell r="G31">
            <v>9.6052406695907297E-2</v>
          </cell>
          <cell r="H31">
            <v>9.7130105484074983E-2</v>
          </cell>
          <cell r="I31">
            <v>8.5313279104043835E-2</v>
          </cell>
          <cell r="J31">
            <v>8.9079701953817356E-2</v>
          </cell>
          <cell r="K31">
            <v>9.3796965879973451E-2</v>
          </cell>
          <cell r="L31">
            <v>9.621393231626188E-2</v>
          </cell>
          <cell r="M31">
            <v>9.4335414689994207E-2</v>
          </cell>
          <cell r="N31">
            <v>9.7315498365609557E-2</v>
          </cell>
          <cell r="O31">
            <v>9.234070877643874E-2</v>
          </cell>
          <cell r="P31">
            <v>8.6139316889108003E-2</v>
          </cell>
          <cell r="Q31">
            <v>8.1217292997976739E-2</v>
          </cell>
          <cell r="R31">
            <v>8.7819376846794209E-2</v>
          </cell>
        </row>
        <row r="32">
          <cell r="G32">
            <v>5.2665515481670318E-2</v>
          </cell>
          <cell r="H32">
            <v>5.3256417512813715E-2</v>
          </cell>
          <cell r="I32">
            <v>4.6777253959608779E-2</v>
          </cell>
          <cell r="J32">
            <v>4.884238285880705E-2</v>
          </cell>
          <cell r="K32">
            <v>5.1428857731015375E-2</v>
          </cell>
          <cell r="L32">
            <v>5.2754079947175098E-2</v>
          </cell>
          <cell r="M32">
            <v>5.1724089106424974E-2</v>
          </cell>
          <cell r="N32">
            <v>5.3358068392875074E-2</v>
          </cell>
          <cell r="O32">
            <v>5.0630392250870696E-2</v>
          </cell>
          <cell r="P32">
            <v>4.7230170312818648E-2</v>
          </cell>
          <cell r="Q32">
            <v>4.4531425592551584E-2</v>
          </cell>
          <cell r="R32">
            <v>4.8151346853368859E-2</v>
          </cell>
        </row>
        <row r="33">
          <cell r="G33">
            <v>3.2533950315393453E-2</v>
          </cell>
          <cell r="H33">
            <v>3.2898978116729129E-2</v>
          </cell>
          <cell r="I33">
            <v>2.8896495976425352E-2</v>
          </cell>
          <cell r="J33">
            <v>3.0172222614376583E-2</v>
          </cell>
          <cell r="K33">
            <v>3.1770009025747149E-2</v>
          </cell>
          <cell r="L33">
            <v>3.258866072492974E-2</v>
          </cell>
          <cell r="M33">
            <v>3.1952387244421655E-2</v>
          </cell>
          <cell r="N33">
            <v>3.2961772616150353E-2</v>
          </cell>
          <cell r="O33">
            <v>3.1276759581172271E-2</v>
          </cell>
          <cell r="P33">
            <v>2.9176283575532546E-2</v>
          </cell>
          <cell r="Q33">
            <v>2.7509142831915263E-2</v>
          </cell>
          <cell r="R33">
            <v>2.9745337377206565E-2</v>
          </cell>
        </row>
        <row r="35">
          <cell r="G35">
            <v>21.739383067597121</v>
          </cell>
          <cell r="H35">
            <v>17.536697896597783</v>
          </cell>
          <cell r="I35">
            <v>16.521592314254843</v>
          </cell>
          <cell r="J35">
            <v>17.487567373011693</v>
          </cell>
          <cell r="K35">
            <v>16.404656534432274</v>
          </cell>
          <cell r="L35">
            <v>16.26797209979264</v>
          </cell>
          <cell r="M35">
            <v>15.323938837430475</v>
          </cell>
          <cell r="N35">
            <v>15.563538611092888</v>
          </cell>
          <cell r="O35">
            <v>19.058202134075426</v>
          </cell>
          <cell r="P35">
            <v>24.838513644440514</v>
          </cell>
          <cell r="Q35">
            <v>22.693490951950675</v>
          </cell>
          <cell r="R35">
            <v>19.027185789741669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G37">
            <v>9.837140267949436E-2</v>
          </cell>
          <cell r="H37">
            <v>7.9354118058030984E-2</v>
          </cell>
          <cell r="I37">
            <v>7.4760732878131453E-2</v>
          </cell>
          <cell r="J37">
            <v>7.9131800869704477E-2</v>
          </cell>
          <cell r="K37">
            <v>7.4231594739813597E-2</v>
          </cell>
          <cell r="L37">
            <v>7.3613093307728555E-2</v>
          </cell>
          <cell r="M37">
            <v>6.9341312645604655E-2</v>
          </cell>
          <cell r="N37">
            <v>7.0425509273612547E-2</v>
          </cell>
          <cell r="O37">
            <v>8.623897332545391E-2</v>
          </cell>
          <cell r="P37">
            <v>0.11239506751777591</v>
          </cell>
          <cell r="Q37">
            <v>0.10268877132788616</v>
          </cell>
          <cell r="R37">
            <v>8.6098623376763342E-2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G39">
            <v>1.1987547841413884</v>
          </cell>
          <cell r="H39">
            <v>0.96700998534418947</v>
          </cell>
          <cell r="I39">
            <v>0.91103495286702696</v>
          </cell>
          <cell r="J39">
            <v>0.96430082611860046</v>
          </cell>
          <cell r="K39">
            <v>0.904586870827912</v>
          </cell>
          <cell r="L39">
            <v>0.89704980689962865</v>
          </cell>
          <cell r="M39">
            <v>0.84499384992392168</v>
          </cell>
          <cell r="N39">
            <v>0.8582058796335007</v>
          </cell>
          <cell r="O39">
            <v>1.0509088925991195</v>
          </cell>
          <cell r="P39">
            <v>1.3696472880417079</v>
          </cell>
          <cell r="Q39">
            <v>1.2513662767214422</v>
          </cell>
          <cell r="R39">
            <v>1.0491985868815625</v>
          </cell>
        </row>
        <row r="42">
          <cell r="G42">
            <v>0.70427300867606613</v>
          </cell>
          <cell r="H42">
            <v>0.68264610536300718</v>
          </cell>
          <cell r="I42">
            <v>0.69053260336378475</v>
          </cell>
          <cell r="J42">
            <v>0.67961504873887135</v>
          </cell>
          <cell r="K42">
            <v>0.69364198955066392</v>
          </cell>
          <cell r="L42">
            <v>0.72147674670125861</v>
          </cell>
          <cell r="M42">
            <v>0.68695720585425424</v>
          </cell>
          <cell r="N42">
            <v>0.68735777728904357</v>
          </cell>
          <cell r="O42">
            <v>0.66501005558430071</v>
          </cell>
          <cell r="P42">
            <v>0.66265818567509227</v>
          </cell>
          <cell r="Q42">
            <v>0.6310576604320971</v>
          </cell>
          <cell r="R42">
            <v>0.60483708718208906</v>
          </cell>
        </row>
        <row r="43">
          <cell r="G43">
            <v>6.0280033139338994E-3</v>
          </cell>
          <cell r="H43">
            <v>5.842894636992951E-3</v>
          </cell>
          <cell r="I43">
            <v>5.9103966362153678E-3</v>
          </cell>
          <cell r="J43">
            <v>5.8169512611288676E-3</v>
          </cell>
          <cell r="K43">
            <v>5.9370104493359959E-3</v>
          </cell>
          <cell r="L43">
            <v>6.175253298741439E-3</v>
          </cell>
          <cell r="M43">
            <v>5.879794145745661E-3</v>
          </cell>
          <cell r="N43">
            <v>5.883222710956355E-3</v>
          </cell>
          <cell r="O43">
            <v>5.6919444156993734E-3</v>
          </cell>
          <cell r="P43">
            <v>5.6718143249078765E-3</v>
          </cell>
          <cell r="Q43">
            <v>5.4013395679028955E-3</v>
          </cell>
          <cell r="R43">
            <v>5.176912817910842E-3</v>
          </cell>
        </row>
        <row r="47">
          <cell r="G47">
            <v>712.46471890325711</v>
          </cell>
          <cell r="H47">
            <v>246.47675474576457</v>
          </cell>
          <cell r="I47">
            <v>202.68935064867529</v>
          </cell>
          <cell r="J47">
            <v>553.47278898810259</v>
          </cell>
          <cell r="K47">
            <v>776.85147020858153</v>
          </cell>
          <cell r="L47">
            <v>445.10653919543415</v>
          </cell>
          <cell r="M47">
            <v>644.16257540168328</v>
          </cell>
          <cell r="N47">
            <v>246.47279126535537</v>
          </cell>
          <cell r="O47">
            <v>598.44567061713326</v>
          </cell>
          <cell r="P47">
            <v>763.40802690919031</v>
          </cell>
          <cell r="Q47">
            <v>867.86839007322396</v>
          </cell>
          <cell r="R47">
            <v>1360.1271543138564</v>
          </cell>
        </row>
        <row r="49">
          <cell r="G49">
            <v>0.18849513798301287</v>
          </cell>
          <cell r="H49">
            <v>6.5209783253445161E-2</v>
          </cell>
          <cell r="I49">
            <v>5.3625051324677847E-2</v>
          </cell>
          <cell r="J49">
            <v>0.14643101189733657</v>
          </cell>
          <cell r="K49">
            <v>0.20552979141856506</v>
          </cell>
          <cell r="L49">
            <v>0.11776080456578683</v>
          </cell>
          <cell r="M49">
            <v>0.17042459831659484</v>
          </cell>
          <cell r="N49">
            <v>6.5208734644627342E-2</v>
          </cell>
          <cell r="O49">
            <v>0.1583293828667893</v>
          </cell>
          <cell r="P49">
            <v>0.20197309080946493</v>
          </cell>
          <cell r="Q49">
            <v>0.22960992677612255</v>
          </cell>
          <cell r="R49">
            <v>0.3598456861435767</v>
          </cell>
        </row>
        <row r="52">
          <cell r="G52">
            <v>5.9189034908234399</v>
          </cell>
          <cell r="H52">
            <v>6.1571020476736713</v>
          </cell>
          <cell r="I52">
            <v>6.2412376514609695</v>
          </cell>
          <cell r="J52">
            <v>5.7227120187596965</v>
          </cell>
          <cell r="K52">
            <v>5.7541625796593028</v>
          </cell>
          <cell r="L52">
            <v>5.7785540328185867</v>
          </cell>
          <cell r="M52">
            <v>5.63811494198485</v>
          </cell>
          <cell r="N52">
            <v>6.298903702647328</v>
          </cell>
          <cell r="O52">
            <v>6.1182767449593829</v>
          </cell>
          <cell r="P52">
            <v>6.4790420789618421</v>
          </cell>
          <cell r="Q52">
            <v>6.229139115799696</v>
          </cell>
          <cell r="R52">
            <v>6.0623412174763311</v>
          </cell>
        </row>
        <row r="53">
          <cell r="G53">
            <v>1.8918275011213443</v>
          </cell>
          <cell r="H53">
            <v>1.9679616332752701</v>
          </cell>
          <cell r="I53">
            <v>1.9948534468206396</v>
          </cell>
          <cell r="J53">
            <v>1.8291198690555219</v>
          </cell>
          <cell r="K53">
            <v>1.8391722438117266</v>
          </cell>
          <cell r="L53">
            <v>1.8469683536740664</v>
          </cell>
          <cell r="M53">
            <v>1.8020805573645549</v>
          </cell>
          <cell r="N53">
            <v>2.0132849386813469</v>
          </cell>
          <cell r="O53">
            <v>1.955552109192283</v>
          </cell>
          <cell r="P53">
            <v>2.0708616055162592</v>
          </cell>
          <cell r="Q53">
            <v>1.9909864565034667</v>
          </cell>
          <cell r="R53">
            <v>1.9376737353775673</v>
          </cell>
        </row>
        <row r="54">
          <cell r="G54">
            <v>1.7684326274451565</v>
          </cell>
          <cell r="H54">
            <v>1.8396008937291699</v>
          </cell>
          <cell r="I54">
            <v>1.8647386826959835</v>
          </cell>
          <cell r="J54">
            <v>1.7098151147653287</v>
          </cell>
          <cell r="K54">
            <v>1.7192118211202381</v>
          </cell>
          <cell r="L54">
            <v>1.7264994279657548</v>
          </cell>
          <cell r="M54">
            <v>1.6845394482525928</v>
          </cell>
          <cell r="N54">
            <v>1.8819679763602553</v>
          </cell>
          <cell r="O54">
            <v>1.8280007836417473</v>
          </cell>
          <cell r="P54">
            <v>1.935789192168804</v>
          </cell>
          <cell r="Q54">
            <v>1.8611239176907972</v>
          </cell>
          <cell r="R54">
            <v>1.8112885307746842</v>
          </cell>
        </row>
        <row r="56">
          <cell r="G56">
            <v>16.32649062444899</v>
          </cell>
          <cell r="H56">
            <v>16.983528961229098</v>
          </cell>
          <cell r="I56">
            <v>17.215605586324493</v>
          </cell>
          <cell r="J56">
            <v>15.785323120330769</v>
          </cell>
          <cell r="K56">
            <v>15.872075216974542</v>
          </cell>
          <cell r="L56">
            <v>15.939355724578549</v>
          </cell>
          <cell r="M56">
            <v>15.551973584734917</v>
          </cell>
          <cell r="N56">
            <v>17.374669549016694</v>
          </cell>
          <cell r="O56">
            <v>16.876434641860826</v>
          </cell>
          <cell r="P56">
            <v>17.87155677087495</v>
          </cell>
          <cell r="Q56">
            <v>17.182233420458033</v>
          </cell>
          <cell r="R56">
            <v>16.722144093545328</v>
          </cell>
        </row>
        <row r="57">
          <cell r="G57">
            <v>1.6394173011720938</v>
          </cell>
          <cell r="H57">
            <v>1.7053935137965994</v>
          </cell>
          <cell r="I57">
            <v>1.7286973849793792</v>
          </cell>
          <cell r="J57">
            <v>1.5850762067206661</v>
          </cell>
          <cell r="K57">
            <v>1.5937873799557627</v>
          </cell>
          <cell r="L57">
            <v>1.6005433222298773</v>
          </cell>
          <cell r="M57">
            <v>1.5616445167956168</v>
          </cell>
          <cell r="N57">
            <v>1.7446697221110397</v>
          </cell>
          <cell r="O57">
            <v>1.6946396853059458</v>
          </cell>
          <cell r="P57">
            <v>1.7945644316958345</v>
          </cell>
          <cell r="Q57">
            <v>1.7253463337732413</v>
          </cell>
          <cell r="R57">
            <v>1.6791466684577954</v>
          </cell>
        </row>
        <row r="58">
          <cell r="G58">
            <v>0.6210669214809692</v>
          </cell>
          <cell r="H58">
            <v>0.64606095029619515</v>
          </cell>
          <cell r="I58">
            <v>0.65488924771853585</v>
          </cell>
          <cell r="J58">
            <v>0.60048067036801223</v>
          </cell>
          <cell r="K58">
            <v>0.6037807584784286</v>
          </cell>
          <cell r="L58">
            <v>0.6063401387331615</v>
          </cell>
          <cell r="M58">
            <v>0.59160395086746609</v>
          </cell>
          <cell r="N58">
            <v>0.66094011118333162</v>
          </cell>
          <cell r="O58">
            <v>0.64198703503981136</v>
          </cell>
          <cell r="P58">
            <v>0.67984192078230365</v>
          </cell>
          <cell r="Q58">
            <v>0.65361975577476217</v>
          </cell>
          <cell r="R58">
            <v>0.6361177543682861</v>
          </cell>
        </row>
        <row r="60">
          <cell r="G60">
            <v>2.6625681169960713</v>
          </cell>
          <cell r="H60">
            <v>1.9617756851825006</v>
          </cell>
          <cell r="I60">
            <v>1.5779299531782724</v>
          </cell>
          <cell r="J60">
            <v>1.4849933907745914</v>
          </cell>
          <cell r="K60">
            <v>1.7644526385235808</v>
          </cell>
          <cell r="L60">
            <v>1.8712397430213059</v>
          </cell>
          <cell r="M60">
            <v>1.9096439974200738</v>
          </cell>
          <cell r="N60">
            <v>2.4864780528923371</v>
          </cell>
          <cell r="O60">
            <v>3.5064298344935247</v>
          </cell>
          <cell r="P60">
            <v>2.9388993973496782</v>
          </cell>
          <cell r="Q60">
            <v>1.8702816007315419</v>
          </cell>
          <cell r="R60">
            <v>3.3344485579989542</v>
          </cell>
        </row>
        <row r="62">
          <cell r="G62">
            <v>0.37807171429804126</v>
          </cell>
          <cell r="H62">
            <v>0.27856259963104518</v>
          </cell>
          <cell r="I62">
            <v>0.22405837380543442</v>
          </cell>
          <cell r="J62">
            <v>0.21086183425227248</v>
          </cell>
          <cell r="K62">
            <v>0.25054368734683402</v>
          </cell>
          <cell r="L62">
            <v>0.26570693646886151</v>
          </cell>
          <cell r="M62">
            <v>0.27116015368580215</v>
          </cell>
          <cell r="N62">
            <v>0.35306778219895912</v>
          </cell>
          <cell r="O62">
            <v>0.4978959712356234</v>
          </cell>
          <cell r="P62">
            <v>0.41730941124580162</v>
          </cell>
          <cell r="Q62">
            <v>0.26557088492684827</v>
          </cell>
          <cell r="R62">
            <v>0.4734754669801961</v>
          </cell>
        </row>
        <row r="63">
          <cell r="G63">
            <v>0.24678221035488723</v>
          </cell>
          <cell r="H63">
            <v>0.18182871518645366</v>
          </cell>
          <cell r="I63">
            <v>0.14625167301629352</v>
          </cell>
          <cell r="J63">
            <v>0.13763777497313628</v>
          </cell>
          <cell r="K63">
            <v>0.16353967412958567</v>
          </cell>
          <cell r="L63">
            <v>0.17343732050983257</v>
          </cell>
          <cell r="M63">
            <v>0.17699684889412493</v>
          </cell>
          <cell r="N63">
            <v>0.23046116490870328</v>
          </cell>
          <cell r="O63">
            <v>0.32499619427085258</v>
          </cell>
          <cell r="P63">
            <v>0.27239419140451976</v>
          </cell>
          <cell r="Q63">
            <v>0.17334851434160983</v>
          </cell>
          <cell r="R63">
            <v>0.30905597502084958</v>
          </cell>
        </row>
        <row r="64">
          <cell r="G64">
            <v>0.36868000000000001</v>
          </cell>
          <cell r="H64">
            <v>0.37394200000000005</v>
          </cell>
          <cell r="I64">
            <v>0.34373004660000001</v>
          </cell>
          <cell r="J64">
            <v>0.34805799999999998</v>
          </cell>
          <cell r="K64">
            <v>0.38521399999999995</v>
          </cell>
          <cell r="L64">
            <v>0.41604599999999997</v>
          </cell>
          <cell r="M64">
            <v>0.42059200000000002</v>
          </cell>
          <cell r="N64">
            <v>0.43863600000000003</v>
          </cell>
          <cell r="O64">
            <v>0.38350499999999998</v>
          </cell>
          <cell r="P64">
            <v>0.50382899999999997</v>
          </cell>
          <cell r="Q64">
            <v>0.485815</v>
          </cell>
          <cell r="R64">
            <v>0.53981199999999996</v>
          </cell>
        </row>
        <row r="74">
          <cell r="G74">
            <v>15.917531900000029</v>
          </cell>
          <cell r="H74">
            <v>15.52219680999999</v>
          </cell>
          <cell r="I74">
            <v>16.49588279999999</v>
          </cell>
          <cell r="J74">
            <v>18.038022149999854</v>
          </cell>
          <cell r="K74">
            <v>18.634775099999992</v>
          </cell>
          <cell r="L74">
            <v>19.027497750000073</v>
          </cell>
          <cell r="M74">
            <v>17.557769529999995</v>
          </cell>
          <cell r="N74">
            <v>22.812809370000039</v>
          </cell>
          <cell r="O74">
            <v>23.754391339999991</v>
          </cell>
          <cell r="P74">
            <v>23.413886849999997</v>
          </cell>
          <cell r="Q74">
            <v>24.603273359999989</v>
          </cell>
          <cell r="R74">
            <v>19.962632619999958</v>
          </cell>
        </row>
        <row r="75">
          <cell r="G75">
            <v>16.508952000000001</v>
          </cell>
          <cell r="H75">
            <v>13.904696</v>
          </cell>
          <cell r="I75">
            <v>14.072244</v>
          </cell>
          <cell r="J75">
            <v>18.465391</v>
          </cell>
          <cell r="K75">
            <v>20.100301000000002</v>
          </cell>
          <cell r="L75">
            <v>20.487708999999999</v>
          </cell>
          <cell r="M75">
            <v>16.678094039999998</v>
          </cell>
          <cell r="N75">
            <v>19.284616</v>
          </cell>
          <cell r="O75">
            <v>17.545618000000001</v>
          </cell>
          <cell r="P75">
            <v>17.755112</v>
          </cell>
          <cell r="Q75">
            <v>16.483459</v>
          </cell>
          <cell r="R75">
            <v>14.112647000000001</v>
          </cell>
        </row>
        <row r="77">
          <cell r="G77">
            <v>0.44229200000000013</v>
          </cell>
          <cell r="H77">
            <v>0.43625000000000003</v>
          </cell>
          <cell r="I77">
            <v>0.39195000000000002</v>
          </cell>
          <cell r="J77">
            <v>0.36046300000000009</v>
          </cell>
          <cell r="K77">
            <v>0.29816399999999987</v>
          </cell>
          <cell r="L77">
            <v>0.32733800000000013</v>
          </cell>
          <cell r="M77">
            <v>0.35602131999999975</v>
          </cell>
          <cell r="N77">
            <v>0.30329200000000012</v>
          </cell>
          <cell r="O77">
            <v>0.3567475</v>
          </cell>
          <cell r="P77">
            <v>0.357514</v>
          </cell>
          <cell r="Q77">
            <v>0.34225700000000003</v>
          </cell>
          <cell r="R77">
            <v>0.34288699999999994</v>
          </cell>
        </row>
        <row r="78">
          <cell r="G78">
            <v>0.23617299999999999</v>
          </cell>
          <cell r="H78">
            <v>0.23135500000000001</v>
          </cell>
          <cell r="I78">
            <v>0.22057099999999999</v>
          </cell>
          <cell r="J78">
            <v>0.19597700000000001</v>
          </cell>
          <cell r="K78">
            <v>0.15739300000000001</v>
          </cell>
          <cell r="L78">
            <v>0.16799</v>
          </cell>
          <cell r="M78">
            <v>0.21373300000000001</v>
          </cell>
          <cell r="N78">
            <v>0.21101300000000001</v>
          </cell>
          <cell r="O78">
            <v>0.19254550000000001</v>
          </cell>
          <cell r="P78">
            <v>0.16677700000000001</v>
          </cell>
          <cell r="Q78">
            <v>0.17495649999999999</v>
          </cell>
          <cell r="R78">
            <v>0.17468149999999999</v>
          </cell>
        </row>
        <row r="79">
          <cell r="G79">
            <v>0.18170600000000001</v>
          </cell>
          <cell r="H79">
            <v>0.19006500000000001</v>
          </cell>
          <cell r="I79">
            <v>0.170653</v>
          </cell>
          <cell r="J79">
            <v>0.183251</v>
          </cell>
          <cell r="K79">
            <v>0.16941800000000001</v>
          </cell>
          <cell r="L79">
            <v>0.17225199999999999</v>
          </cell>
          <cell r="M79">
            <v>0.1893475</v>
          </cell>
          <cell r="N79">
            <v>0.208812</v>
          </cell>
          <cell r="O79">
            <v>0.18753449999999999</v>
          </cell>
          <cell r="P79">
            <v>0.2029725</v>
          </cell>
          <cell r="Q79">
            <v>0.17777999999999999</v>
          </cell>
          <cell r="R79">
            <v>0.17372699999999999</v>
          </cell>
        </row>
        <row r="80">
          <cell r="G80">
            <v>0.35902899999999999</v>
          </cell>
          <cell r="H80">
            <v>0.38947599999999999</v>
          </cell>
          <cell r="I80">
            <v>0.374832</v>
          </cell>
          <cell r="J80">
            <v>0.34325600000000001</v>
          </cell>
          <cell r="K80">
            <v>0.33948499999999998</v>
          </cell>
          <cell r="L80">
            <v>0.36341499999999999</v>
          </cell>
          <cell r="M80">
            <v>0.3948275</v>
          </cell>
          <cell r="N80">
            <v>0.367558</v>
          </cell>
          <cell r="O80">
            <v>0.3862275</v>
          </cell>
          <cell r="P80">
            <v>0.35089949999999998</v>
          </cell>
          <cell r="Q80">
            <v>0.3782025</v>
          </cell>
          <cell r="R80">
            <v>0.35289549999999997</v>
          </cell>
        </row>
        <row r="83">
          <cell r="G83">
            <v>9.1059355500000017</v>
          </cell>
          <cell r="H83">
            <v>7.866699500000002</v>
          </cell>
          <cell r="I83">
            <v>8.22664945</v>
          </cell>
          <cell r="J83">
            <v>9.5835591800000035</v>
          </cell>
          <cell r="K83">
            <v>9.6620519700000038</v>
          </cell>
          <cell r="L83">
            <v>10.132926750000001</v>
          </cell>
          <cell r="M83">
            <v>9.1522976600000021</v>
          </cell>
          <cell r="N83">
            <v>11.91562783</v>
          </cell>
          <cell r="O83">
            <v>12.454376170000002</v>
          </cell>
          <cell r="P83">
            <v>12.458605080000002</v>
          </cell>
          <cell r="Q83">
            <v>12.391178570000001</v>
          </cell>
          <cell r="R83">
            <v>9.8934797700000008</v>
          </cell>
        </row>
        <row r="84">
          <cell r="G84">
            <v>8.4575438699999985</v>
          </cell>
          <cell r="H84">
            <v>7.2889608300000015</v>
          </cell>
          <cell r="I84">
            <v>7.7445612199999987</v>
          </cell>
          <cell r="J84">
            <v>8.6549060800000017</v>
          </cell>
          <cell r="K84">
            <v>9.2818894500000013</v>
          </cell>
          <cell r="L84">
            <v>9.850187349999997</v>
          </cell>
          <cell r="M84">
            <v>8.7715513899999991</v>
          </cell>
          <cell r="N84">
            <v>11.2461837</v>
          </cell>
          <cell r="O84">
            <v>11.792206500000001</v>
          </cell>
          <cell r="P84">
            <v>11.734649340000001</v>
          </cell>
          <cell r="Q84">
            <v>11.463547299999998</v>
          </cell>
          <cell r="R84">
            <v>9.3735789100000009</v>
          </cell>
        </row>
        <row r="85">
          <cell r="G85">
            <v>17.122857830000001</v>
          </cell>
          <cell r="H85">
            <v>14.268161319999999</v>
          </cell>
          <cell r="I85">
            <v>14.890220680000001</v>
          </cell>
          <cell r="J85">
            <v>17.62896314</v>
          </cell>
          <cell r="K85">
            <v>18.508127120000001</v>
          </cell>
          <cell r="L85">
            <v>19.744101610000001</v>
          </cell>
          <cell r="M85">
            <v>17.32757393</v>
          </cell>
          <cell r="N85">
            <v>22.288997980000001</v>
          </cell>
          <cell r="O85">
            <v>23.758078519999998</v>
          </cell>
          <cell r="P85">
            <v>23.82803208</v>
          </cell>
          <cell r="Q85">
            <v>23.278724329999999</v>
          </cell>
          <cell r="R85">
            <v>18.859240680000003</v>
          </cell>
        </row>
        <row r="87">
          <cell r="G87">
            <v>4.9871596500000006</v>
          </cell>
          <cell r="H87">
            <v>4.216290990000001</v>
          </cell>
          <cell r="I87">
            <v>3.3819964199999983</v>
          </cell>
          <cell r="J87">
            <v>4.4310357499999995</v>
          </cell>
          <cell r="K87">
            <v>4.8541121300000025</v>
          </cell>
          <cell r="L87">
            <v>4.918909949999998</v>
          </cell>
          <cell r="M87">
            <v>5.0855158899999999</v>
          </cell>
          <cell r="N87">
            <v>5.1137328499999999</v>
          </cell>
          <cell r="O87">
            <v>4.3899165499999988</v>
          </cell>
          <cell r="P87">
            <v>3.9006981299999994</v>
          </cell>
          <cell r="Q87">
            <v>3.8671252699999989</v>
          </cell>
          <cell r="R87">
            <v>4.933986019999999</v>
          </cell>
        </row>
        <row r="88">
          <cell r="G88">
            <v>2.6095740099999998</v>
          </cell>
          <cell r="H88">
            <v>1.8140529100000002</v>
          </cell>
          <cell r="I88">
            <v>1.4823559700000002</v>
          </cell>
          <cell r="J88">
            <v>2.2330268099999997</v>
          </cell>
          <cell r="K88">
            <v>2.4768452599999997</v>
          </cell>
          <cell r="L88">
            <v>2.54270358</v>
          </cell>
          <cell r="M88">
            <v>2.7113495200000002</v>
          </cell>
          <cell r="N88">
            <v>2.7259996699999998</v>
          </cell>
          <cell r="O88">
            <v>2.4386875699999999</v>
          </cell>
          <cell r="P88">
            <v>2.2090743900000001</v>
          </cell>
          <cell r="Q88">
            <v>2.25530696</v>
          </cell>
          <cell r="R88">
            <v>2.5881576099999997</v>
          </cell>
        </row>
        <row r="89">
          <cell r="G89">
            <v>1.4407979</v>
          </cell>
          <cell r="H89">
            <v>1.66037853</v>
          </cell>
          <cell r="I89">
            <v>1.90059866</v>
          </cell>
          <cell r="J89">
            <v>1.39459168</v>
          </cell>
          <cell r="K89">
            <v>1.48781454</v>
          </cell>
          <cell r="L89">
            <v>1.5632062099999999</v>
          </cell>
          <cell r="M89">
            <v>1.5274928399999999</v>
          </cell>
          <cell r="N89">
            <v>1.6065338300000001</v>
          </cell>
          <cell r="O89">
            <v>1.4037921899999999</v>
          </cell>
          <cell r="P89">
            <v>1.2549999300000001</v>
          </cell>
          <cell r="Q89">
            <v>1.27927513</v>
          </cell>
          <cell r="R89">
            <v>1.4980349199999998</v>
          </cell>
        </row>
        <row r="90">
          <cell r="G90">
            <v>2.7922703800000002</v>
          </cell>
          <cell r="H90">
            <v>2.5979405799999999</v>
          </cell>
          <cell r="I90">
            <v>2.5020019500000004</v>
          </cell>
          <cell r="J90">
            <v>2.4449293399999998</v>
          </cell>
          <cell r="K90">
            <v>2.5956504599999999</v>
          </cell>
          <cell r="L90">
            <v>2.7673044999999998</v>
          </cell>
          <cell r="M90">
            <v>2.8010701199999999</v>
          </cell>
          <cell r="N90">
            <v>2.8916314299999999</v>
          </cell>
          <cell r="O90">
            <v>2.6240075699999998</v>
          </cell>
          <cell r="P90">
            <v>2.3476780499999998</v>
          </cell>
          <cell r="Q90">
            <v>2.38272365</v>
          </cell>
          <cell r="R90">
            <v>2.80883511</v>
          </cell>
        </row>
        <row r="91">
          <cell r="G91">
            <v>0.17824649999999997</v>
          </cell>
          <cell r="H91">
            <v>0.13740125000000003</v>
          </cell>
          <cell r="I91">
            <v>0.17443300000000006</v>
          </cell>
          <cell r="J91">
            <v>0.16654250000000004</v>
          </cell>
          <cell r="K91">
            <v>0.1878785</v>
          </cell>
          <cell r="L91">
            <v>0.15914149999999994</v>
          </cell>
          <cell r="M91">
            <v>0.16758700000000004</v>
          </cell>
          <cell r="N91">
            <v>0.16384450000000006</v>
          </cell>
          <cell r="O91">
            <v>0.1313725</v>
          </cell>
          <cell r="P91">
            <v>0.132552</v>
          </cell>
          <cell r="Q91">
            <v>0.11864949999999996</v>
          </cell>
          <cell r="R91">
            <v>0.149725</v>
          </cell>
        </row>
        <row r="92">
          <cell r="G92">
            <v>0.139238</v>
          </cell>
          <cell r="H92">
            <v>0.13935900000000001</v>
          </cell>
          <cell r="I92">
            <v>0.12983149999999999</v>
          </cell>
          <cell r="J92">
            <v>0.13011500000000001</v>
          </cell>
          <cell r="K92">
            <v>0.14168449999999999</v>
          </cell>
          <cell r="L92">
            <v>0.13210749999999999</v>
          </cell>
          <cell r="M92">
            <v>0.130056</v>
          </cell>
          <cell r="N92">
            <v>0.136521</v>
          </cell>
          <cell r="O92">
            <v>0.11652700000000001</v>
          </cell>
          <cell r="P92">
            <v>0.1132765</v>
          </cell>
          <cell r="Q92">
            <v>0.1151095</v>
          </cell>
          <cell r="R92">
            <v>0.12542249999999999</v>
          </cell>
        </row>
        <row r="93">
          <cell r="G93">
            <v>9.0462500000000001E-2</v>
          </cell>
          <cell r="H93">
            <v>9.0001750000000005E-2</v>
          </cell>
          <cell r="I93">
            <v>8.7543999999999997E-2</v>
          </cell>
          <cell r="J93">
            <v>8.8899000000000006E-2</v>
          </cell>
          <cell r="K93">
            <v>9.8844500000000002E-2</v>
          </cell>
          <cell r="L93">
            <v>8.9021500000000003E-2</v>
          </cell>
          <cell r="M93">
            <v>8.7848499999999996E-2</v>
          </cell>
          <cell r="N93">
            <v>8.4594000000000003E-2</v>
          </cell>
          <cell r="O93">
            <v>8.4953000000000001E-2</v>
          </cell>
          <cell r="P93">
            <v>8.7084499999999995E-2</v>
          </cell>
          <cell r="Q93">
            <v>8.7914000000000006E-2</v>
          </cell>
          <cell r="R93">
            <v>8.7125499999999995E-2</v>
          </cell>
        </row>
        <row r="94">
          <cell r="G94">
            <v>0.24510799999999999</v>
          </cell>
          <cell r="H94">
            <v>0.26024199999999997</v>
          </cell>
          <cell r="I94">
            <v>0.24187349999999999</v>
          </cell>
          <cell r="J94">
            <v>0.23768349999999999</v>
          </cell>
          <cell r="K94">
            <v>0.25042950000000003</v>
          </cell>
          <cell r="L94">
            <v>0.2253925</v>
          </cell>
          <cell r="M94">
            <v>0.22477749999999999</v>
          </cell>
          <cell r="N94">
            <v>0.2220925</v>
          </cell>
          <cell r="O94">
            <v>0.1848815</v>
          </cell>
          <cell r="P94">
            <v>0.17618900000000001</v>
          </cell>
          <cell r="Q94">
            <v>0.180921</v>
          </cell>
          <cell r="R94">
            <v>0.214229</v>
          </cell>
        </row>
        <row r="95">
          <cell r="G95">
            <v>5.1358470000000001</v>
          </cell>
          <cell r="H95">
            <v>0.63705299999999998</v>
          </cell>
          <cell r="I95">
            <v>0.116093</v>
          </cell>
          <cell r="J95">
            <v>1.160372</v>
          </cell>
          <cell r="K95">
            <v>2.4884940000000002</v>
          </cell>
          <cell r="L95">
            <v>1.6531659999999999</v>
          </cell>
          <cell r="M95">
            <v>1.1940729999999999</v>
          </cell>
          <cell r="N95">
            <v>1.276931</v>
          </cell>
          <cell r="O95">
            <v>1.1273089999999999</v>
          </cell>
          <cell r="P95">
            <v>2.3760569999999999</v>
          </cell>
          <cell r="Q95">
            <v>3.5362990000000001</v>
          </cell>
          <cell r="R95">
            <v>3.9061520000000001</v>
          </cell>
        </row>
        <row r="96">
          <cell r="G96">
            <v>12.197381999999971</v>
          </cell>
          <cell r="H96">
            <v>11.891512000000015</v>
          </cell>
          <cell r="I96">
            <v>11.887722</v>
          </cell>
          <cell r="J96">
            <v>10.889535000000029</v>
          </cell>
          <cell r="K96">
            <v>11.21411899999997</v>
          </cell>
          <cell r="L96">
            <v>11.542954999999999</v>
          </cell>
          <cell r="M96">
            <v>11.558496999999999</v>
          </cell>
          <cell r="N96">
            <v>12.320057</v>
          </cell>
          <cell r="O96">
            <v>11.720464</v>
          </cell>
          <cell r="P96">
            <v>12.197487999999971</v>
          </cell>
          <cell r="Q96">
            <v>12.871324000000014</v>
          </cell>
          <cell r="R96">
            <v>11.911370999999988</v>
          </cell>
        </row>
        <row r="97">
          <cell r="G97">
            <v>0.83529899999999746</v>
          </cell>
          <cell r="H97">
            <v>0.8875059999999978</v>
          </cell>
          <cell r="I97">
            <v>0.9442309999999996</v>
          </cell>
          <cell r="J97">
            <v>0.77263300000000257</v>
          </cell>
          <cell r="K97">
            <v>0.75954600000000005</v>
          </cell>
          <cell r="L97">
            <v>0.71976399999999874</v>
          </cell>
          <cell r="M97">
            <v>0.72651900000000025</v>
          </cell>
          <cell r="N97">
            <v>0.69849199999999867</v>
          </cell>
          <cell r="O97">
            <v>0.5943849999999995</v>
          </cell>
          <cell r="P97">
            <v>0.56391999999999998</v>
          </cell>
          <cell r="Q97">
            <v>0.61146900000000004</v>
          </cell>
          <cell r="R97">
            <v>0.62881099999999834</v>
          </cell>
        </row>
        <row r="98">
          <cell r="G98">
            <v>1.6241329999999983</v>
          </cell>
          <cell r="H98">
            <v>1.4420339999999994</v>
          </cell>
          <cell r="I98">
            <v>1.4725390000000007</v>
          </cell>
          <cell r="J98">
            <v>1.8422610000000004</v>
          </cell>
          <cell r="K98">
            <v>1.9370440000000007</v>
          </cell>
          <cell r="L98">
            <v>1.9811120000000002</v>
          </cell>
          <cell r="M98">
            <v>1.9845060000000003</v>
          </cell>
          <cell r="N98">
            <v>1.8872150000000008</v>
          </cell>
          <cell r="O98">
            <v>1.7339420000000005</v>
          </cell>
          <cell r="P98">
            <v>1.8822789999999998</v>
          </cell>
          <cell r="Q98">
            <v>1.9439190000000002</v>
          </cell>
          <cell r="R98">
            <v>1.5312850000000002</v>
          </cell>
        </row>
        <row r="99">
          <cell r="G99">
            <v>130.82248300000001</v>
          </cell>
          <cell r="H99">
            <v>49.029578000000001</v>
          </cell>
          <cell r="I99">
            <v>46.295816000000002</v>
          </cell>
          <cell r="J99">
            <v>79.510699000000002</v>
          </cell>
          <cell r="K99">
            <v>96.421060999999995</v>
          </cell>
          <cell r="L99">
            <v>69.279307000000003</v>
          </cell>
          <cell r="M99">
            <v>62.181607999999997</v>
          </cell>
          <cell r="N99">
            <v>39.609403</v>
          </cell>
          <cell r="O99">
            <v>59.647077000000003</v>
          </cell>
          <cell r="P99">
            <v>88.616050000000001</v>
          </cell>
          <cell r="Q99">
            <v>101.484881</v>
          </cell>
          <cell r="R99">
            <v>101.001637</v>
          </cell>
        </row>
        <row r="103">
          <cell r="G103">
            <v>7.6161930000000329</v>
          </cell>
          <cell r="H103">
            <v>4.2203210000000482</v>
          </cell>
          <cell r="I103">
            <v>4.1294430000000215</v>
          </cell>
          <cell r="J103">
            <v>5.3948561900001231</v>
          </cell>
          <cell r="K103">
            <v>4.3429469999999952</v>
          </cell>
          <cell r="L103">
            <v>5.1898859999999889</v>
          </cell>
          <cell r="M103">
            <v>5.2046100000000024</v>
          </cell>
          <cell r="N103">
            <v>5.1708500000000051</v>
          </cell>
          <cell r="O103">
            <v>4.5539350000000116</v>
          </cell>
          <cell r="P103">
            <v>4.7929770000000023</v>
          </cell>
          <cell r="Q103">
            <v>3.2234537000000003</v>
          </cell>
          <cell r="R103">
            <v>2.7507760000000125</v>
          </cell>
        </row>
        <row r="111">
          <cell r="G111">
            <v>3.2076709999999999</v>
          </cell>
          <cell r="H111">
            <v>2.8533270000000002</v>
          </cell>
          <cell r="I111">
            <v>2.9154840000000002</v>
          </cell>
          <cell r="J111">
            <v>3.4798626000000001</v>
          </cell>
          <cell r="K111">
            <v>2.8229359999999999</v>
          </cell>
          <cell r="L111">
            <v>3.2629100000000002</v>
          </cell>
          <cell r="M111">
            <v>3.2645</v>
          </cell>
          <cell r="N111">
            <v>3.1099800000000002</v>
          </cell>
          <cell r="O111">
            <v>2.9454099999999999</v>
          </cell>
          <cell r="P111">
            <v>2.8325269999999998</v>
          </cell>
          <cell r="Q111">
            <v>2.896998</v>
          </cell>
          <cell r="R111">
            <v>2.6456529999999998</v>
          </cell>
        </row>
        <row r="112">
          <cell r="G112">
            <v>2.6473550000000001</v>
          </cell>
          <cell r="H112">
            <v>2.3041149999999999</v>
          </cell>
          <cell r="I112">
            <v>2.4079100000000002</v>
          </cell>
          <cell r="J112">
            <v>2.6918692000000002</v>
          </cell>
          <cell r="K112">
            <v>2.2684310000000001</v>
          </cell>
          <cell r="L112">
            <v>2.6576149999999998</v>
          </cell>
          <cell r="M112">
            <v>2.62446</v>
          </cell>
          <cell r="N112">
            <v>2.5124200000000001</v>
          </cell>
          <cell r="O112">
            <v>2.3602050000000001</v>
          </cell>
          <cell r="P112">
            <v>2.2518980000000002</v>
          </cell>
          <cell r="Q112">
            <v>2.3710520000000002</v>
          </cell>
          <cell r="R112">
            <v>2.1537299999999999</v>
          </cell>
        </row>
        <row r="113">
          <cell r="G113">
            <v>6.1677900000000001</v>
          </cell>
          <cell r="H113">
            <v>5.4506199999999998</v>
          </cell>
          <cell r="I113">
            <v>5.5995900000000001</v>
          </cell>
          <cell r="J113">
            <v>6.5250019999999997</v>
          </cell>
          <cell r="K113">
            <v>5.3613670000000004</v>
          </cell>
          <cell r="L113">
            <v>6.1943400000000004</v>
          </cell>
          <cell r="M113">
            <v>6.0800799999999997</v>
          </cell>
          <cell r="N113">
            <v>5.8876119999999998</v>
          </cell>
          <cell r="O113">
            <v>5.6397399999999998</v>
          </cell>
          <cell r="P113">
            <v>5.3139919999999998</v>
          </cell>
          <cell r="Q113">
            <v>5.7412822999999999</v>
          </cell>
          <cell r="R113">
            <v>5.1866479999999999</v>
          </cell>
        </row>
        <row r="114">
          <cell r="G114">
            <v>4.9742879999999996</v>
          </cell>
          <cell r="H114">
            <v>6.3639809999999999</v>
          </cell>
          <cell r="I114">
            <v>6.582821</v>
          </cell>
          <cell r="J114">
            <v>6.35921</v>
          </cell>
          <cell r="K114">
            <v>6.6521169999999996</v>
          </cell>
          <cell r="L114">
            <v>6.3527880000000003</v>
          </cell>
          <cell r="M114">
            <v>5.9101650000000001</v>
          </cell>
          <cell r="N114">
            <v>6.3403600000000004</v>
          </cell>
          <cell r="O114">
            <v>6.1535570000000002</v>
          </cell>
          <cell r="P114">
            <v>4.572203</v>
          </cell>
          <cell r="Q114">
            <v>6.6435399999999998</v>
          </cell>
          <cell r="R114">
            <v>6.2701399999999996</v>
          </cell>
        </row>
        <row r="115">
          <cell r="G115">
            <v>0.26648195999999991</v>
          </cell>
          <cell r="H115">
            <v>0.27561213999999995</v>
          </cell>
          <cell r="I115">
            <v>0.25002767000000004</v>
          </cell>
          <cell r="J115">
            <v>0.27121973999999993</v>
          </cell>
          <cell r="K115">
            <v>0.24738733999999996</v>
          </cell>
          <cell r="L115">
            <v>0.32261770000000012</v>
          </cell>
          <cell r="M115">
            <v>0.30785899999999988</v>
          </cell>
          <cell r="N115">
            <v>0.3435563399999999</v>
          </cell>
          <cell r="O115">
            <v>0.25073155000000003</v>
          </cell>
          <cell r="P115">
            <v>0.22517969999999998</v>
          </cell>
          <cell r="Q115">
            <v>0.23767185000000002</v>
          </cell>
          <cell r="R115">
            <v>0.31498477000000003</v>
          </cell>
        </row>
        <row r="116">
          <cell r="G116">
            <v>0.14210687000000002</v>
          </cell>
          <cell r="H116">
            <v>0.13032394</v>
          </cell>
          <cell r="I116">
            <v>0.13948955999999998</v>
          </cell>
          <cell r="J116">
            <v>0.15865905999999999</v>
          </cell>
          <cell r="K116">
            <v>0.16791895000000001</v>
          </cell>
          <cell r="L116">
            <v>0.20413141000000001</v>
          </cell>
          <cell r="M116">
            <v>0.21055269000000001</v>
          </cell>
          <cell r="N116">
            <v>0.17711225</v>
          </cell>
          <cell r="O116">
            <v>0.16404736</v>
          </cell>
          <cell r="P116">
            <v>0.15598021000000001</v>
          </cell>
          <cell r="Q116">
            <v>0.14518498999999999</v>
          </cell>
          <cell r="R116">
            <v>0.14992395</v>
          </cell>
        </row>
        <row r="117">
          <cell r="G117">
            <v>0.10352311</v>
          </cell>
          <cell r="H117">
            <v>0.12301218</v>
          </cell>
          <cell r="I117">
            <v>0.15001031000000001</v>
          </cell>
          <cell r="J117">
            <v>0.14367240000000001</v>
          </cell>
          <cell r="K117">
            <v>0.13266969000000001</v>
          </cell>
          <cell r="L117">
            <v>0.16650730999999999</v>
          </cell>
          <cell r="M117">
            <v>0.15735221000000002</v>
          </cell>
          <cell r="N117">
            <v>0.13871507</v>
          </cell>
          <cell r="O117">
            <v>0.12894622</v>
          </cell>
          <cell r="P117">
            <v>0.12452468</v>
          </cell>
          <cell r="Q117">
            <v>0.11487833</v>
          </cell>
          <cell r="R117">
            <v>0.11769254</v>
          </cell>
        </row>
        <row r="118">
          <cell r="G118">
            <v>0.22978566</v>
          </cell>
          <cell r="H118">
            <v>0.24291224</v>
          </cell>
          <cell r="I118">
            <v>0.27712446000000002</v>
          </cell>
          <cell r="J118">
            <v>0.29794979999999999</v>
          </cell>
          <cell r="K118">
            <v>0.28794402000000002</v>
          </cell>
          <cell r="L118">
            <v>0.33995758000000004</v>
          </cell>
          <cell r="M118">
            <v>0.33929353000000001</v>
          </cell>
          <cell r="N118">
            <v>0.28232733999999998</v>
          </cell>
          <cell r="O118">
            <v>0.25809501000000001</v>
          </cell>
          <cell r="P118">
            <v>0.25741040999999998</v>
          </cell>
          <cell r="Q118">
            <v>0.24073183000000001</v>
          </cell>
          <cell r="R118">
            <v>0.25323674000000002</v>
          </cell>
        </row>
        <row r="123">
          <cell r="G123">
            <v>5.5148859999999651</v>
          </cell>
          <cell r="H123">
            <v>2.6083209999999597</v>
          </cell>
          <cell r="I123">
            <v>0.49303899999997858</v>
          </cell>
          <cell r="J123">
            <v>0.68750700999988301</v>
          </cell>
          <cell r="K123">
            <v>2.8849740000000033</v>
          </cell>
          <cell r="L123">
            <v>1.4878870000000102</v>
          </cell>
          <cell r="M123">
            <v>0.79404300000000527</v>
          </cell>
          <cell r="N123">
            <v>0.24658399999999631</v>
          </cell>
          <cell r="O123">
            <v>0.18308699999999714</v>
          </cell>
          <cell r="P123">
            <v>1.3422350000000001</v>
          </cell>
          <cell r="Q123">
            <v>1.5001500000000001</v>
          </cell>
          <cell r="R123">
            <v>3.1013250000000001</v>
          </cell>
        </row>
        <row r="124">
          <cell r="G124">
            <v>26.407066</v>
          </cell>
          <cell r="H124">
            <v>26.702625999999999</v>
          </cell>
          <cell r="I124">
            <v>28.235897000000001</v>
          </cell>
          <cell r="J124">
            <v>26.832384999999999</v>
          </cell>
          <cell r="K124">
            <v>26.736487</v>
          </cell>
          <cell r="L124">
            <v>27.203068999999999</v>
          </cell>
          <cell r="M124">
            <v>27.846831000000002</v>
          </cell>
          <cell r="N124">
            <v>27.331779000000001</v>
          </cell>
          <cell r="O124">
            <v>25.931901</v>
          </cell>
          <cell r="P124">
            <v>27.741489000000001</v>
          </cell>
          <cell r="Q124">
            <v>28.80771</v>
          </cell>
          <cell r="R124">
            <v>26.501930000000002</v>
          </cell>
        </row>
        <row r="125">
          <cell r="G125">
            <v>3.272008</v>
          </cell>
          <cell r="H125">
            <v>3.3961259999999998</v>
          </cell>
          <cell r="I125">
            <v>3.510062</v>
          </cell>
          <cell r="J125">
            <v>3.0472260000000002</v>
          </cell>
          <cell r="K125">
            <v>1.7207440000000003</v>
          </cell>
          <cell r="L125">
            <v>2.8198859999999999</v>
          </cell>
          <cell r="M125">
            <v>2.9253850000000003</v>
          </cell>
          <cell r="N125">
            <v>2.3857799999999996</v>
          </cell>
          <cell r="O125">
            <v>2.092921</v>
          </cell>
          <cell r="P125">
            <v>2.0874989999999998</v>
          </cell>
          <cell r="Q125">
            <v>1.2779129999999999</v>
          </cell>
          <cell r="R125">
            <v>1.4445440000000003</v>
          </cell>
        </row>
        <row r="126">
          <cell r="G126">
            <v>1.377194</v>
          </cell>
          <cell r="H126">
            <v>1.2922370000000001</v>
          </cell>
          <cell r="I126">
            <v>1.09443</v>
          </cell>
          <cell r="J126">
            <v>0.94864999999999999</v>
          </cell>
          <cell r="K126">
            <v>1.0529759999999999</v>
          </cell>
          <cell r="L126">
            <v>1.078168</v>
          </cell>
          <cell r="M126">
            <v>0.91212499999999996</v>
          </cell>
          <cell r="N126">
            <v>1.0034019999999999</v>
          </cell>
          <cell r="O126">
            <v>0.89849699999999999</v>
          </cell>
          <cell r="P126">
            <v>0.89423850000000005</v>
          </cell>
          <cell r="Q126">
            <v>0.96807100000000001</v>
          </cell>
          <cell r="R126">
            <v>0.72716499999999995</v>
          </cell>
        </row>
        <row r="131">
          <cell r="G131">
            <v>10.774866999999986</v>
          </cell>
          <cell r="H131">
            <v>9.6349264999999953</v>
          </cell>
          <cell r="I131">
            <v>5.9631646900000135</v>
          </cell>
          <cell r="J131">
            <v>0.44778052000000201</v>
          </cell>
          <cell r="K131">
            <v>2.3180467799999818</v>
          </cell>
          <cell r="L131">
            <v>4.4530578599999942</v>
          </cell>
          <cell r="M131">
            <v>3.6652696699999936</v>
          </cell>
          <cell r="N131">
            <v>2.8438685714606109</v>
          </cell>
          <cell r="O131">
            <v>8.5210011791282625E-2</v>
          </cell>
          <cell r="P131">
            <v>0.46339999999999715</v>
          </cell>
          <cell r="Q131">
            <v>0.69340000000000046</v>
          </cell>
          <cell r="R131">
            <v>0.28162799999999644</v>
          </cell>
        </row>
        <row r="135">
          <cell r="G135">
            <v>8.6291180000000001</v>
          </cell>
          <cell r="H135">
            <v>8.8421077100000005</v>
          </cell>
          <cell r="I135">
            <v>10.687676129999998</v>
          </cell>
          <cell r="J135">
            <v>10.171098480000001</v>
          </cell>
          <cell r="K135">
            <v>11.092058970000002</v>
          </cell>
          <cell r="L135">
            <v>8.9330368900000003</v>
          </cell>
          <cell r="M135">
            <v>9.6128091799999993</v>
          </cell>
          <cell r="N135">
            <v>11.319074870000001</v>
          </cell>
          <cell r="O135">
            <v>9.4106340900000003</v>
          </cell>
          <cell r="P135">
            <v>9.6976951699999994</v>
          </cell>
          <cell r="Q135">
            <v>9.909762820000001</v>
          </cell>
          <cell r="R135">
            <v>9.3214169999999985</v>
          </cell>
        </row>
        <row r="136">
          <cell r="G136">
            <v>6.1704100000000004</v>
          </cell>
          <cell r="H136">
            <v>6.0759563200000004</v>
          </cell>
          <cell r="I136">
            <v>7.4840869100000003</v>
          </cell>
          <cell r="J136">
            <v>7.6567435600000007</v>
          </cell>
          <cell r="K136">
            <v>7.8964855700000003</v>
          </cell>
          <cell r="L136">
            <v>5.6574083800000006</v>
          </cell>
          <cell r="M136">
            <v>6.2230241600000005</v>
          </cell>
          <cell r="N136">
            <v>7.829080939999999</v>
          </cell>
          <cell r="O136">
            <v>6.0524893999999998</v>
          </cell>
          <cell r="P136">
            <v>6.5912102099999998</v>
          </cell>
          <cell r="Q136">
            <v>6.2785651600000003</v>
          </cell>
          <cell r="R136">
            <v>5.3804749999999997</v>
          </cell>
        </row>
        <row r="137">
          <cell r="G137">
            <v>15.1419</v>
          </cell>
          <cell r="H137">
            <v>16.072548359999999</v>
          </cell>
          <cell r="I137">
            <v>19.563582269999998</v>
          </cell>
          <cell r="J137">
            <v>18.63344944</v>
          </cell>
          <cell r="K137">
            <v>20.092505679999999</v>
          </cell>
          <cell r="L137">
            <v>15.982744869999999</v>
          </cell>
          <cell r="M137">
            <v>17.54458219</v>
          </cell>
          <cell r="N137">
            <v>20.541415430000001</v>
          </cell>
          <cell r="O137">
            <v>16.781966569999998</v>
          </cell>
          <cell r="P137">
            <v>15.969748320000008</v>
          </cell>
          <cell r="Q137">
            <v>16.928793770000006</v>
          </cell>
          <cell r="R137">
            <v>13.518243900000018</v>
          </cell>
        </row>
        <row r="138">
          <cell r="G138">
            <v>24.24464</v>
          </cell>
          <cell r="H138">
            <v>24.03256</v>
          </cell>
          <cell r="I138">
            <v>25.378413999999999</v>
          </cell>
          <cell r="J138">
            <v>24.322372999999999</v>
          </cell>
          <cell r="K138">
            <v>24.246040000000001</v>
          </cell>
          <cell r="L138">
            <v>19.267880000000002</v>
          </cell>
          <cell r="M138">
            <v>21.186399999999999</v>
          </cell>
          <cell r="N138">
            <v>24.790906</v>
          </cell>
          <cell r="O138">
            <v>24.256354999999999</v>
          </cell>
          <cell r="P138">
            <v>25.095749000000001</v>
          </cell>
          <cell r="Q138">
            <v>24.457777</v>
          </cell>
          <cell r="R138">
            <v>19.567333039999998</v>
          </cell>
        </row>
        <row r="140">
          <cell r="G140">
            <v>5.2000000000000005E-2</v>
          </cell>
          <cell r="H140">
            <v>5.1600000000000035E-2</v>
          </cell>
          <cell r="I140">
            <v>0.16649999999999998</v>
          </cell>
          <cell r="J140">
            <v>9.8899999999999988E-2</v>
          </cell>
          <cell r="K140">
            <v>1.3798000000000005E-2</v>
          </cell>
          <cell r="L140">
            <v>1.0000000000000009E-2</v>
          </cell>
          <cell r="M140">
            <v>5.9939999999999993E-2</v>
          </cell>
          <cell r="N140">
            <v>0.15035999999999999</v>
          </cell>
          <cell r="O140">
            <v>9.0199999999999947E-2</v>
          </cell>
          <cell r="P140">
            <v>6.7900000000000016E-2</v>
          </cell>
          <cell r="Q140">
            <v>0.2041</v>
          </cell>
          <cell r="R140">
            <v>9.4127999999999268E-2</v>
          </cell>
        </row>
        <row r="141">
          <cell r="G141">
            <v>2.4500000000000001E-2</v>
          </cell>
          <cell r="H141">
            <v>4.1399999999999999E-2</v>
          </cell>
          <cell r="I141">
            <v>0.1094</v>
          </cell>
          <cell r="J141">
            <v>4.87E-2</v>
          </cell>
          <cell r="K141">
            <v>1.6101000000000001E-2</v>
          </cell>
          <cell r="L141">
            <v>4.8500000000000001E-2</v>
          </cell>
          <cell r="M141">
            <v>5.5499999999999994E-2</v>
          </cell>
          <cell r="N141">
            <v>9.3609999999999999E-2</v>
          </cell>
          <cell r="O141">
            <v>9.2399999999999996E-2</v>
          </cell>
          <cell r="P141">
            <v>0.10500000000000001</v>
          </cell>
          <cell r="Q141">
            <v>0.1191</v>
          </cell>
          <cell r="R141">
            <v>5.6400000000000006E-2</v>
          </cell>
        </row>
        <row r="142">
          <cell r="G142">
            <v>3.32E-2</v>
          </cell>
          <cell r="H142">
            <v>2.8499999999999998E-2</v>
          </cell>
          <cell r="I142">
            <v>9.0900000000000009E-2</v>
          </cell>
          <cell r="J142">
            <v>3.5200000000000002E-2</v>
          </cell>
          <cell r="K142">
            <v>1.1601E-2</v>
          </cell>
          <cell r="L142">
            <v>3.5999999999999997E-2</v>
          </cell>
          <cell r="M142">
            <v>3.5700000000000003E-2</v>
          </cell>
          <cell r="N142">
            <v>8.1110000000000002E-2</v>
          </cell>
          <cell r="O142">
            <v>6.2899999999999998E-2</v>
          </cell>
          <cell r="P142">
            <v>6.2600000000000003E-2</v>
          </cell>
          <cell r="Q142">
            <v>9.0499999999999997E-2</v>
          </cell>
          <cell r="R142">
            <v>2.1199999999999997E-2</v>
          </cell>
        </row>
        <row r="143">
          <cell r="G143">
            <v>5.1299999999999998E-2</v>
          </cell>
          <cell r="H143">
            <v>0.12409999999999999</v>
          </cell>
          <cell r="I143">
            <v>0.2089</v>
          </cell>
          <cell r="J143">
            <v>0.1076</v>
          </cell>
          <cell r="K143">
            <v>9.5799999999999996E-2</v>
          </cell>
          <cell r="L143">
            <v>0.14949999999999999</v>
          </cell>
          <cell r="M143">
            <v>0.12869999999999998</v>
          </cell>
          <cell r="N143">
            <v>0.21042</v>
          </cell>
          <cell r="O143">
            <v>0.18820000000000001</v>
          </cell>
          <cell r="P143">
            <v>0.22789999999999999</v>
          </cell>
          <cell r="Q143">
            <v>0.2797</v>
          </cell>
          <cell r="R143">
            <v>0.1099</v>
          </cell>
        </row>
        <row r="148">
          <cell r="G148">
            <v>269.06556899999998</v>
          </cell>
          <cell r="H148">
            <v>62.920482</v>
          </cell>
          <cell r="I148">
            <v>165.49462299999999</v>
          </cell>
          <cell r="J148">
            <v>662.74608699000009</v>
          </cell>
          <cell r="K148">
            <v>65.861003000000025</v>
          </cell>
          <cell r="L148">
            <v>69.368162369999993</v>
          </cell>
          <cell r="M148">
            <v>47.390408000000001</v>
          </cell>
          <cell r="N148">
            <v>4.546200479999996</v>
          </cell>
          <cell r="O148">
            <v>6.6711900000000002</v>
          </cell>
          <cell r="P148">
            <v>79.029255000000006</v>
          </cell>
          <cell r="Q148">
            <v>67.069014559999999</v>
          </cell>
          <cell r="R148">
            <v>292.48373117</v>
          </cell>
        </row>
        <row r="149">
          <cell r="G149">
            <v>2.1949559999999999</v>
          </cell>
          <cell r="H149">
            <v>2.1782879999999998</v>
          </cell>
          <cell r="I149">
            <v>2.2931279999999998</v>
          </cell>
          <cell r="J149">
            <v>2.3157359999999998</v>
          </cell>
          <cell r="K149">
            <v>1.856808</v>
          </cell>
          <cell r="L149">
            <v>2.282184</v>
          </cell>
          <cell r="M149">
            <v>1.9198440000000001</v>
          </cell>
          <cell r="N149">
            <v>2.3172839999999999</v>
          </cell>
          <cell r="O149">
            <v>2.3000039999999999</v>
          </cell>
          <cell r="P149">
            <v>2.3787720000000001</v>
          </cell>
          <cell r="Q149">
            <v>2.2408199999999998</v>
          </cell>
          <cell r="R149">
            <v>1.9256040000000001</v>
          </cell>
        </row>
        <row r="150">
          <cell r="G150">
            <v>40.344869299999999</v>
          </cell>
          <cell r="H150">
            <v>37.970936100000003</v>
          </cell>
          <cell r="I150">
            <v>40.797838200000001</v>
          </cell>
          <cell r="J150">
            <v>38.461032100000004</v>
          </cell>
          <cell r="K150">
            <v>38.101239399999997</v>
          </cell>
          <cell r="L150">
            <v>40.774827700000003</v>
          </cell>
          <cell r="M150">
            <v>40.325548099999999</v>
          </cell>
          <cell r="N150">
            <v>40.066469300000001</v>
          </cell>
          <cell r="O150">
            <v>38.241601299999999</v>
          </cell>
          <cell r="P150">
            <v>43.807163200000005</v>
          </cell>
          <cell r="Q150">
            <v>42.544015999999999</v>
          </cell>
          <cell r="R150">
            <v>40.6378956</v>
          </cell>
        </row>
        <row r="152">
          <cell r="G152">
            <v>8.2769999999999992</v>
          </cell>
          <cell r="H152">
            <v>10.845599999999999</v>
          </cell>
          <cell r="I152">
            <v>9.2159999999999993</v>
          </cell>
          <cell r="J152">
            <v>9.4044000000000008</v>
          </cell>
          <cell r="K152">
            <v>9.2951999999999995</v>
          </cell>
          <cell r="L152">
            <v>9.1898999999999997</v>
          </cell>
          <cell r="M152">
            <v>8.4441000000000006</v>
          </cell>
          <cell r="N152">
            <v>7.7625000000000002</v>
          </cell>
          <cell r="O152">
            <v>6.7077020000000003</v>
          </cell>
          <cell r="P152">
            <v>6.2515900000000002</v>
          </cell>
          <cell r="Q152">
            <v>6.7982909999999999</v>
          </cell>
          <cell r="R152">
            <v>7.6851349999999998</v>
          </cell>
        </row>
        <row r="153">
          <cell r="G153">
            <v>8.5570000000000004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</row>
      </sheetData>
      <sheetData sheetId="6">
        <row r="10">
          <cell r="G10">
            <v>109.50270410891903</v>
          </cell>
        </row>
      </sheetData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Genco(thml)"/>
      <sheetName val="APGenco(hyd)"/>
      <sheetName val="0000000000000"/>
      <sheetName val="Input"/>
      <sheetName val="ARR Main Interface"/>
      <sheetName val="Pref"/>
      <sheetName val="Unutilised CY"/>
      <sheetName val="Unutilised EY"/>
      <sheetName val="APGENCO"/>
      <sheetName val="APGPCL "/>
      <sheetName val="SEB"/>
      <sheetName val="IPP "/>
      <sheetName val="CPP"/>
      <sheetName val="H1 2001-02 Form 1.3a"/>
      <sheetName val="H2 2001-02 Form 1.3a"/>
      <sheetName val="2001-02 Form 1.3a"/>
      <sheetName val="APgenco-hyd02"/>
      <sheetName val="Ferro Adj"/>
      <sheetName val="APGenco(thml) Asum"/>
      <sheetName val="APGenco(hyd) Asum"/>
      <sheetName val="CGS Asum"/>
      <sheetName val="CGS Proj"/>
      <sheetName val="Cons Data"/>
      <sheetName val="SEB Asum"/>
      <sheetName val="APGPCL Asum"/>
      <sheetName val="IPP Asum"/>
      <sheetName val="CPP Asum"/>
      <sheetName val="APGENCO Proj"/>
      <sheetName val="CGS "/>
      <sheetName val="CGS-Pattern"/>
      <sheetName val="CPP Proj"/>
      <sheetName val="SEB Proj"/>
      <sheetName val="APGPCL Proj"/>
      <sheetName val="IPP Proj"/>
      <sheetName val="MO CY"/>
      <sheetName val="MO EY"/>
      <sheetName val="H1 2002-03 Form 1.3a"/>
      <sheetName val="PP Analysis"/>
      <sheetName val="PP Variance"/>
      <sheetName val="1.3a 2001-02"/>
      <sheetName val="1.3aH1 2002-03"/>
      <sheetName val="Sheet1"/>
      <sheetName val="1.3a Full Year PY"/>
      <sheetName val="1.3a H1 CY"/>
      <sheetName val="1.3a H2 CY"/>
      <sheetName val="1.3a Full Year CY"/>
      <sheetName val="H1 2003-04 Form 1.3a"/>
      <sheetName val="H2 2003-04 Form 1.3a"/>
      <sheetName val="1.3a Full Year EY"/>
      <sheetName val="Avai- CY"/>
      <sheetName val="Avai- EY"/>
      <sheetName val="Monthly Dispatch"/>
      <sheetName val="Monthly Dispatch (2)"/>
      <sheetName val="Demand vs Availability"/>
      <sheetName val="Key PP Fig"/>
      <sheetName val="2-part illustration"/>
      <sheetName val="Monthwise Units H1 CY "/>
      <sheetName val="Assumptions"/>
      <sheetName val="1.3a CY"/>
      <sheetName val="Executive Summary -Thermal"/>
      <sheetName val="STN WISE EMR"/>
      <sheetName val="Salient1"/>
      <sheetName val="Cat_Ser_load"/>
      <sheetName val="04REL"/>
      <sheetName val="R_Abstract"/>
      <sheetName val="installes-capacity"/>
      <sheetName val="BREAKUP OF OIL"/>
      <sheetName val="A 3.7"/>
      <sheetName val="ARR_Main_Interface"/>
      <sheetName val="Unutilised_CY"/>
      <sheetName val="Unutilised_EY"/>
      <sheetName val="APGPCL_"/>
      <sheetName val="IPP_"/>
      <sheetName val="H1_2001-02_Form_1_3a"/>
      <sheetName val="H2_2001-02_Form_1_3a"/>
      <sheetName val="2001-02_Form_1_3a"/>
      <sheetName val="Ferro_Adj"/>
      <sheetName val="APGenco(thml)_Asum"/>
      <sheetName val="APGenco(hyd)_Asum"/>
      <sheetName val="CGS_Asum"/>
      <sheetName val="CGS_Proj"/>
      <sheetName val="Cons_Data"/>
      <sheetName val="SEB_Asum"/>
      <sheetName val="APGPCL_Asum"/>
      <sheetName val="IPP_Asum"/>
      <sheetName val="CPP_Asum"/>
      <sheetName val="APGENCO_Proj"/>
      <sheetName val="CGS_"/>
      <sheetName val="CPP_Proj"/>
      <sheetName val="SEB_Proj"/>
      <sheetName val="APGPCL_Proj"/>
      <sheetName val="IPP_Proj"/>
      <sheetName val="MO_CY"/>
      <sheetName val="MO_EY"/>
      <sheetName val="H1_2002-03_Form_1_3a"/>
      <sheetName val="PP_Analysis"/>
      <sheetName val="PP_Variance"/>
      <sheetName val="1_3a_2001-02"/>
      <sheetName val="1_3aH1_2002-03"/>
      <sheetName val="1_3a_Full_Year_PY"/>
      <sheetName val="1_3a_H1_CY"/>
      <sheetName val="1_3a_H2_CY"/>
      <sheetName val="1_3a_Full_Year_CY"/>
      <sheetName val="H1_2003-04_Form_1_3a"/>
      <sheetName val="H2_2003-04_Form_1_3a"/>
      <sheetName val="1_3a_Full_Year_EY"/>
      <sheetName val="Avai-_CY"/>
      <sheetName val="Avai-_EY"/>
      <sheetName val="Monthly_Dispatch"/>
      <sheetName val="Monthly_Dispatch_(2)"/>
      <sheetName val="Demand_vs_Availability"/>
      <sheetName val="Key_PP_Fig"/>
      <sheetName val="2-part_illustration"/>
      <sheetName val="Monthwise_Units_H1_CY_"/>
      <sheetName val="1_3a_CY"/>
      <sheetName val="Executive_Summary_-Thermal"/>
      <sheetName val="STN_WISE_EMR"/>
      <sheetName val="BREAKUP_OF_OIL"/>
      <sheetName val="A_3_7"/>
      <sheetName val="Sept "/>
      <sheetName val="agl-pump-sets"/>
      <sheetName val="EG"/>
      <sheetName val="pump-sets(AI)"/>
      <sheetName val="per-capita"/>
      <sheetName val="towns&amp;villa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1">
          <cell r="A11" t="str">
            <v>Wheeling</v>
          </cell>
          <cell r="B11">
            <v>1</v>
          </cell>
          <cell r="C11">
            <v>0</v>
          </cell>
          <cell r="E11">
            <v>0</v>
          </cell>
          <cell r="F11">
            <v>0</v>
          </cell>
          <cell r="H11" t="str">
            <v>Wheeling</v>
          </cell>
          <cell r="I11">
            <v>1</v>
          </cell>
          <cell r="J11">
            <v>0</v>
          </cell>
          <cell r="L11">
            <v>0</v>
          </cell>
          <cell r="M11">
            <v>0</v>
          </cell>
          <cell r="O11" t="str">
            <v>Wheeling</v>
          </cell>
          <cell r="P11">
            <v>1</v>
          </cell>
          <cell r="Q11">
            <v>0</v>
          </cell>
          <cell r="S11">
            <v>0</v>
          </cell>
          <cell r="T11">
            <v>0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27.25</v>
          </cell>
          <cell r="AG11">
            <v>27.25</v>
          </cell>
          <cell r="AH11">
            <v>27.25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29</v>
          </cell>
          <cell r="AN11">
            <v>29</v>
          </cell>
          <cell r="AO11">
            <v>29</v>
          </cell>
        </row>
        <row r="12">
          <cell r="A12" t="str">
            <v>APGPCL Station II</v>
          </cell>
          <cell r="B12">
            <v>1</v>
          </cell>
          <cell r="C12">
            <v>0.97</v>
          </cell>
          <cell r="D12">
            <v>22.5</v>
          </cell>
          <cell r="E12">
            <v>22.5</v>
          </cell>
          <cell r="F12">
            <v>22.5</v>
          </cell>
          <cell r="H12" t="str">
            <v>APGPCL Station II</v>
          </cell>
          <cell r="I12">
            <v>1</v>
          </cell>
          <cell r="J12">
            <v>0.97</v>
          </cell>
          <cell r="K12">
            <v>28.25</v>
          </cell>
          <cell r="L12">
            <v>28.25</v>
          </cell>
          <cell r="M12">
            <v>28.25</v>
          </cell>
          <cell r="O12" t="str">
            <v>APGPCL Station II</v>
          </cell>
          <cell r="P12">
            <v>1</v>
          </cell>
          <cell r="Q12">
            <v>0.97</v>
          </cell>
          <cell r="R12">
            <v>29</v>
          </cell>
          <cell r="S12">
            <v>29</v>
          </cell>
          <cell r="T12">
            <v>29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4.3499999999999996</v>
          </cell>
          <cell r="AG12">
            <v>31.6</v>
          </cell>
          <cell r="AH12">
            <v>4.3499999999999996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9.15</v>
          </cell>
          <cell r="AN12">
            <v>38.15</v>
          </cell>
          <cell r="AO12">
            <v>9.15</v>
          </cell>
        </row>
        <row r="13">
          <cell r="A13" t="str">
            <v>APGPCL Station I</v>
          </cell>
          <cell r="B13">
            <v>1</v>
          </cell>
          <cell r="C13">
            <v>1.39</v>
          </cell>
          <cell r="D13">
            <v>9.3000000000000007</v>
          </cell>
          <cell r="E13">
            <v>31.8</v>
          </cell>
          <cell r="F13">
            <v>9.3000000000000007</v>
          </cell>
          <cell r="H13" t="str">
            <v>APGPCL Station I</v>
          </cell>
          <cell r="I13">
            <v>1</v>
          </cell>
          <cell r="J13">
            <v>1.39</v>
          </cell>
          <cell r="K13">
            <v>6.9</v>
          </cell>
          <cell r="L13">
            <v>35.15</v>
          </cell>
          <cell r="M13">
            <v>6.9</v>
          </cell>
          <cell r="O13" t="str">
            <v>APGPCL Station I</v>
          </cell>
          <cell r="P13">
            <v>1</v>
          </cell>
          <cell r="Q13">
            <v>1.39</v>
          </cell>
          <cell r="R13">
            <v>8.25</v>
          </cell>
          <cell r="S13">
            <v>37.25</v>
          </cell>
          <cell r="T13">
            <v>8.25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</v>
          </cell>
          <cell r="Z13">
            <v>47.3</v>
          </cell>
          <cell r="AA13">
            <v>9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9</v>
          </cell>
          <cell r="AG13">
            <v>40.6</v>
          </cell>
          <cell r="AH13">
            <v>9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9</v>
          </cell>
          <cell r="AN13">
            <v>47.15</v>
          </cell>
          <cell r="AO13">
            <v>9</v>
          </cell>
        </row>
        <row r="14">
          <cell r="A14" t="str">
            <v>NPC-MAPS</v>
          </cell>
          <cell r="B14">
            <v>1</v>
          </cell>
          <cell r="C14">
            <v>2.2789520205623948</v>
          </cell>
          <cell r="D14">
            <v>10.5</v>
          </cell>
          <cell r="E14">
            <v>42.3</v>
          </cell>
          <cell r="F14">
            <v>10.5</v>
          </cell>
          <cell r="H14" t="str">
            <v>NPC-MAPS</v>
          </cell>
          <cell r="I14">
            <v>1</v>
          </cell>
          <cell r="J14">
            <v>2.2789520205623948</v>
          </cell>
          <cell r="K14">
            <v>9</v>
          </cell>
          <cell r="L14">
            <v>44.15</v>
          </cell>
          <cell r="M14">
            <v>9</v>
          </cell>
          <cell r="O14" t="str">
            <v>NPC-MAPS</v>
          </cell>
          <cell r="P14">
            <v>1</v>
          </cell>
          <cell r="Q14">
            <v>2.2789520205623948</v>
          </cell>
          <cell r="R14">
            <v>9</v>
          </cell>
          <cell r="S14">
            <v>46.25</v>
          </cell>
          <cell r="T14">
            <v>9</v>
          </cell>
          <cell r="V14" t="str">
            <v>Non Conventional</v>
          </cell>
          <cell r="W14">
            <v>1</v>
          </cell>
          <cell r="X14">
            <v>3.48</v>
          </cell>
          <cell r="Y14">
            <v>120.46</v>
          </cell>
          <cell r="Z14">
            <v>167.76</v>
          </cell>
          <cell r="AA14">
            <v>120.46</v>
          </cell>
          <cell r="AC14" t="str">
            <v>Non Conventional</v>
          </cell>
          <cell r="AD14">
            <v>1</v>
          </cell>
          <cell r="AE14">
            <v>3.48</v>
          </cell>
          <cell r="AF14">
            <v>122.22</v>
          </cell>
          <cell r="AG14">
            <v>162.82</v>
          </cell>
          <cell r="AH14">
            <v>122.22</v>
          </cell>
          <cell r="AJ14" t="str">
            <v>Non Conventional</v>
          </cell>
          <cell r="AK14">
            <v>1</v>
          </cell>
          <cell r="AL14">
            <v>3.48</v>
          </cell>
          <cell r="AM14">
            <v>118.3</v>
          </cell>
          <cell r="AN14">
            <v>165.45</v>
          </cell>
          <cell r="AO14">
            <v>118.3</v>
          </cell>
        </row>
        <row r="15">
          <cell r="A15" t="str">
            <v>Non Conventional</v>
          </cell>
          <cell r="B15">
            <v>1</v>
          </cell>
          <cell r="C15">
            <v>3.48</v>
          </cell>
          <cell r="D15">
            <v>103.09</v>
          </cell>
          <cell r="E15">
            <v>145.38999999999999</v>
          </cell>
          <cell r="F15">
            <v>103.09</v>
          </cell>
          <cell r="H15" t="str">
            <v>Non Conventional</v>
          </cell>
          <cell r="I15">
            <v>1</v>
          </cell>
          <cell r="J15">
            <v>3.48</v>
          </cell>
          <cell r="K15">
            <v>117.41</v>
          </cell>
          <cell r="L15">
            <v>161.56</v>
          </cell>
          <cell r="M15">
            <v>117.41</v>
          </cell>
          <cell r="O15" t="str">
            <v>Non Conventional</v>
          </cell>
          <cell r="P15">
            <v>1</v>
          </cell>
          <cell r="Q15">
            <v>3.48</v>
          </cell>
          <cell r="R15">
            <v>117.58</v>
          </cell>
          <cell r="S15">
            <v>163.82999999999998</v>
          </cell>
          <cell r="T15">
            <v>117.58</v>
          </cell>
          <cell r="V15" t="str">
            <v>APGenco Hydel</v>
          </cell>
          <cell r="W15">
            <v>2</v>
          </cell>
          <cell r="X15">
            <v>0</v>
          </cell>
          <cell r="Y15">
            <v>346.32441726618697</v>
          </cell>
          <cell r="Z15">
            <v>514.08441726618696</v>
          </cell>
          <cell r="AA15">
            <v>346.32441726618697</v>
          </cell>
          <cell r="AC15" t="str">
            <v>APGenco Hydel</v>
          </cell>
          <cell r="AD15">
            <v>2</v>
          </cell>
          <cell r="AE15">
            <v>0</v>
          </cell>
          <cell r="AF15">
            <v>327.81853237410058</v>
          </cell>
          <cell r="AG15">
            <v>490.63853237410058</v>
          </cell>
          <cell r="AH15">
            <v>327.81853237410058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336.63085851318931</v>
          </cell>
          <cell r="AN15">
            <v>502.0808585131893</v>
          </cell>
          <cell r="AO15">
            <v>336.63085851318931</v>
          </cell>
        </row>
        <row r="16">
          <cell r="A16" t="str">
            <v>APGenco Hydel</v>
          </cell>
          <cell r="B16">
            <v>2</v>
          </cell>
          <cell r="C16">
            <v>0</v>
          </cell>
          <cell r="D16">
            <v>292</v>
          </cell>
          <cell r="E16">
            <v>437.39</v>
          </cell>
          <cell r="F16">
            <v>292</v>
          </cell>
          <cell r="H16" t="str">
            <v>APGenco Hydel</v>
          </cell>
          <cell r="I16">
            <v>2</v>
          </cell>
          <cell r="J16">
            <v>0</v>
          </cell>
          <cell r="K16">
            <v>415.06056115107907</v>
          </cell>
          <cell r="L16">
            <v>576.62056115107907</v>
          </cell>
          <cell r="M16">
            <v>415.06056115107907</v>
          </cell>
          <cell r="O16" t="str">
            <v>APGenco Hydel</v>
          </cell>
          <cell r="P16">
            <v>2</v>
          </cell>
          <cell r="Q16">
            <v>0</v>
          </cell>
          <cell r="R16">
            <v>411.5356306954435</v>
          </cell>
          <cell r="S16">
            <v>575.36563069544354</v>
          </cell>
          <cell r="T16">
            <v>411.5356306954435</v>
          </cell>
          <cell r="V16" t="str">
            <v>Wheeling</v>
          </cell>
          <cell r="W16">
            <v>2</v>
          </cell>
          <cell r="X16">
            <v>0</v>
          </cell>
          <cell r="Z16">
            <v>514.08441726618696</v>
          </cell>
          <cell r="AA16">
            <v>0</v>
          </cell>
          <cell r="AC16" t="str">
            <v>Wheeling</v>
          </cell>
          <cell r="AD16">
            <v>2</v>
          </cell>
          <cell r="AE16">
            <v>0</v>
          </cell>
          <cell r="AG16">
            <v>490.63853237410058</v>
          </cell>
          <cell r="AH16">
            <v>0</v>
          </cell>
          <cell r="AJ16" t="str">
            <v>Wheeling</v>
          </cell>
          <cell r="AK16">
            <v>2</v>
          </cell>
          <cell r="AL16">
            <v>0</v>
          </cell>
          <cell r="AN16">
            <v>502.0808585131893</v>
          </cell>
          <cell r="AO16">
            <v>0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4.6500000000000004</v>
          </cell>
          <cell r="E17">
            <v>442.03999999999996</v>
          </cell>
          <cell r="F17">
            <v>4.6500000000000004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4.5</v>
          </cell>
          <cell r="L17">
            <v>581.12056115107907</v>
          </cell>
          <cell r="M17">
            <v>4.5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4.6500000000000004</v>
          </cell>
          <cell r="S17">
            <v>580.01563069544352</v>
          </cell>
          <cell r="T17">
            <v>4.6500000000000004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518.73441726618694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4.3499999999999996</v>
          </cell>
          <cell r="AG17">
            <v>494.9885323741006</v>
          </cell>
          <cell r="AH17">
            <v>4.3499999999999996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4.6500000000000004</v>
          </cell>
          <cell r="AN17">
            <v>506.73085851318928</v>
          </cell>
          <cell r="AO17">
            <v>4.6500000000000004</v>
          </cell>
        </row>
        <row r="18">
          <cell r="A18" t="str">
            <v>Talcher Stage 2</v>
          </cell>
          <cell r="B18">
            <v>2</v>
          </cell>
          <cell r="C18">
            <v>0.50072342199691666</v>
          </cell>
          <cell r="D18">
            <v>66</v>
          </cell>
          <cell r="E18">
            <v>508.03999999999996</v>
          </cell>
          <cell r="F18">
            <v>66</v>
          </cell>
          <cell r="H18" t="str">
            <v>Talcher Stage 2</v>
          </cell>
          <cell r="I18">
            <v>2</v>
          </cell>
          <cell r="J18">
            <v>0.50072342199691666</v>
          </cell>
          <cell r="K18">
            <v>132</v>
          </cell>
          <cell r="L18">
            <v>713.12056115107907</v>
          </cell>
          <cell r="M18">
            <v>132</v>
          </cell>
          <cell r="O18" t="str">
            <v>Talcher Stage 2</v>
          </cell>
          <cell r="P18">
            <v>2</v>
          </cell>
          <cell r="Q18">
            <v>0.50072342199691666</v>
          </cell>
          <cell r="R18">
            <v>137</v>
          </cell>
          <cell r="S18">
            <v>717.01563069544352</v>
          </cell>
          <cell r="T18">
            <v>137</v>
          </cell>
          <cell r="V18" t="str">
            <v>Talcher Stage 2</v>
          </cell>
          <cell r="W18">
            <v>2</v>
          </cell>
          <cell r="X18">
            <v>0.50072342199691666</v>
          </cell>
          <cell r="Y18">
            <v>137</v>
          </cell>
          <cell r="Z18">
            <v>655.73441726618694</v>
          </cell>
          <cell r="AA18">
            <v>137</v>
          </cell>
          <cell r="AC18" t="str">
            <v>Talcher Stage 2</v>
          </cell>
          <cell r="AD18">
            <v>2</v>
          </cell>
          <cell r="AE18">
            <v>0.50072342199691666</v>
          </cell>
          <cell r="AF18">
            <v>137</v>
          </cell>
          <cell r="AG18">
            <v>631.9885323741006</v>
          </cell>
          <cell r="AH18">
            <v>137</v>
          </cell>
          <cell r="AJ18" t="str">
            <v>Talcher Stage 2</v>
          </cell>
          <cell r="AK18">
            <v>2</v>
          </cell>
          <cell r="AL18">
            <v>0.50072342199691666</v>
          </cell>
          <cell r="AM18">
            <v>127</v>
          </cell>
          <cell r="AN18">
            <v>633.73085851318933</v>
          </cell>
          <cell r="AO18">
            <v>127</v>
          </cell>
        </row>
        <row r="19">
          <cell r="A19" t="str">
            <v>NLC-I</v>
          </cell>
          <cell r="B19">
            <v>2</v>
          </cell>
          <cell r="C19">
            <v>0.77121808150395588</v>
          </cell>
          <cell r="D19">
            <v>19</v>
          </cell>
          <cell r="E19">
            <v>527.04</v>
          </cell>
          <cell r="F19">
            <v>19</v>
          </cell>
          <cell r="H19" t="str">
            <v>NLC-I</v>
          </cell>
          <cell r="I19">
            <v>2</v>
          </cell>
          <cell r="J19">
            <v>0.77121808150395588</v>
          </cell>
          <cell r="K19">
            <v>32</v>
          </cell>
          <cell r="L19">
            <v>745.12056115107907</v>
          </cell>
          <cell r="M19">
            <v>32</v>
          </cell>
          <cell r="O19" t="str">
            <v>NLC-I</v>
          </cell>
          <cell r="P19">
            <v>2</v>
          </cell>
          <cell r="Q19">
            <v>0.77121808150395588</v>
          </cell>
          <cell r="R19">
            <v>46</v>
          </cell>
          <cell r="S19">
            <v>763.01563069544352</v>
          </cell>
          <cell r="T19">
            <v>46</v>
          </cell>
          <cell r="V19" t="str">
            <v>NLC-I</v>
          </cell>
          <cell r="W19">
            <v>2</v>
          </cell>
          <cell r="X19">
            <v>0.77121808150395588</v>
          </cell>
          <cell r="Y19">
            <v>59</v>
          </cell>
          <cell r="Z19">
            <v>714.73441726618694</v>
          </cell>
          <cell r="AA19">
            <v>59</v>
          </cell>
          <cell r="AC19" t="str">
            <v>NLC-I</v>
          </cell>
          <cell r="AD19">
            <v>2</v>
          </cell>
          <cell r="AE19">
            <v>0.77121808150395588</v>
          </cell>
          <cell r="AF19">
            <v>55</v>
          </cell>
          <cell r="AG19">
            <v>686.9885323741006</v>
          </cell>
          <cell r="AH19">
            <v>55</v>
          </cell>
          <cell r="AJ19" t="str">
            <v>NLC-I</v>
          </cell>
          <cell r="AK19">
            <v>2</v>
          </cell>
          <cell r="AL19">
            <v>0.77121808150395588</v>
          </cell>
          <cell r="AM19">
            <v>59</v>
          </cell>
          <cell r="AN19">
            <v>692.73085851318933</v>
          </cell>
          <cell r="AO19">
            <v>59</v>
          </cell>
        </row>
        <row r="20">
          <cell r="A20" t="str">
            <v>KTPS- D</v>
          </cell>
          <cell r="B20">
            <v>2</v>
          </cell>
          <cell r="C20">
            <v>0.84033000000000002</v>
          </cell>
          <cell r="D20">
            <v>221.24446902654867</v>
          </cell>
          <cell r="E20">
            <v>748.28446902654866</v>
          </cell>
          <cell r="F20">
            <v>221.24446902654867</v>
          </cell>
          <cell r="H20" t="str">
            <v>KTPS- D</v>
          </cell>
          <cell r="I20">
            <v>2</v>
          </cell>
          <cell r="J20">
            <v>0.84033000000000002</v>
          </cell>
          <cell r="K20">
            <v>316.75</v>
          </cell>
          <cell r="L20">
            <v>1061.8705611510791</v>
          </cell>
          <cell r="M20">
            <v>316.75</v>
          </cell>
          <cell r="O20" t="str">
            <v>KTPS- D</v>
          </cell>
          <cell r="P20">
            <v>2</v>
          </cell>
          <cell r="Q20">
            <v>0.84033000000000002</v>
          </cell>
          <cell r="R20">
            <v>325.8</v>
          </cell>
          <cell r="S20">
            <v>1088.8156306954436</v>
          </cell>
          <cell r="T20">
            <v>325.8</v>
          </cell>
          <cell r="V20" t="str">
            <v>KTPS- D</v>
          </cell>
          <cell r="W20">
            <v>2</v>
          </cell>
          <cell r="X20">
            <v>0.84033000000000002</v>
          </cell>
          <cell r="Y20">
            <v>330.32499999999999</v>
          </cell>
          <cell r="Z20">
            <v>1045.059417266187</v>
          </cell>
          <cell r="AA20">
            <v>330.32499999999999</v>
          </cell>
          <cell r="AC20" t="str">
            <v>KTPS- D</v>
          </cell>
          <cell r="AD20">
            <v>2</v>
          </cell>
          <cell r="AE20">
            <v>0.84033000000000002</v>
          </cell>
          <cell r="AF20">
            <v>298.64999999999998</v>
          </cell>
          <cell r="AG20">
            <v>985.63853237410058</v>
          </cell>
          <cell r="AH20">
            <v>298.64999999999998</v>
          </cell>
          <cell r="AJ20" t="str">
            <v>KTPS- D</v>
          </cell>
          <cell r="AK20">
            <v>2</v>
          </cell>
          <cell r="AL20">
            <v>0.84033000000000002</v>
          </cell>
          <cell r="AM20">
            <v>330.32499999999999</v>
          </cell>
          <cell r="AN20">
            <v>1023.0558585131894</v>
          </cell>
          <cell r="AO20">
            <v>330.32499999999999</v>
          </cell>
        </row>
        <row r="21">
          <cell r="A21" t="str">
            <v>NTPC- Simhadri</v>
          </cell>
          <cell r="B21">
            <v>2</v>
          </cell>
          <cell r="C21">
            <v>0.87160000000000004</v>
          </cell>
          <cell r="D21">
            <v>605</v>
          </cell>
          <cell r="E21">
            <v>1353.2844690265488</v>
          </cell>
          <cell r="F21">
            <v>605</v>
          </cell>
          <cell r="H21" t="str">
            <v>NTPC- Simhadri</v>
          </cell>
          <cell r="I21">
            <v>2</v>
          </cell>
          <cell r="J21">
            <v>0.87160000000000004</v>
          </cell>
          <cell r="K21">
            <v>411.75</v>
          </cell>
          <cell r="L21">
            <v>1473.6205611510791</v>
          </cell>
          <cell r="M21">
            <v>411.75</v>
          </cell>
          <cell r="O21" t="str">
            <v>NTPC- Simhadri</v>
          </cell>
          <cell r="P21">
            <v>2</v>
          </cell>
          <cell r="Q21">
            <v>0.87160000000000004</v>
          </cell>
          <cell r="R21">
            <v>466.65</v>
          </cell>
          <cell r="S21">
            <v>1555.4656306954435</v>
          </cell>
          <cell r="T21">
            <v>466.65</v>
          </cell>
          <cell r="V21" t="str">
            <v>NTPC- Simhadri</v>
          </cell>
          <cell r="W21">
            <v>2</v>
          </cell>
          <cell r="X21">
            <v>0.87160000000000004</v>
          </cell>
          <cell r="Y21">
            <v>549</v>
          </cell>
          <cell r="Z21">
            <v>1594.059417266187</v>
          </cell>
          <cell r="AA21">
            <v>549</v>
          </cell>
          <cell r="AC21" t="str">
            <v>NTPC- Simhadri</v>
          </cell>
          <cell r="AD21">
            <v>2</v>
          </cell>
          <cell r="AE21">
            <v>0.87160000000000004</v>
          </cell>
          <cell r="AF21">
            <v>522.46500000000003</v>
          </cell>
          <cell r="AG21">
            <v>1508.1035323741007</v>
          </cell>
          <cell r="AH21">
            <v>522.46500000000003</v>
          </cell>
          <cell r="AJ21" t="str">
            <v>NTPC- Simhadri</v>
          </cell>
          <cell r="AK21">
            <v>2</v>
          </cell>
          <cell r="AL21">
            <v>0.87741630875499421</v>
          </cell>
          <cell r="AM21">
            <v>582.69030000000009</v>
          </cell>
          <cell r="AN21">
            <v>1605.7461585131896</v>
          </cell>
          <cell r="AO21">
            <v>582.69030000000009</v>
          </cell>
        </row>
        <row r="22">
          <cell r="A22" t="str">
            <v>RTS-B</v>
          </cell>
          <cell r="B22">
            <v>2</v>
          </cell>
          <cell r="C22">
            <v>0.88980000000000004</v>
          </cell>
          <cell r="D22">
            <v>34</v>
          </cell>
          <cell r="E22">
            <v>1387.2844690265488</v>
          </cell>
          <cell r="F22">
            <v>34</v>
          </cell>
          <cell r="H22" t="str">
            <v>RTS-B</v>
          </cell>
          <cell r="I22">
            <v>2</v>
          </cell>
          <cell r="J22">
            <v>0.88980000000000004</v>
          </cell>
          <cell r="K22">
            <v>10.68</v>
          </cell>
          <cell r="L22">
            <v>1484.3005611510791</v>
          </cell>
          <cell r="M22">
            <v>10.68</v>
          </cell>
          <cell r="O22" t="str">
            <v>RTS-B</v>
          </cell>
          <cell r="P22">
            <v>2</v>
          </cell>
          <cell r="Q22">
            <v>0.88980000000000004</v>
          </cell>
          <cell r="R22">
            <v>35.6</v>
          </cell>
          <cell r="S22">
            <v>1591.0656306954434</v>
          </cell>
          <cell r="T22">
            <v>35.6</v>
          </cell>
          <cell r="V22" t="str">
            <v>RTS-B</v>
          </cell>
          <cell r="W22">
            <v>2</v>
          </cell>
          <cell r="X22">
            <v>0.88980000000000004</v>
          </cell>
          <cell r="Y22">
            <v>35.6</v>
          </cell>
          <cell r="Z22">
            <v>1629.6594172661869</v>
          </cell>
          <cell r="AA22">
            <v>35.6</v>
          </cell>
          <cell r="AC22" t="str">
            <v>RTS-B</v>
          </cell>
          <cell r="AD22">
            <v>2</v>
          </cell>
          <cell r="AE22">
            <v>0.88980000000000004</v>
          </cell>
          <cell r="AF22">
            <v>32.04</v>
          </cell>
          <cell r="AG22">
            <v>1540.1435323741007</v>
          </cell>
          <cell r="AH22">
            <v>32.04</v>
          </cell>
          <cell r="AJ22" t="str">
            <v>RTS-B</v>
          </cell>
          <cell r="AK22">
            <v>2</v>
          </cell>
          <cell r="AL22">
            <v>0.88980000000000004</v>
          </cell>
          <cell r="AM22">
            <v>35.6</v>
          </cell>
          <cell r="AN22">
            <v>1641.3461585131895</v>
          </cell>
          <cell r="AO22">
            <v>35.6</v>
          </cell>
        </row>
        <row r="23">
          <cell r="A23" t="str">
            <v>Spectrum</v>
          </cell>
          <cell r="B23">
            <v>2</v>
          </cell>
          <cell r="C23">
            <v>0.93</v>
          </cell>
          <cell r="D23">
            <v>80</v>
          </cell>
          <cell r="E23">
            <v>1467.2844690265488</v>
          </cell>
          <cell r="F23">
            <v>80</v>
          </cell>
          <cell r="H23" t="str">
            <v>Spectrum</v>
          </cell>
          <cell r="I23">
            <v>2</v>
          </cell>
          <cell r="J23">
            <v>0.93</v>
          </cell>
          <cell r="K23">
            <v>125.22307999999998</v>
          </cell>
          <cell r="L23">
            <v>1609.5236411510791</v>
          </cell>
          <cell r="M23">
            <v>125.22307999999998</v>
          </cell>
          <cell r="O23" t="str">
            <v>Spectrum</v>
          </cell>
          <cell r="P23">
            <v>2</v>
          </cell>
          <cell r="Q23">
            <v>0.93</v>
          </cell>
          <cell r="R23">
            <v>131.92707999999999</v>
          </cell>
          <cell r="S23">
            <v>1722.9927106954433</v>
          </cell>
          <cell r="T23">
            <v>131.92707999999999</v>
          </cell>
          <cell r="V23" t="str">
            <v>Spectrum</v>
          </cell>
          <cell r="W23">
            <v>2</v>
          </cell>
          <cell r="X23">
            <v>0.93</v>
          </cell>
          <cell r="Y23">
            <v>143.57707999999997</v>
          </cell>
          <cell r="Z23">
            <v>1773.2364972661869</v>
          </cell>
          <cell r="AA23">
            <v>143.57707999999997</v>
          </cell>
          <cell r="AC23" t="str">
            <v>Spectrum</v>
          </cell>
          <cell r="AD23">
            <v>2</v>
          </cell>
          <cell r="AE23">
            <v>0.93</v>
          </cell>
          <cell r="AF23">
            <v>124.93707999999998</v>
          </cell>
          <cell r="AG23">
            <v>1665.0806123741006</v>
          </cell>
          <cell r="AH23">
            <v>124.93707999999998</v>
          </cell>
          <cell r="AJ23" t="str">
            <v>Spectrum</v>
          </cell>
          <cell r="AK23">
            <v>2</v>
          </cell>
          <cell r="AL23">
            <v>0.93</v>
          </cell>
          <cell r="AM23">
            <v>134.60507999999999</v>
          </cell>
          <cell r="AN23">
            <v>1775.9512385131895</v>
          </cell>
          <cell r="AO23">
            <v>134.60507999999999</v>
          </cell>
        </row>
        <row r="24">
          <cell r="A24" t="str">
            <v>GVK</v>
          </cell>
          <cell r="B24">
            <v>2</v>
          </cell>
          <cell r="C24">
            <v>0.93230000000000002</v>
          </cell>
          <cell r="D24">
            <v>126</v>
          </cell>
          <cell r="E24">
            <v>1593.2844690265488</v>
          </cell>
          <cell r="F24">
            <v>126</v>
          </cell>
          <cell r="H24" t="str">
            <v>GVK</v>
          </cell>
          <cell r="I24">
            <v>2</v>
          </cell>
          <cell r="J24">
            <v>0.93230000000000002</v>
          </cell>
          <cell r="K24">
            <v>136.255</v>
          </cell>
          <cell r="L24">
            <v>1745.7786411510792</v>
          </cell>
          <cell r="M24">
            <v>136.255</v>
          </cell>
          <cell r="O24" t="str">
            <v>GVK</v>
          </cell>
          <cell r="P24">
            <v>2</v>
          </cell>
          <cell r="Q24">
            <v>0.93230000000000002</v>
          </cell>
          <cell r="R24">
            <v>142.18899999999999</v>
          </cell>
          <cell r="S24">
            <v>1865.1817106954434</v>
          </cell>
          <cell r="T24">
            <v>142.18899999999999</v>
          </cell>
          <cell r="V24" t="str">
            <v>GVK</v>
          </cell>
          <cell r="W24">
            <v>2</v>
          </cell>
          <cell r="X24">
            <v>0.93230000000000002</v>
          </cell>
          <cell r="Y24">
            <v>141.77099999999999</v>
          </cell>
          <cell r="Z24">
            <v>1915.0074972661869</v>
          </cell>
          <cell r="AA24">
            <v>141.77099999999999</v>
          </cell>
          <cell r="AC24" t="str">
            <v>GVK</v>
          </cell>
          <cell r="AD24">
            <v>2</v>
          </cell>
          <cell r="AE24">
            <v>0.93230000000000002</v>
          </cell>
          <cell r="AF24">
            <v>116.34</v>
          </cell>
          <cell r="AG24">
            <v>1781.4206123741005</v>
          </cell>
          <cell r="AH24">
            <v>116.34</v>
          </cell>
          <cell r="AJ24" t="str">
            <v>GVK</v>
          </cell>
          <cell r="AK24">
            <v>2</v>
          </cell>
          <cell r="AL24">
            <v>0.93230000000000002</v>
          </cell>
          <cell r="AM24">
            <v>117.937</v>
          </cell>
          <cell r="AN24">
            <v>1893.8882385131894</v>
          </cell>
          <cell r="AO24">
            <v>117.937</v>
          </cell>
        </row>
        <row r="25">
          <cell r="A25" t="str">
            <v>NTPC (SR)</v>
          </cell>
          <cell r="B25">
            <v>2</v>
          </cell>
          <cell r="C25">
            <v>0.93633851426652215</v>
          </cell>
          <cell r="D25">
            <v>344</v>
          </cell>
          <cell r="E25">
            <v>1937.2844690265488</v>
          </cell>
          <cell r="F25">
            <v>344</v>
          </cell>
          <cell r="H25" t="str">
            <v>NTPC (SR)</v>
          </cell>
          <cell r="I25">
            <v>2</v>
          </cell>
          <cell r="J25">
            <v>0.93633851426652215</v>
          </cell>
          <cell r="K25">
            <v>375.452</v>
          </cell>
          <cell r="L25">
            <v>2121.230641151079</v>
          </cell>
          <cell r="M25">
            <v>375.452</v>
          </cell>
          <cell r="O25" t="str">
            <v>NTPC (SR)</v>
          </cell>
          <cell r="P25">
            <v>2</v>
          </cell>
          <cell r="Q25">
            <v>0.93633851426652215</v>
          </cell>
          <cell r="R25">
            <v>364.82600000000002</v>
          </cell>
          <cell r="S25">
            <v>2230.0077106954432</v>
          </cell>
          <cell r="T25">
            <v>364.82600000000002</v>
          </cell>
          <cell r="V25" t="str">
            <v>NTPC (SR)</v>
          </cell>
          <cell r="W25">
            <v>2</v>
          </cell>
          <cell r="X25">
            <v>0.93633851426652215</v>
          </cell>
          <cell r="Y25">
            <v>397.34800000000001</v>
          </cell>
          <cell r="Z25">
            <v>2312.3554972661868</v>
          </cell>
          <cell r="AA25">
            <v>397.34800000000001</v>
          </cell>
          <cell r="AC25" t="str">
            <v>NTPC (SR)</v>
          </cell>
          <cell r="AD25">
            <v>2</v>
          </cell>
          <cell r="AE25">
            <v>0.93633851426652215</v>
          </cell>
          <cell r="AF25">
            <v>408.29599999999999</v>
          </cell>
          <cell r="AG25">
            <v>2189.7166123741004</v>
          </cell>
          <cell r="AH25">
            <v>408.29599999999999</v>
          </cell>
          <cell r="AJ25" t="str">
            <v>NTPC (SR)</v>
          </cell>
          <cell r="AK25">
            <v>2</v>
          </cell>
          <cell r="AL25">
            <v>0.94258028701075469</v>
          </cell>
          <cell r="AM25">
            <v>436.31</v>
          </cell>
          <cell r="AN25">
            <v>2330.1982385131896</v>
          </cell>
          <cell r="AO25">
            <v>436.31</v>
          </cell>
        </row>
        <row r="26">
          <cell r="A26" t="str">
            <v>BSES</v>
          </cell>
          <cell r="B26">
            <v>2</v>
          </cell>
          <cell r="C26">
            <v>0.96699999999999997</v>
          </cell>
          <cell r="D26">
            <v>115</v>
          </cell>
          <cell r="E26">
            <v>2052.2844690265488</v>
          </cell>
          <cell r="F26">
            <v>115</v>
          </cell>
          <cell r="H26" t="str">
            <v>BSES</v>
          </cell>
          <cell r="I26">
            <v>2</v>
          </cell>
          <cell r="J26">
            <v>0.96699999999999997</v>
          </cell>
          <cell r="K26">
            <v>131.625</v>
          </cell>
          <cell r="L26">
            <v>2252.855641151079</v>
          </cell>
          <cell r="M26">
            <v>131.625</v>
          </cell>
          <cell r="O26" t="str">
            <v>BSES</v>
          </cell>
          <cell r="P26">
            <v>2</v>
          </cell>
          <cell r="Q26">
            <v>0.96699999999999997</v>
          </cell>
          <cell r="R26">
            <v>136.5</v>
          </cell>
          <cell r="S26">
            <v>2366.5077106954432</v>
          </cell>
          <cell r="T26">
            <v>136.5</v>
          </cell>
          <cell r="V26" t="str">
            <v>BSES</v>
          </cell>
          <cell r="W26">
            <v>2</v>
          </cell>
          <cell r="X26">
            <v>0.96699999999999997</v>
          </cell>
          <cell r="Y26">
            <v>136.5</v>
          </cell>
          <cell r="Z26">
            <v>2448.8554972661868</v>
          </cell>
          <cell r="AA26">
            <v>136.5</v>
          </cell>
          <cell r="AC26" t="str">
            <v>BSES</v>
          </cell>
          <cell r="AD26">
            <v>2</v>
          </cell>
          <cell r="AE26">
            <v>0.96699999999999997</v>
          </cell>
          <cell r="AF26">
            <v>127.72499999999999</v>
          </cell>
          <cell r="AG26">
            <v>2317.4416123741003</v>
          </cell>
          <cell r="AH26">
            <v>127.72499999999999</v>
          </cell>
          <cell r="AJ26" t="str">
            <v>BSES</v>
          </cell>
          <cell r="AK26">
            <v>2</v>
          </cell>
          <cell r="AL26">
            <v>0.96699999999999997</v>
          </cell>
          <cell r="AM26">
            <v>124.8</v>
          </cell>
          <cell r="AN26">
            <v>2454.9982385131898</v>
          </cell>
          <cell r="AO26">
            <v>124.8</v>
          </cell>
        </row>
        <row r="27">
          <cell r="A27" t="str">
            <v>KTPS- A</v>
          </cell>
          <cell r="B27">
            <v>2</v>
          </cell>
          <cell r="C27">
            <v>0.99431999999999998</v>
          </cell>
          <cell r="D27">
            <v>94.559519282511204</v>
          </cell>
          <cell r="E27">
            <v>2146.84398830906</v>
          </cell>
          <cell r="F27">
            <v>94.559519282511204</v>
          </cell>
          <cell r="H27" t="str">
            <v>KTPS- A</v>
          </cell>
          <cell r="I27">
            <v>2</v>
          </cell>
          <cell r="J27">
            <v>0.99431999999999998</v>
          </cell>
          <cell r="K27">
            <v>76.874533333333332</v>
          </cell>
          <cell r="L27">
            <v>2329.7301744844121</v>
          </cell>
          <cell r="M27">
            <v>76.874533333333332</v>
          </cell>
          <cell r="O27" t="str">
            <v>KTPS- A</v>
          </cell>
          <cell r="P27">
            <v>2</v>
          </cell>
          <cell r="Q27">
            <v>0.99431999999999998</v>
          </cell>
          <cell r="R27">
            <v>79.535666666666671</v>
          </cell>
          <cell r="S27">
            <v>2446.0433773621098</v>
          </cell>
          <cell r="T27">
            <v>79.535666666666671</v>
          </cell>
          <cell r="V27" t="str">
            <v>KTPS- A</v>
          </cell>
          <cell r="W27">
            <v>2</v>
          </cell>
          <cell r="X27">
            <v>0.99431999999999998</v>
          </cell>
          <cell r="Y27">
            <v>91.349666666666664</v>
          </cell>
          <cell r="Z27">
            <v>2540.2051639328533</v>
          </cell>
          <cell r="AA27">
            <v>91.349666666666664</v>
          </cell>
          <cell r="AC27" t="str">
            <v>KTPS- A</v>
          </cell>
          <cell r="AD27">
            <v>2</v>
          </cell>
          <cell r="AE27">
            <v>0.99431999999999998</v>
          </cell>
          <cell r="AF27">
            <v>99.30919999999999</v>
          </cell>
          <cell r="AG27">
            <v>2416.7508123741004</v>
          </cell>
          <cell r="AH27">
            <v>99.30919999999999</v>
          </cell>
          <cell r="AJ27" t="str">
            <v>KTPS- A</v>
          </cell>
          <cell r="AK27">
            <v>2</v>
          </cell>
          <cell r="AL27">
            <v>0.99431999999999998</v>
          </cell>
          <cell r="AM27">
            <v>121.541</v>
          </cell>
          <cell r="AN27">
            <v>2576.53923851319</v>
          </cell>
          <cell r="AO27">
            <v>121.541</v>
          </cell>
        </row>
        <row r="28">
          <cell r="A28" t="str">
            <v>KTPS- B</v>
          </cell>
          <cell r="B28">
            <v>2</v>
          </cell>
          <cell r="C28">
            <v>0.99431999999999998</v>
          </cell>
          <cell r="D28">
            <v>94.559519282511204</v>
          </cell>
          <cell r="E28">
            <v>2241.4035075915713</v>
          </cell>
          <cell r="F28">
            <v>94.559519282511204</v>
          </cell>
          <cell r="H28" t="str">
            <v>KTPS- B</v>
          </cell>
          <cell r="I28">
            <v>2</v>
          </cell>
          <cell r="J28">
            <v>0.99431999999999998</v>
          </cell>
          <cell r="K28">
            <v>76.874533333333332</v>
          </cell>
          <cell r="L28">
            <v>2406.6047078177453</v>
          </cell>
          <cell r="M28">
            <v>76.874533333333332</v>
          </cell>
          <cell r="O28" t="str">
            <v>KTPS- B</v>
          </cell>
          <cell r="P28">
            <v>2</v>
          </cell>
          <cell r="Q28">
            <v>0.99431999999999998</v>
          </cell>
          <cell r="R28">
            <v>79.535666666666671</v>
          </cell>
          <cell r="S28">
            <v>2525.5790440287765</v>
          </cell>
          <cell r="T28">
            <v>79.535666666666671</v>
          </cell>
          <cell r="V28" t="str">
            <v>KTPS- B</v>
          </cell>
          <cell r="W28">
            <v>2</v>
          </cell>
          <cell r="X28">
            <v>0.99431999999999998</v>
          </cell>
          <cell r="Y28">
            <v>91.349666666666664</v>
          </cell>
          <cell r="Z28">
            <v>2631.5548305995198</v>
          </cell>
          <cell r="AA28">
            <v>91.349666666666664</v>
          </cell>
          <cell r="AC28" t="str">
            <v>KTPS- B</v>
          </cell>
          <cell r="AD28">
            <v>2</v>
          </cell>
          <cell r="AE28">
            <v>0.99431999999999998</v>
          </cell>
          <cell r="AF28">
            <v>99.30919999999999</v>
          </cell>
          <cell r="AG28">
            <v>2516.0600123741006</v>
          </cell>
          <cell r="AH28">
            <v>99.30919999999999</v>
          </cell>
          <cell r="AJ28" t="str">
            <v>KTPS- B</v>
          </cell>
          <cell r="AK28">
            <v>2</v>
          </cell>
          <cell r="AL28">
            <v>0.99431999999999998</v>
          </cell>
          <cell r="AM28">
            <v>121.541</v>
          </cell>
          <cell r="AN28">
            <v>2698.0802385131901</v>
          </cell>
          <cell r="AO28">
            <v>121.541</v>
          </cell>
        </row>
        <row r="29">
          <cell r="A29" t="str">
            <v>KTPS- C</v>
          </cell>
          <cell r="B29">
            <v>2</v>
          </cell>
          <cell r="C29">
            <v>0.99431999999999998</v>
          </cell>
          <cell r="D29">
            <v>94.559519282511204</v>
          </cell>
          <cell r="E29">
            <v>2335.9630268740825</v>
          </cell>
          <cell r="F29">
            <v>94.559519282511204</v>
          </cell>
          <cell r="H29" t="str">
            <v>KTPS- C</v>
          </cell>
          <cell r="I29">
            <v>2</v>
          </cell>
          <cell r="J29">
            <v>0.99431999999999998</v>
          </cell>
          <cell r="K29">
            <v>76.874533333333332</v>
          </cell>
          <cell r="L29">
            <v>2483.4792411510784</v>
          </cell>
          <cell r="M29">
            <v>76.874533333333332</v>
          </cell>
          <cell r="O29" t="str">
            <v>KTPS- C</v>
          </cell>
          <cell r="P29">
            <v>2</v>
          </cell>
          <cell r="Q29">
            <v>0.99431999999999998</v>
          </cell>
          <cell r="R29">
            <v>79.535666666666671</v>
          </cell>
          <cell r="S29">
            <v>2605.1147106954431</v>
          </cell>
          <cell r="T29">
            <v>79.535666666666671</v>
          </cell>
          <cell r="V29" t="str">
            <v>KTPS- C</v>
          </cell>
          <cell r="W29">
            <v>2</v>
          </cell>
          <cell r="X29">
            <v>0.99431999999999998</v>
          </cell>
          <cell r="Y29">
            <v>91.349666666666664</v>
          </cell>
          <cell r="Z29">
            <v>2722.9044972661864</v>
          </cell>
          <cell r="AA29">
            <v>91.349666666666664</v>
          </cell>
          <cell r="AC29" t="str">
            <v>KTPS- C</v>
          </cell>
          <cell r="AD29">
            <v>2</v>
          </cell>
          <cell r="AE29">
            <v>0.99431999999999998</v>
          </cell>
          <cell r="AF29">
            <v>99.30919999999999</v>
          </cell>
          <cell r="AG29">
            <v>2615.3692123741007</v>
          </cell>
          <cell r="AH29">
            <v>99.30919999999999</v>
          </cell>
          <cell r="AJ29" t="str">
            <v>KTPS- C</v>
          </cell>
          <cell r="AK29">
            <v>2</v>
          </cell>
          <cell r="AL29">
            <v>0.99431999999999998</v>
          </cell>
          <cell r="AM29">
            <v>121.541</v>
          </cell>
          <cell r="AN29">
            <v>2819.6212385131903</v>
          </cell>
          <cell r="AO29">
            <v>121.541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260.50210696920584</v>
          </cell>
          <cell r="E30">
            <v>2596.4651338432882</v>
          </cell>
          <cell r="F30">
            <v>260.50210696920584</v>
          </cell>
          <cell r="H30" t="str">
            <v>VTPS- I</v>
          </cell>
          <cell r="I30">
            <v>2</v>
          </cell>
          <cell r="J30">
            <v>1.0464</v>
          </cell>
          <cell r="K30">
            <v>195</v>
          </cell>
          <cell r="L30">
            <v>2678.4792411510784</v>
          </cell>
          <cell r="M30">
            <v>195</v>
          </cell>
          <cell r="O30" t="str">
            <v>VTPS- I</v>
          </cell>
          <cell r="P30">
            <v>2</v>
          </cell>
          <cell r="Q30">
            <v>1.0464</v>
          </cell>
          <cell r="R30">
            <v>262.5</v>
          </cell>
          <cell r="S30">
            <v>2867.6147106954431</v>
          </cell>
          <cell r="T30">
            <v>262.5</v>
          </cell>
          <cell r="V30" t="str">
            <v>VTPS- I</v>
          </cell>
          <cell r="W30">
            <v>2</v>
          </cell>
          <cell r="X30">
            <v>1.0464</v>
          </cell>
          <cell r="Y30">
            <v>256.2</v>
          </cell>
          <cell r="Z30">
            <v>2979.1044972661862</v>
          </cell>
          <cell r="AA30">
            <v>256.2</v>
          </cell>
          <cell r="AC30" t="str">
            <v>VTPS- I</v>
          </cell>
          <cell r="AD30">
            <v>2</v>
          </cell>
          <cell r="AE30">
            <v>1.0464</v>
          </cell>
          <cell r="AF30">
            <v>249</v>
          </cell>
          <cell r="AG30">
            <v>2864.3692123741007</v>
          </cell>
          <cell r="AH30">
            <v>249</v>
          </cell>
          <cell r="AJ30" t="str">
            <v>VTPS- I</v>
          </cell>
          <cell r="AK30">
            <v>2</v>
          </cell>
          <cell r="AL30">
            <v>1.0464</v>
          </cell>
          <cell r="AM30">
            <v>264.60000000000002</v>
          </cell>
          <cell r="AN30">
            <v>3084.2212385131902</v>
          </cell>
          <cell r="AO30">
            <v>264.60000000000002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260.50210696920584</v>
          </cell>
          <cell r="E31">
            <v>2856.9672408124939</v>
          </cell>
          <cell r="F31">
            <v>260.50210696920584</v>
          </cell>
          <cell r="H31" t="str">
            <v>VTPS- II</v>
          </cell>
          <cell r="I31">
            <v>2</v>
          </cell>
          <cell r="J31">
            <v>1.0464</v>
          </cell>
          <cell r="K31">
            <v>195</v>
          </cell>
          <cell r="L31">
            <v>2873.4792411510784</v>
          </cell>
          <cell r="M31">
            <v>195</v>
          </cell>
          <cell r="O31" t="str">
            <v>VTPS- II</v>
          </cell>
          <cell r="P31">
            <v>2</v>
          </cell>
          <cell r="Q31">
            <v>1.0464</v>
          </cell>
          <cell r="R31">
            <v>262.5</v>
          </cell>
          <cell r="S31">
            <v>3130.1147106954431</v>
          </cell>
          <cell r="T31">
            <v>262.5</v>
          </cell>
          <cell r="V31" t="str">
            <v>VTPS- II</v>
          </cell>
          <cell r="W31">
            <v>2</v>
          </cell>
          <cell r="X31">
            <v>1.0464</v>
          </cell>
          <cell r="Y31">
            <v>256.2</v>
          </cell>
          <cell r="Z31">
            <v>3235.304497266186</v>
          </cell>
          <cell r="AA31">
            <v>256.2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249</v>
          </cell>
          <cell r="AG31">
            <v>3113.3692123741007</v>
          </cell>
          <cell r="AH31">
            <v>249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264.60000000000002</v>
          </cell>
          <cell r="AN31">
            <v>3348.8212385131901</v>
          </cell>
          <cell r="AO31">
            <v>264.60000000000002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260.50210696920584</v>
          </cell>
          <cell r="E32">
            <v>3117.4693477816995</v>
          </cell>
          <cell r="F32">
            <v>260.50210696920584</v>
          </cell>
          <cell r="H32" t="str">
            <v>VTPS- III</v>
          </cell>
          <cell r="I32">
            <v>2</v>
          </cell>
          <cell r="J32">
            <v>1.0464</v>
          </cell>
          <cell r="K32">
            <v>195</v>
          </cell>
          <cell r="L32">
            <v>3068.4792411510784</v>
          </cell>
          <cell r="M32">
            <v>195</v>
          </cell>
          <cell r="O32" t="str">
            <v>VTPS- III</v>
          </cell>
          <cell r="P32">
            <v>2</v>
          </cell>
          <cell r="Q32">
            <v>1.0464</v>
          </cell>
          <cell r="R32">
            <v>262.5</v>
          </cell>
          <cell r="S32">
            <v>3392.6147106954431</v>
          </cell>
          <cell r="T32">
            <v>262.5</v>
          </cell>
          <cell r="V32" t="str">
            <v>VTPS- III</v>
          </cell>
          <cell r="W32">
            <v>2</v>
          </cell>
          <cell r="X32">
            <v>1.0464</v>
          </cell>
          <cell r="Y32">
            <v>256.2</v>
          </cell>
          <cell r="Z32">
            <v>3491.5044972661858</v>
          </cell>
          <cell r="AA32">
            <v>256.2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249</v>
          </cell>
          <cell r="AG32">
            <v>3362.3692123741007</v>
          </cell>
          <cell r="AH32">
            <v>249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264.60000000000002</v>
          </cell>
          <cell r="AN32">
            <v>3613.42123851319</v>
          </cell>
          <cell r="AO32">
            <v>264.60000000000002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</v>
          </cell>
          <cell r="E33">
            <v>3199.4693477816995</v>
          </cell>
          <cell r="F33">
            <v>82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76</v>
          </cell>
          <cell r="L33">
            <v>3144.4792411510784</v>
          </cell>
          <cell r="M33">
            <v>76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63</v>
          </cell>
          <cell r="S33">
            <v>3455.6147106954431</v>
          </cell>
          <cell r="T33">
            <v>63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97</v>
          </cell>
          <cell r="Z33">
            <v>3588.5044972661858</v>
          </cell>
          <cell r="AA33">
            <v>97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92</v>
          </cell>
          <cell r="AG33">
            <v>3454.3692123741007</v>
          </cell>
          <cell r="AH33">
            <v>92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98</v>
          </cell>
          <cell r="AN33">
            <v>3711.42123851319</v>
          </cell>
          <cell r="AO33">
            <v>98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8.18</v>
          </cell>
          <cell r="E34">
            <v>3207.6493477816994</v>
          </cell>
          <cell r="F34">
            <v>8.18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8.18</v>
          </cell>
          <cell r="L34">
            <v>3152.6592411510783</v>
          </cell>
          <cell r="M34">
            <v>8.18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8.18</v>
          </cell>
          <cell r="S34">
            <v>3463.794710695443</v>
          </cell>
          <cell r="T34">
            <v>8.18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8.0299999999999994</v>
          </cell>
          <cell r="Z34">
            <v>3596.534497266186</v>
          </cell>
          <cell r="AA34">
            <v>8.0299999999999994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8.02</v>
          </cell>
          <cell r="AG34">
            <v>3462.3892123741007</v>
          </cell>
          <cell r="AH34">
            <v>8.02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8.02</v>
          </cell>
          <cell r="AN34">
            <v>3719.44123851319</v>
          </cell>
          <cell r="AO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195</v>
          </cell>
          <cell r="E35">
            <v>3402.6493477816994</v>
          </cell>
          <cell r="F35">
            <v>195</v>
          </cell>
          <cell r="H35" t="str">
            <v>Kondapalli</v>
          </cell>
          <cell r="I35">
            <v>2</v>
          </cell>
          <cell r="J35">
            <v>1.101</v>
          </cell>
          <cell r="K35">
            <v>219.30676266666674</v>
          </cell>
          <cell r="L35">
            <v>3371.9660038177449</v>
          </cell>
          <cell r="M35">
            <v>219.30676266666674</v>
          </cell>
          <cell r="O35" t="str">
            <v>Kondapalli</v>
          </cell>
          <cell r="P35">
            <v>2</v>
          </cell>
          <cell r="Q35">
            <v>1.101</v>
          </cell>
          <cell r="R35">
            <v>227.87676266666674</v>
          </cell>
          <cell r="S35">
            <v>3691.6714733621097</v>
          </cell>
          <cell r="T35">
            <v>227.87676266666674</v>
          </cell>
          <cell r="V35" t="str">
            <v>Kondapalli</v>
          </cell>
          <cell r="W35">
            <v>2</v>
          </cell>
          <cell r="X35">
            <v>1.101</v>
          </cell>
          <cell r="Y35">
            <v>165.26776266666673</v>
          </cell>
          <cell r="Z35">
            <v>3761.8022599328528</v>
          </cell>
          <cell r="AA35">
            <v>165.26776266666673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193.71776266666672</v>
          </cell>
          <cell r="AG35">
            <v>3656.1069750407673</v>
          </cell>
          <cell r="AH35">
            <v>193.71776266666672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227.87676266666674</v>
          </cell>
          <cell r="AN35">
            <v>3947.3180011798568</v>
          </cell>
          <cell r="AO35">
            <v>227.87676266666674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10.333333333333332</v>
          </cell>
          <cell r="E36">
            <v>3412.9826811150328</v>
          </cell>
          <cell r="F36">
            <v>10.333333333333332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</v>
          </cell>
          <cell r="L36">
            <v>3381.9660038177449</v>
          </cell>
          <cell r="M36">
            <v>10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10.333333333333332</v>
          </cell>
          <cell r="S36">
            <v>3702.0048066954432</v>
          </cell>
          <cell r="T36">
            <v>10.333333333333332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3772.1355932661863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9.6666666666666661</v>
          </cell>
          <cell r="AG36">
            <v>3665.7736417074339</v>
          </cell>
          <cell r="AH36">
            <v>9.6666666666666661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10.333333333333332</v>
          </cell>
          <cell r="AN36">
            <v>3957.6513345131902</v>
          </cell>
          <cell r="AO36">
            <v>10.333333333333332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16.016666666666669</v>
          </cell>
          <cell r="E37">
            <v>3428.9993477816997</v>
          </cell>
          <cell r="F37">
            <v>16.016666666666669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15.5</v>
          </cell>
          <cell r="L37">
            <v>3397.4660038177449</v>
          </cell>
          <cell r="M37">
            <v>15.5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16.016666666666669</v>
          </cell>
          <cell r="S37">
            <v>3718.0214733621101</v>
          </cell>
          <cell r="T37">
            <v>16.016666666666669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3788.1522599328532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14.983333333333334</v>
          </cell>
          <cell r="AG37">
            <v>3680.756975040767</v>
          </cell>
          <cell r="AH37">
            <v>14.983333333333334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16.016666666666669</v>
          </cell>
          <cell r="AN37">
            <v>3973.6680011798571</v>
          </cell>
          <cell r="AO37">
            <v>16.016666666666669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8.9</v>
          </cell>
          <cell r="E38">
            <v>3437.8993477816998</v>
          </cell>
          <cell r="F38">
            <v>8.9</v>
          </cell>
          <cell r="H38" t="str">
            <v>NTS</v>
          </cell>
          <cell r="I38">
            <v>2</v>
          </cell>
          <cell r="J38">
            <v>1.39828</v>
          </cell>
          <cell r="K38">
            <v>8.5</v>
          </cell>
          <cell r="L38">
            <v>3405.9660038177449</v>
          </cell>
          <cell r="M38">
            <v>8.5</v>
          </cell>
          <cell r="O38" t="str">
            <v>NTS</v>
          </cell>
          <cell r="P38">
            <v>2</v>
          </cell>
          <cell r="Q38">
            <v>1.39828</v>
          </cell>
          <cell r="R38">
            <v>0</v>
          </cell>
          <cell r="S38">
            <v>3718.0214733621101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12.75</v>
          </cell>
          <cell r="Z38">
            <v>3800.9022599328532</v>
          </cell>
          <cell r="AA38">
            <v>12.75</v>
          </cell>
          <cell r="AC38" t="str">
            <v>NTS</v>
          </cell>
          <cell r="AD38">
            <v>2</v>
          </cell>
          <cell r="AE38">
            <v>1.39828</v>
          </cell>
          <cell r="AF38">
            <v>11.9</v>
          </cell>
          <cell r="AG38">
            <v>3692.6569750407671</v>
          </cell>
          <cell r="AH38">
            <v>11.9</v>
          </cell>
          <cell r="AJ38" t="str">
            <v>NTS</v>
          </cell>
          <cell r="AK38">
            <v>2</v>
          </cell>
          <cell r="AL38">
            <v>1.39828</v>
          </cell>
          <cell r="AM38">
            <v>12.75</v>
          </cell>
          <cell r="AN38">
            <v>3986.4180011798571</v>
          </cell>
          <cell r="AO38">
            <v>12.75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272.50746268656718</v>
          </cell>
          <cell r="E39">
            <v>3710.4068104682669</v>
          </cell>
          <cell r="F39">
            <v>272.50746268656718</v>
          </cell>
          <cell r="H39" t="str">
            <v>RTPP</v>
          </cell>
          <cell r="I39">
            <v>2</v>
          </cell>
          <cell r="J39">
            <v>1.4072</v>
          </cell>
          <cell r="K39">
            <v>259.55</v>
          </cell>
          <cell r="L39">
            <v>3665.5160038177451</v>
          </cell>
          <cell r="M39">
            <v>259.55</v>
          </cell>
          <cell r="O39" t="str">
            <v>RTPP</v>
          </cell>
          <cell r="P39">
            <v>2</v>
          </cell>
          <cell r="Q39">
            <v>1.4072</v>
          </cell>
          <cell r="R39">
            <v>268.5</v>
          </cell>
          <cell r="S39">
            <v>3986.5214733621101</v>
          </cell>
          <cell r="T39">
            <v>228.77179649918389</v>
          </cell>
          <cell r="V39" t="str">
            <v>RTPP</v>
          </cell>
          <cell r="W39">
            <v>2</v>
          </cell>
          <cell r="X39">
            <v>1.4072</v>
          </cell>
          <cell r="Y39">
            <v>268.5</v>
          </cell>
          <cell r="Z39">
            <v>4069.4022599328532</v>
          </cell>
          <cell r="AA39">
            <v>181.18090578840383</v>
          </cell>
          <cell r="AC39" t="str">
            <v>RTPP</v>
          </cell>
          <cell r="AD39">
            <v>2</v>
          </cell>
          <cell r="AE39">
            <v>1.4072</v>
          </cell>
          <cell r="AF39">
            <v>250.6</v>
          </cell>
          <cell r="AG39">
            <v>3943.256975040767</v>
          </cell>
          <cell r="AH39">
            <v>212.77873061859373</v>
          </cell>
          <cell r="AJ39" t="str">
            <v>RTPP</v>
          </cell>
          <cell r="AK39">
            <v>2</v>
          </cell>
          <cell r="AL39">
            <v>1.4072</v>
          </cell>
          <cell r="AM39">
            <v>268.5</v>
          </cell>
          <cell r="AN39">
            <v>4254.9180011798571</v>
          </cell>
          <cell r="AO39">
            <v>120.54193670452059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19</v>
          </cell>
          <cell r="E40">
            <v>3729.4068104682669</v>
          </cell>
          <cell r="F40">
            <v>19</v>
          </cell>
          <cell r="H40" t="str">
            <v>VSP</v>
          </cell>
          <cell r="I40">
            <v>2</v>
          </cell>
          <cell r="J40">
            <v>1.76</v>
          </cell>
          <cell r="K40">
            <v>20</v>
          </cell>
          <cell r="L40">
            <v>3685.5160038177451</v>
          </cell>
          <cell r="M40">
            <v>20</v>
          </cell>
          <cell r="O40" t="str">
            <v>VSP</v>
          </cell>
          <cell r="P40">
            <v>2</v>
          </cell>
          <cell r="Q40">
            <v>1.76</v>
          </cell>
          <cell r="R40">
            <v>20</v>
          </cell>
          <cell r="S40">
            <v>4006.5214733621101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20</v>
          </cell>
          <cell r="Z40">
            <v>4089.4022599328532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20</v>
          </cell>
          <cell r="AG40">
            <v>3963.256975040767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20</v>
          </cell>
          <cell r="AN40">
            <v>4274.9180011798571</v>
          </cell>
          <cell r="AO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0</v>
          </cell>
          <cell r="E41">
            <v>3729.4068104682669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0</v>
          </cell>
          <cell r="L41">
            <v>3685.5160038177451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10.903999999999996</v>
          </cell>
          <cell r="S41">
            <v>4017.4254733621101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10.903999999999996</v>
          </cell>
          <cell r="Z41">
            <v>4100.3062599328532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10.903999999999996</v>
          </cell>
          <cell r="AG41">
            <v>3974.160975040767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10.903999999999996</v>
          </cell>
          <cell r="AN41">
            <v>4285.8220011798567</v>
          </cell>
          <cell r="AO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55.91</v>
          </cell>
          <cell r="E42">
            <v>3785.3168104682668</v>
          </cell>
          <cell r="F42">
            <v>55.91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20.239999999999998</v>
          </cell>
          <cell r="L42">
            <v>3705.7560038177448</v>
          </cell>
          <cell r="M42">
            <v>20.239999999999998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0</v>
          </cell>
          <cell r="S42">
            <v>4017.4254733621101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0</v>
          </cell>
          <cell r="Z42">
            <v>4100.3062599328532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0</v>
          </cell>
          <cell r="AG42">
            <v>3974.160975040767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0</v>
          </cell>
          <cell r="AN42">
            <v>4285.8220011798567</v>
          </cell>
          <cell r="AO42">
            <v>0</v>
          </cell>
        </row>
        <row r="43">
          <cell r="A43" t="str">
            <v>Gridco</v>
          </cell>
          <cell r="B43">
            <v>2</v>
          </cell>
          <cell r="C43">
            <v>2.2799999999999998</v>
          </cell>
          <cell r="D43">
            <v>0</v>
          </cell>
          <cell r="E43">
            <v>3785.3168104682668</v>
          </cell>
          <cell r="F43">
            <v>0</v>
          </cell>
          <cell r="H43" t="str">
            <v>Gridco</v>
          </cell>
          <cell r="I43">
            <v>2</v>
          </cell>
          <cell r="J43">
            <v>2.2799999999999998</v>
          </cell>
          <cell r="K43">
            <v>0</v>
          </cell>
          <cell r="L43">
            <v>3705.7560038177448</v>
          </cell>
          <cell r="M43">
            <v>0</v>
          </cell>
          <cell r="O43" t="str">
            <v>Gridco</v>
          </cell>
          <cell r="P43">
            <v>2</v>
          </cell>
          <cell r="Q43">
            <v>2.2799999999999998</v>
          </cell>
          <cell r="R43">
            <v>0</v>
          </cell>
          <cell r="S43">
            <v>4017.4254733621101</v>
          </cell>
          <cell r="T43">
            <v>0</v>
          </cell>
          <cell r="V43" t="str">
            <v>Gridco</v>
          </cell>
          <cell r="W43">
            <v>2</v>
          </cell>
          <cell r="X43">
            <v>2.2799999999999998</v>
          </cell>
          <cell r="Y43">
            <v>0</v>
          </cell>
          <cell r="Z43">
            <v>4100.3062599328532</v>
          </cell>
          <cell r="AA43">
            <v>0</v>
          </cell>
          <cell r="AC43" t="str">
            <v>Gridco</v>
          </cell>
          <cell r="AD43">
            <v>2</v>
          </cell>
          <cell r="AE43">
            <v>2.2799999999999998</v>
          </cell>
          <cell r="AF43">
            <v>0</v>
          </cell>
          <cell r="AG43">
            <v>3974.160975040767</v>
          </cell>
          <cell r="AH43">
            <v>0</v>
          </cell>
          <cell r="AJ43" t="str">
            <v>Gridco</v>
          </cell>
          <cell r="AK43">
            <v>2</v>
          </cell>
          <cell r="AL43">
            <v>2.2799999999999998</v>
          </cell>
          <cell r="AM43">
            <v>0</v>
          </cell>
          <cell r="AN43">
            <v>4285.8220011798567</v>
          </cell>
          <cell r="AO43">
            <v>0</v>
          </cell>
        </row>
        <row r="44">
          <cell r="A44" t="str">
            <v>RCL</v>
          </cell>
          <cell r="B44">
            <v>2</v>
          </cell>
          <cell r="C44">
            <v>2.46</v>
          </cell>
          <cell r="D44">
            <v>2</v>
          </cell>
          <cell r="E44">
            <v>3787.3168104682668</v>
          </cell>
          <cell r="F44">
            <v>2</v>
          </cell>
          <cell r="H44" t="str">
            <v>RCL</v>
          </cell>
          <cell r="I44">
            <v>2</v>
          </cell>
          <cell r="J44">
            <v>2.46</v>
          </cell>
          <cell r="K44">
            <v>2</v>
          </cell>
          <cell r="L44">
            <v>3707.7560038177448</v>
          </cell>
          <cell r="M44">
            <v>2</v>
          </cell>
          <cell r="O44" t="str">
            <v>RCL</v>
          </cell>
          <cell r="P44">
            <v>2</v>
          </cell>
          <cell r="Q44">
            <v>2.46</v>
          </cell>
          <cell r="R44">
            <v>2</v>
          </cell>
          <cell r="S44">
            <v>4019.4254733621101</v>
          </cell>
          <cell r="T44">
            <v>0</v>
          </cell>
          <cell r="V44" t="str">
            <v>RCL</v>
          </cell>
          <cell r="W44">
            <v>2</v>
          </cell>
          <cell r="X44">
            <v>2.46</v>
          </cell>
          <cell r="Y44">
            <v>2</v>
          </cell>
          <cell r="Z44">
            <v>4102.3062599328532</v>
          </cell>
          <cell r="AA44">
            <v>0</v>
          </cell>
          <cell r="AC44" t="str">
            <v>RCL</v>
          </cell>
          <cell r="AD44">
            <v>2</v>
          </cell>
          <cell r="AE44">
            <v>2.46</v>
          </cell>
          <cell r="AF44">
            <v>2</v>
          </cell>
          <cell r="AG44">
            <v>3976.160975040767</v>
          </cell>
          <cell r="AH44">
            <v>0</v>
          </cell>
          <cell r="AJ44" t="str">
            <v>RCL</v>
          </cell>
          <cell r="AK44">
            <v>2</v>
          </cell>
          <cell r="AL44">
            <v>2.46</v>
          </cell>
          <cell r="AM44">
            <v>2</v>
          </cell>
          <cell r="AN44">
            <v>4287.8220011798567</v>
          </cell>
          <cell r="AO44">
            <v>0</v>
          </cell>
        </row>
        <row r="45">
          <cell r="A45" t="str">
            <v>LVS</v>
          </cell>
          <cell r="B45">
            <v>2</v>
          </cell>
          <cell r="C45">
            <v>2.46</v>
          </cell>
          <cell r="D45">
            <v>0</v>
          </cell>
          <cell r="E45">
            <v>3787.3168104682668</v>
          </cell>
          <cell r="F45">
            <v>0</v>
          </cell>
          <cell r="H45" t="str">
            <v>LVS</v>
          </cell>
          <cell r="I45">
            <v>2</v>
          </cell>
          <cell r="J45">
            <v>2.46</v>
          </cell>
          <cell r="K45">
            <v>0</v>
          </cell>
          <cell r="L45">
            <v>3707.7560038177448</v>
          </cell>
          <cell r="M45">
            <v>0</v>
          </cell>
          <cell r="O45" t="str">
            <v>LVS</v>
          </cell>
          <cell r="P45">
            <v>2</v>
          </cell>
          <cell r="Q45">
            <v>2.46</v>
          </cell>
          <cell r="R45">
            <v>0</v>
          </cell>
          <cell r="S45">
            <v>4019.4254733621101</v>
          </cell>
          <cell r="T45">
            <v>0</v>
          </cell>
          <cell r="V45" t="str">
            <v>LVS</v>
          </cell>
          <cell r="W45">
            <v>2</v>
          </cell>
          <cell r="X45">
            <v>2.46</v>
          </cell>
          <cell r="Y45">
            <v>0</v>
          </cell>
          <cell r="Z45">
            <v>4102.3062599328532</v>
          </cell>
          <cell r="AA45">
            <v>0</v>
          </cell>
          <cell r="AC45" t="str">
            <v>LVS</v>
          </cell>
          <cell r="AD45">
            <v>2</v>
          </cell>
          <cell r="AE45">
            <v>2.46</v>
          </cell>
          <cell r="AF45">
            <v>0</v>
          </cell>
          <cell r="AG45">
            <v>3976.160975040767</v>
          </cell>
          <cell r="AH45">
            <v>0</v>
          </cell>
          <cell r="AJ45" t="str">
            <v>LVS</v>
          </cell>
          <cell r="AK45">
            <v>2</v>
          </cell>
          <cell r="AL45">
            <v>2.46</v>
          </cell>
          <cell r="AM45">
            <v>0</v>
          </cell>
          <cell r="AN45">
            <v>4287.8220011798567</v>
          </cell>
          <cell r="AO45">
            <v>0</v>
          </cell>
        </row>
      </sheetData>
      <sheetData sheetId="35" refreshError="1">
        <row r="11">
          <cell r="A11" t="str">
            <v>APGPCL Station II</v>
          </cell>
          <cell r="H11" t="str">
            <v>APGPCL Station II</v>
          </cell>
          <cell r="I11">
            <v>1</v>
          </cell>
          <cell r="J11">
            <v>0.97</v>
          </cell>
          <cell r="K11">
            <v>28.25</v>
          </cell>
          <cell r="L11">
            <v>28.25</v>
          </cell>
          <cell r="M11">
            <v>28.25</v>
          </cell>
          <cell r="O11" t="str">
            <v>APGPCL Station II</v>
          </cell>
          <cell r="P11">
            <v>1</v>
          </cell>
          <cell r="Q11">
            <v>0.97</v>
          </cell>
          <cell r="R11">
            <v>28.25</v>
          </cell>
          <cell r="S11">
            <v>28.25</v>
          </cell>
          <cell r="T11">
            <v>28.25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29</v>
          </cell>
          <cell r="AG11">
            <v>29</v>
          </cell>
          <cell r="AH11">
            <v>29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0</v>
          </cell>
          <cell r="AN11">
            <v>0</v>
          </cell>
          <cell r="AO11">
            <v>0</v>
          </cell>
          <cell r="AQ11" t="str">
            <v>APGPCL Station II</v>
          </cell>
          <cell r="AR11">
            <v>1</v>
          </cell>
          <cell r="AS11">
            <v>0.97</v>
          </cell>
          <cell r="AT11">
            <v>29</v>
          </cell>
          <cell r="AU11">
            <v>29</v>
          </cell>
          <cell r="AV11">
            <v>29</v>
          </cell>
          <cell r="AX11" t="str">
            <v>APGPCL Station II</v>
          </cell>
          <cell r="AY11">
            <v>1</v>
          </cell>
          <cell r="AZ11">
            <v>0.97</v>
          </cell>
          <cell r="BA11">
            <v>28.25</v>
          </cell>
          <cell r="BB11">
            <v>28.25</v>
          </cell>
          <cell r="BC11">
            <v>28.25</v>
          </cell>
          <cell r="BE11" t="str">
            <v>APGPCL Station II</v>
          </cell>
          <cell r="BF11">
            <v>1</v>
          </cell>
          <cell r="BG11">
            <v>0.97</v>
          </cell>
          <cell r="BH11">
            <v>29</v>
          </cell>
          <cell r="BI11">
            <v>29</v>
          </cell>
          <cell r="BJ11">
            <v>29</v>
          </cell>
          <cell r="BL11" t="str">
            <v>APGPCL Station II</v>
          </cell>
          <cell r="BM11">
            <v>1</v>
          </cell>
          <cell r="BN11">
            <v>0.97</v>
          </cell>
          <cell r="BO11">
            <v>29</v>
          </cell>
          <cell r="BP11">
            <v>29</v>
          </cell>
          <cell r="BQ11">
            <v>29</v>
          </cell>
          <cell r="BS11" t="str">
            <v>APGPCL Station II</v>
          </cell>
          <cell r="BT11">
            <v>1</v>
          </cell>
          <cell r="BU11">
            <v>0.97</v>
          </cell>
          <cell r="BV11">
            <v>26.25</v>
          </cell>
          <cell r="BW11">
            <v>26.25</v>
          </cell>
          <cell r="BX11">
            <v>26.25</v>
          </cell>
          <cell r="BZ11" t="str">
            <v>APGPCL Station II</v>
          </cell>
          <cell r="CA11">
            <v>1</v>
          </cell>
          <cell r="CB11">
            <v>0.97</v>
          </cell>
          <cell r="CC11">
            <v>29</v>
          </cell>
          <cell r="CD11">
            <v>29</v>
          </cell>
          <cell r="CE11">
            <v>29</v>
          </cell>
        </row>
        <row r="12">
          <cell r="H12" t="str">
            <v>APGPCL Station I</v>
          </cell>
          <cell r="I12">
            <v>1</v>
          </cell>
          <cell r="J12">
            <v>1.39</v>
          </cell>
          <cell r="K12">
            <v>9</v>
          </cell>
          <cell r="L12">
            <v>37.25</v>
          </cell>
          <cell r="M12">
            <v>9</v>
          </cell>
          <cell r="O12" t="str">
            <v>APGPCL Station I</v>
          </cell>
          <cell r="P12">
            <v>1</v>
          </cell>
          <cell r="Q12">
            <v>1.39</v>
          </cell>
          <cell r="R12">
            <v>4.5</v>
          </cell>
          <cell r="S12">
            <v>32.75</v>
          </cell>
          <cell r="T12">
            <v>4.5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9.3000000000000007</v>
          </cell>
          <cell r="AG12">
            <v>38.299999999999997</v>
          </cell>
          <cell r="AH12">
            <v>9.3000000000000007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</v>
          </cell>
          <cell r="AN12">
            <v>9</v>
          </cell>
          <cell r="AO12">
            <v>9</v>
          </cell>
          <cell r="AQ12" t="str">
            <v>APGPCL Station I</v>
          </cell>
          <cell r="AR12">
            <v>1</v>
          </cell>
          <cell r="AS12">
            <v>1.39</v>
          </cell>
          <cell r="AT12">
            <v>9.3000000000000007</v>
          </cell>
          <cell r="AU12">
            <v>38.299999999999997</v>
          </cell>
          <cell r="AV12">
            <v>9.3000000000000007</v>
          </cell>
          <cell r="AX12" t="str">
            <v>APGPCL Station I</v>
          </cell>
          <cell r="AY12">
            <v>1</v>
          </cell>
          <cell r="AZ12">
            <v>1.39</v>
          </cell>
          <cell r="BA12">
            <v>9</v>
          </cell>
          <cell r="BB12">
            <v>37.25</v>
          </cell>
          <cell r="BC12">
            <v>9</v>
          </cell>
          <cell r="BE12" t="str">
            <v>APGPCL Station I</v>
          </cell>
          <cell r="BF12">
            <v>1</v>
          </cell>
          <cell r="BG12">
            <v>1.39</v>
          </cell>
          <cell r="BH12">
            <v>9.3000000000000007</v>
          </cell>
          <cell r="BI12">
            <v>38.299999999999997</v>
          </cell>
          <cell r="BJ12">
            <v>9.3000000000000007</v>
          </cell>
          <cell r="BL12" t="str">
            <v>APGPCL Station I</v>
          </cell>
          <cell r="BM12">
            <v>1</v>
          </cell>
          <cell r="BN12">
            <v>1.39</v>
          </cell>
          <cell r="BO12">
            <v>9.3000000000000007</v>
          </cell>
          <cell r="BP12">
            <v>38.299999999999997</v>
          </cell>
          <cell r="BQ12">
            <v>9.3000000000000007</v>
          </cell>
          <cell r="BS12" t="str">
            <v>APGPCL Station I</v>
          </cell>
          <cell r="BT12">
            <v>1</v>
          </cell>
          <cell r="BU12">
            <v>1.39</v>
          </cell>
          <cell r="BV12">
            <v>8.4</v>
          </cell>
          <cell r="BW12">
            <v>34.65</v>
          </cell>
          <cell r="BX12">
            <v>8.4</v>
          </cell>
          <cell r="BZ12" t="str">
            <v>APGPCL Station I</v>
          </cell>
          <cell r="CA12">
            <v>1</v>
          </cell>
          <cell r="CB12">
            <v>1.39</v>
          </cell>
          <cell r="CC12">
            <v>9.3000000000000007</v>
          </cell>
          <cell r="CD12">
            <v>38.299999999999997</v>
          </cell>
          <cell r="CE12">
            <v>9.3000000000000007</v>
          </cell>
        </row>
        <row r="13">
          <cell r="H13" t="str">
            <v>NPC-MAPS</v>
          </cell>
          <cell r="I13">
            <v>1</v>
          </cell>
          <cell r="J13">
            <v>2.2789520205623948</v>
          </cell>
          <cell r="K13">
            <v>12.01</v>
          </cell>
          <cell r="L13">
            <v>49.26</v>
          </cell>
          <cell r="M13">
            <v>12.01</v>
          </cell>
          <cell r="O13" t="str">
            <v>NPC-MAPS</v>
          </cell>
          <cell r="P13">
            <v>1</v>
          </cell>
          <cell r="Q13">
            <v>2.2789520205623948</v>
          </cell>
          <cell r="R13">
            <v>11.74</v>
          </cell>
          <cell r="S13">
            <v>44.49</v>
          </cell>
          <cell r="T13">
            <v>11.74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9.66</v>
          </cell>
          <cell r="Z13">
            <v>47.959999999999994</v>
          </cell>
          <cell r="AA13">
            <v>9.66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12.01</v>
          </cell>
          <cell r="AG13">
            <v>50.309999999999995</v>
          </cell>
          <cell r="AH13">
            <v>12.01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11.74</v>
          </cell>
          <cell r="AN13">
            <v>20.740000000000002</v>
          </cell>
          <cell r="AO13">
            <v>11.74</v>
          </cell>
          <cell r="AQ13" t="str">
            <v>NPC-MAPS</v>
          </cell>
          <cell r="AR13">
            <v>1</v>
          </cell>
          <cell r="AS13">
            <v>2.2789520205623948</v>
          </cell>
          <cell r="AT13">
            <v>12.01</v>
          </cell>
          <cell r="AU13">
            <v>50.309999999999995</v>
          </cell>
          <cell r="AV13">
            <v>12.01</v>
          </cell>
          <cell r="AX13" t="str">
            <v>NPC-MAPS</v>
          </cell>
          <cell r="AY13">
            <v>1</v>
          </cell>
          <cell r="AZ13">
            <v>2.2789520205623948</v>
          </cell>
          <cell r="BA13">
            <v>11.74</v>
          </cell>
          <cell r="BB13">
            <v>48.99</v>
          </cell>
          <cell r="BC13">
            <v>11.74</v>
          </cell>
          <cell r="BE13" t="str">
            <v>NPC-MAPS</v>
          </cell>
          <cell r="BF13">
            <v>1</v>
          </cell>
          <cell r="BG13">
            <v>2.2789520205623948</v>
          </cell>
          <cell r="BH13">
            <v>12.01</v>
          </cell>
          <cell r="BI13">
            <v>50.309999999999995</v>
          </cell>
          <cell r="BJ13">
            <v>12.01</v>
          </cell>
          <cell r="BL13" t="str">
            <v>NPC-MAPS</v>
          </cell>
          <cell r="BM13">
            <v>1</v>
          </cell>
          <cell r="BN13">
            <v>2.2789520205623948</v>
          </cell>
          <cell r="BO13">
            <v>11.74</v>
          </cell>
          <cell r="BP13">
            <v>50.04</v>
          </cell>
          <cell r="BQ13">
            <v>11.74</v>
          </cell>
          <cell r="BS13" t="str">
            <v>NPC-MAPS</v>
          </cell>
          <cell r="BT13">
            <v>1</v>
          </cell>
          <cell r="BU13">
            <v>2.2789520205623948</v>
          </cell>
          <cell r="BV13">
            <v>11.11</v>
          </cell>
          <cell r="BW13">
            <v>45.76</v>
          </cell>
          <cell r="BX13">
            <v>11.11</v>
          </cell>
          <cell r="BZ13" t="str">
            <v>NPC-MAPS</v>
          </cell>
          <cell r="CA13">
            <v>1</v>
          </cell>
          <cell r="CB13">
            <v>2.2789520205623948</v>
          </cell>
          <cell r="CC13">
            <v>12.01</v>
          </cell>
          <cell r="CD13">
            <v>50.309999999999995</v>
          </cell>
          <cell r="CE13">
            <v>12.01</v>
          </cell>
        </row>
        <row r="14">
          <cell r="H14" t="str">
            <v>Non Conventional</v>
          </cell>
          <cell r="I14">
            <v>1</v>
          </cell>
          <cell r="J14">
            <v>2.3046214761376245</v>
          </cell>
          <cell r="K14">
            <v>137.22</v>
          </cell>
          <cell r="L14">
            <v>186.48</v>
          </cell>
          <cell r="M14">
            <v>137.22</v>
          </cell>
          <cell r="O14" t="str">
            <v>Non Conventional</v>
          </cell>
          <cell r="P14">
            <v>1</v>
          </cell>
          <cell r="Q14">
            <v>2.3046214761376245</v>
          </cell>
          <cell r="R14">
            <v>140.12</v>
          </cell>
          <cell r="S14">
            <v>184.61</v>
          </cell>
          <cell r="T14">
            <v>140.12</v>
          </cell>
          <cell r="V14" t="str">
            <v>Non Conventional</v>
          </cell>
          <cell r="W14">
            <v>1</v>
          </cell>
          <cell r="X14">
            <v>2.3046214761376245</v>
          </cell>
          <cell r="Y14">
            <v>133.34</v>
          </cell>
          <cell r="Z14">
            <v>181.3</v>
          </cell>
          <cell r="AA14">
            <v>133.34</v>
          </cell>
          <cell r="AC14" t="str">
            <v>Non Conventional</v>
          </cell>
          <cell r="AD14">
            <v>1</v>
          </cell>
          <cell r="AE14">
            <v>2.3046214761376245</v>
          </cell>
          <cell r="AF14">
            <v>140.52000000000001</v>
          </cell>
          <cell r="AG14">
            <v>190.83</v>
          </cell>
          <cell r="AH14">
            <v>140.52000000000001</v>
          </cell>
          <cell r="AJ14" t="str">
            <v>Non Conventional</v>
          </cell>
          <cell r="AK14">
            <v>1</v>
          </cell>
          <cell r="AL14">
            <v>2.3046214761376245</v>
          </cell>
          <cell r="AM14">
            <v>140.19999999999999</v>
          </cell>
          <cell r="AN14">
            <v>160.94</v>
          </cell>
          <cell r="AO14">
            <v>140.19999999999999</v>
          </cell>
          <cell r="AQ14" t="str">
            <v>Non Conventional</v>
          </cell>
          <cell r="AR14">
            <v>1</v>
          </cell>
          <cell r="AS14">
            <v>2.3046214761376245</v>
          </cell>
          <cell r="AT14">
            <v>141.38999999999999</v>
          </cell>
          <cell r="AU14">
            <v>191.7</v>
          </cell>
          <cell r="AV14">
            <v>141.38999999999999</v>
          </cell>
          <cell r="AX14" t="str">
            <v>Non Conventional</v>
          </cell>
          <cell r="AY14">
            <v>1</v>
          </cell>
          <cell r="AZ14">
            <v>2.3046214761376245</v>
          </cell>
          <cell r="BA14">
            <v>152.29</v>
          </cell>
          <cell r="BB14">
            <v>201.28</v>
          </cell>
          <cell r="BC14">
            <v>152.29</v>
          </cell>
          <cell r="BE14" t="str">
            <v>Non Conventional</v>
          </cell>
          <cell r="BF14">
            <v>1</v>
          </cell>
          <cell r="BG14">
            <v>2.3046214761376245</v>
          </cell>
          <cell r="BH14">
            <v>161.1</v>
          </cell>
          <cell r="BI14">
            <v>211.41</v>
          </cell>
          <cell r="BJ14">
            <v>161.1</v>
          </cell>
          <cell r="BL14" t="str">
            <v>Non Conventional</v>
          </cell>
          <cell r="BM14">
            <v>1</v>
          </cell>
          <cell r="BN14">
            <v>2.3046214761376245</v>
          </cell>
          <cell r="BO14">
            <v>163.51</v>
          </cell>
          <cell r="BP14">
            <v>213.54999999999998</v>
          </cell>
          <cell r="BQ14">
            <v>163.51</v>
          </cell>
          <cell r="BS14" t="str">
            <v>Non Conventional</v>
          </cell>
          <cell r="BT14">
            <v>1</v>
          </cell>
          <cell r="BU14">
            <v>2.3046214761376245</v>
          </cell>
          <cell r="BV14">
            <v>163.07</v>
          </cell>
          <cell r="BW14">
            <v>208.82999999999998</v>
          </cell>
          <cell r="BX14">
            <v>163.07</v>
          </cell>
          <cell r="BZ14" t="str">
            <v>Non Conventional</v>
          </cell>
          <cell r="CA14">
            <v>1</v>
          </cell>
          <cell r="CB14">
            <v>2.3046214761376245</v>
          </cell>
          <cell r="CC14">
            <v>192.59</v>
          </cell>
          <cell r="CD14">
            <v>242.9</v>
          </cell>
          <cell r="CE14">
            <v>192.59</v>
          </cell>
        </row>
        <row r="15">
          <cell r="H15" t="str">
            <v>APGenco Hydel</v>
          </cell>
          <cell r="I15">
            <v>2</v>
          </cell>
          <cell r="J15">
            <v>0</v>
          </cell>
          <cell r="K15">
            <v>129.19499999999999</v>
          </cell>
          <cell r="L15">
            <v>315.67499999999995</v>
          </cell>
          <cell r="M15">
            <v>129.19499999999999</v>
          </cell>
          <cell r="O15" t="str">
            <v>APGenco Hydel</v>
          </cell>
          <cell r="P15">
            <v>2</v>
          </cell>
          <cell r="Q15">
            <v>0</v>
          </cell>
          <cell r="R15">
            <v>130.185</v>
          </cell>
          <cell r="S15">
            <v>314.79500000000002</v>
          </cell>
          <cell r="T15">
            <v>130.185</v>
          </cell>
          <cell r="V15" t="str">
            <v>APGenco Hydel</v>
          </cell>
          <cell r="W15">
            <v>2</v>
          </cell>
          <cell r="X15">
            <v>0</v>
          </cell>
          <cell r="Y15">
            <v>287.10000000000002</v>
          </cell>
          <cell r="Z15">
            <v>468.40000000000003</v>
          </cell>
          <cell r="AA15">
            <v>287.10000000000002</v>
          </cell>
          <cell r="AC15" t="str">
            <v>APGenco Hydel</v>
          </cell>
          <cell r="AD15">
            <v>2</v>
          </cell>
          <cell r="AE15">
            <v>0</v>
          </cell>
          <cell r="AF15">
            <v>694.98</v>
          </cell>
          <cell r="AG15">
            <v>885.81000000000006</v>
          </cell>
          <cell r="AH15">
            <v>694.98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1008.3150000000001</v>
          </cell>
          <cell r="AN15">
            <v>1169.2550000000001</v>
          </cell>
          <cell r="AO15">
            <v>1008.3150000000001</v>
          </cell>
          <cell r="AQ15" t="str">
            <v>APGenco Hydel</v>
          </cell>
          <cell r="AR15">
            <v>2</v>
          </cell>
          <cell r="AS15">
            <v>0</v>
          </cell>
          <cell r="AT15">
            <v>1009.3049999999999</v>
          </cell>
          <cell r="AU15">
            <v>1201.0049999999999</v>
          </cell>
          <cell r="AV15">
            <v>1009.3049999999999</v>
          </cell>
          <cell r="AX15" t="str">
            <v>APGenco Hydel</v>
          </cell>
          <cell r="AY15">
            <v>2</v>
          </cell>
          <cell r="AZ15">
            <v>0</v>
          </cell>
          <cell r="BA15">
            <v>798.43499999999995</v>
          </cell>
          <cell r="BB15">
            <v>999.71499999999992</v>
          </cell>
          <cell r="BC15">
            <v>798.43499999999995</v>
          </cell>
          <cell r="BE15" t="str">
            <v>APGenco Hydel</v>
          </cell>
          <cell r="BF15">
            <v>2</v>
          </cell>
          <cell r="BG15">
            <v>0</v>
          </cell>
          <cell r="BH15">
            <v>623.20500000000004</v>
          </cell>
          <cell r="BI15">
            <v>834.61500000000001</v>
          </cell>
          <cell r="BJ15">
            <v>623.20500000000004</v>
          </cell>
          <cell r="BL15" t="str">
            <v>APGenco Hydel</v>
          </cell>
          <cell r="BM15">
            <v>2</v>
          </cell>
          <cell r="BN15">
            <v>0</v>
          </cell>
          <cell r="BO15">
            <v>611.32500000000005</v>
          </cell>
          <cell r="BP15">
            <v>824.875</v>
          </cell>
          <cell r="BQ15">
            <v>611.32500000000005</v>
          </cell>
          <cell r="BS15" t="str">
            <v>APGenco Hydel</v>
          </cell>
          <cell r="BT15">
            <v>2</v>
          </cell>
          <cell r="BU15">
            <v>0</v>
          </cell>
          <cell r="BV15">
            <v>540.54</v>
          </cell>
          <cell r="BW15">
            <v>749.36999999999989</v>
          </cell>
          <cell r="BX15">
            <v>540.54</v>
          </cell>
          <cell r="BZ15" t="str">
            <v>APGenco Hydel</v>
          </cell>
          <cell r="CA15">
            <v>2</v>
          </cell>
          <cell r="CB15">
            <v>0</v>
          </cell>
          <cell r="CC15">
            <v>457.38</v>
          </cell>
          <cell r="CD15">
            <v>700.28</v>
          </cell>
          <cell r="CE15">
            <v>457.38</v>
          </cell>
        </row>
        <row r="16">
          <cell r="H16" t="str">
            <v>Talcher Stage 2</v>
          </cell>
          <cell r="I16">
            <v>2</v>
          </cell>
          <cell r="J16">
            <v>0.49733547227689412</v>
          </cell>
          <cell r="K16">
            <v>132.5874672489083</v>
          </cell>
          <cell r="L16">
            <v>448.26246724890825</v>
          </cell>
          <cell r="M16">
            <v>132.5874672489083</v>
          </cell>
          <cell r="O16" t="str">
            <v>Talcher Stage 2</v>
          </cell>
          <cell r="P16">
            <v>2</v>
          </cell>
          <cell r="Q16">
            <v>0.49733547227689412</v>
          </cell>
          <cell r="R16">
            <v>161.41082969432318</v>
          </cell>
          <cell r="S16">
            <v>476.2058296943232</v>
          </cell>
          <cell r="T16">
            <v>161.41082969432318</v>
          </cell>
          <cell r="V16" t="str">
            <v>Talcher Stage 2</v>
          </cell>
          <cell r="W16">
            <v>2</v>
          </cell>
          <cell r="X16">
            <v>0.49733547227689412</v>
          </cell>
          <cell r="Y16">
            <v>166.88726855895197</v>
          </cell>
          <cell r="Z16">
            <v>635.28726855895206</v>
          </cell>
          <cell r="AA16">
            <v>166.88726855895197</v>
          </cell>
          <cell r="AC16" t="str">
            <v>Talcher Stage 2</v>
          </cell>
          <cell r="AD16">
            <v>2</v>
          </cell>
          <cell r="AE16">
            <v>0.49733547227689412</v>
          </cell>
          <cell r="AF16">
            <v>196.2870982532751</v>
          </cell>
          <cell r="AG16">
            <v>1082.0970982532751</v>
          </cell>
          <cell r="AH16">
            <v>196.2870982532751</v>
          </cell>
          <cell r="AJ16" t="str">
            <v>Talcher Stage 2</v>
          </cell>
          <cell r="AK16">
            <v>2</v>
          </cell>
          <cell r="AL16">
            <v>0.49733547227689412</v>
          </cell>
          <cell r="AM16">
            <v>189.94595851528385</v>
          </cell>
          <cell r="AN16">
            <v>1359.2009585152839</v>
          </cell>
          <cell r="AO16">
            <v>189.94595851528385</v>
          </cell>
          <cell r="AQ16" t="str">
            <v>Talcher Stage 2</v>
          </cell>
          <cell r="AR16">
            <v>2</v>
          </cell>
          <cell r="AS16">
            <v>0.49733547227689412</v>
          </cell>
          <cell r="AT16">
            <v>132.5874672489083</v>
          </cell>
          <cell r="AU16">
            <v>1333.5924672489082</v>
          </cell>
          <cell r="AV16">
            <v>132.5874672489083</v>
          </cell>
          <cell r="AX16" t="str">
            <v>Talcher Stage 2</v>
          </cell>
          <cell r="AY16">
            <v>2</v>
          </cell>
          <cell r="AZ16">
            <v>0.49733547227689412</v>
          </cell>
          <cell r="BA16">
            <v>128.26396288209608</v>
          </cell>
          <cell r="BB16">
            <v>1127.9789628820961</v>
          </cell>
          <cell r="BC16">
            <v>128.26396288209608</v>
          </cell>
          <cell r="BE16" t="str">
            <v>Talcher Stage 2</v>
          </cell>
          <cell r="BF16">
            <v>2</v>
          </cell>
          <cell r="BG16">
            <v>0.49733547227689412</v>
          </cell>
          <cell r="BH16">
            <v>215.8869847161572</v>
          </cell>
          <cell r="BI16">
            <v>1050.5019847161573</v>
          </cell>
          <cell r="BJ16">
            <v>215.8869847161572</v>
          </cell>
          <cell r="BL16" t="str">
            <v>Talcher Stage 2</v>
          </cell>
          <cell r="BM16">
            <v>2</v>
          </cell>
          <cell r="BN16">
            <v>0.49733547227689412</v>
          </cell>
          <cell r="BO16">
            <v>215.8869847161572</v>
          </cell>
          <cell r="BP16">
            <v>1040.7619847161573</v>
          </cell>
          <cell r="BQ16">
            <v>215.8869847161572</v>
          </cell>
          <cell r="BS16" t="str">
            <v>Talcher Stage 2</v>
          </cell>
          <cell r="BT16">
            <v>2</v>
          </cell>
          <cell r="BU16">
            <v>0.49733547227689412</v>
          </cell>
          <cell r="BV16">
            <v>234.04570305676859</v>
          </cell>
          <cell r="BW16">
            <v>983.41570305676851</v>
          </cell>
          <cell r="BX16">
            <v>234.04570305676859</v>
          </cell>
          <cell r="BZ16" t="str">
            <v>Talcher Stage 2</v>
          </cell>
          <cell r="CA16">
            <v>2</v>
          </cell>
          <cell r="CB16">
            <v>0.49733547227689412</v>
          </cell>
          <cell r="CC16">
            <v>279.58661572052404</v>
          </cell>
          <cell r="CD16">
            <v>979.86661572052401</v>
          </cell>
          <cell r="CE16">
            <v>279.58661572052404</v>
          </cell>
        </row>
        <row r="17">
          <cell r="H17" t="str">
            <v>Talcher Stage 1</v>
          </cell>
          <cell r="I17">
            <v>2</v>
          </cell>
          <cell r="J17">
            <v>0.49912127794189243</v>
          </cell>
          <cell r="K17">
            <v>4.6500000000000004</v>
          </cell>
          <cell r="L17">
            <v>452.91246724890823</v>
          </cell>
          <cell r="M17">
            <v>4.6500000000000004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4.5</v>
          </cell>
          <cell r="S17">
            <v>480.7058296943232</v>
          </cell>
          <cell r="T17">
            <v>4.5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639.93726855895204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4.6500000000000004</v>
          </cell>
          <cell r="AG17">
            <v>1086.7470982532752</v>
          </cell>
          <cell r="AH17">
            <v>4.6500000000000004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4.5</v>
          </cell>
          <cell r="AN17">
            <v>1363.7009585152839</v>
          </cell>
          <cell r="AO17">
            <v>4.5</v>
          </cell>
          <cell r="AQ17" t="str">
            <v>Talcher Stage 1</v>
          </cell>
          <cell r="AR17">
            <v>2</v>
          </cell>
          <cell r="AS17">
            <v>0.49912127794189243</v>
          </cell>
          <cell r="AT17">
            <v>4.6500000000000004</v>
          </cell>
          <cell r="AU17">
            <v>1338.2424672489083</v>
          </cell>
          <cell r="AV17">
            <v>4.6500000000000004</v>
          </cell>
          <cell r="AX17" t="str">
            <v>Talcher Stage 1</v>
          </cell>
          <cell r="AY17">
            <v>2</v>
          </cell>
          <cell r="AZ17">
            <v>0.49912127794189243</v>
          </cell>
          <cell r="BA17">
            <v>4.5</v>
          </cell>
          <cell r="BB17">
            <v>1132.4789628820961</v>
          </cell>
          <cell r="BC17">
            <v>4.5</v>
          </cell>
          <cell r="BE17" t="str">
            <v>Talcher Stage 1</v>
          </cell>
          <cell r="BF17">
            <v>2</v>
          </cell>
          <cell r="BG17">
            <v>0.49912127794189243</v>
          </cell>
          <cell r="BH17">
            <v>4.6500000000000004</v>
          </cell>
          <cell r="BI17">
            <v>1055.1519847161574</v>
          </cell>
          <cell r="BJ17">
            <v>4.6500000000000004</v>
          </cell>
          <cell r="BL17" t="str">
            <v>Talcher Stage 1</v>
          </cell>
          <cell r="BM17">
            <v>2</v>
          </cell>
          <cell r="BN17">
            <v>0.49912127794189243</v>
          </cell>
          <cell r="BO17">
            <v>4.6500000000000004</v>
          </cell>
          <cell r="BP17">
            <v>1045.4119847161573</v>
          </cell>
          <cell r="BQ17">
            <v>4.6500000000000004</v>
          </cell>
          <cell r="BS17" t="str">
            <v>Talcher Stage 1</v>
          </cell>
          <cell r="BT17">
            <v>2</v>
          </cell>
          <cell r="BU17">
            <v>0.49912127794189243</v>
          </cell>
          <cell r="BV17">
            <v>4.2</v>
          </cell>
          <cell r="BW17">
            <v>987.61570305676855</v>
          </cell>
          <cell r="BX17">
            <v>4.2</v>
          </cell>
          <cell r="BZ17" t="str">
            <v>Talcher Stage 1</v>
          </cell>
          <cell r="CA17">
            <v>2</v>
          </cell>
          <cell r="CB17">
            <v>0.49912127794189243</v>
          </cell>
          <cell r="CC17">
            <v>4.6500000000000004</v>
          </cell>
          <cell r="CD17">
            <v>984.51661572052399</v>
          </cell>
          <cell r="CE17">
            <v>4.6500000000000004</v>
          </cell>
        </row>
        <row r="18">
          <cell r="H18" t="str">
            <v>NLC-I</v>
          </cell>
          <cell r="I18">
            <v>2</v>
          </cell>
          <cell r="J18">
            <v>0.77121808150395588</v>
          </cell>
          <cell r="K18">
            <v>45.64</v>
          </cell>
          <cell r="L18">
            <v>498.55246724890821</v>
          </cell>
          <cell r="M18">
            <v>45.64</v>
          </cell>
          <cell r="O18" t="str">
            <v>NLC-I</v>
          </cell>
          <cell r="P18">
            <v>2</v>
          </cell>
          <cell r="Q18">
            <v>0.77121808150395588</v>
          </cell>
          <cell r="R18">
            <v>44.28</v>
          </cell>
          <cell r="S18">
            <v>524.98582969432323</v>
          </cell>
          <cell r="T18">
            <v>44.28</v>
          </cell>
          <cell r="V18" t="str">
            <v>NLC-I</v>
          </cell>
          <cell r="W18">
            <v>2</v>
          </cell>
          <cell r="X18">
            <v>0.77121808150395588</v>
          </cell>
          <cell r="Y18">
            <v>41.87</v>
          </cell>
          <cell r="Z18">
            <v>681.80726855895205</v>
          </cell>
          <cell r="AA18">
            <v>41.87</v>
          </cell>
          <cell r="AC18" t="str">
            <v>NLC-I</v>
          </cell>
          <cell r="AD18">
            <v>2</v>
          </cell>
          <cell r="AE18">
            <v>0.77121808150395588</v>
          </cell>
          <cell r="AF18">
            <v>41.72</v>
          </cell>
          <cell r="AG18">
            <v>1128.4670982532753</v>
          </cell>
          <cell r="AH18">
            <v>41.72</v>
          </cell>
          <cell r="AJ18" t="str">
            <v>NLC-I</v>
          </cell>
          <cell r="AK18">
            <v>2</v>
          </cell>
          <cell r="AL18">
            <v>0.77121808150395588</v>
          </cell>
          <cell r="AM18">
            <v>44.28</v>
          </cell>
          <cell r="AN18">
            <v>1407.9809585152839</v>
          </cell>
          <cell r="AO18">
            <v>44.28</v>
          </cell>
          <cell r="AQ18" t="str">
            <v>NLC-I</v>
          </cell>
          <cell r="AR18">
            <v>2</v>
          </cell>
          <cell r="AS18">
            <v>0.77121808150395588</v>
          </cell>
          <cell r="AT18">
            <v>27.86</v>
          </cell>
          <cell r="AU18">
            <v>1366.1024672489082</v>
          </cell>
          <cell r="AV18">
            <v>27.86</v>
          </cell>
          <cell r="AX18" t="str">
            <v>NLC-I</v>
          </cell>
          <cell r="AY18">
            <v>2</v>
          </cell>
          <cell r="AZ18">
            <v>0.77121808150395588</v>
          </cell>
          <cell r="BA18">
            <v>21.24</v>
          </cell>
          <cell r="BB18">
            <v>1153.7189628820961</v>
          </cell>
          <cell r="BC18">
            <v>21.24</v>
          </cell>
          <cell r="BE18" t="str">
            <v>NLC-I</v>
          </cell>
          <cell r="BF18">
            <v>2</v>
          </cell>
          <cell r="BG18">
            <v>0.77121808150395588</v>
          </cell>
          <cell r="BH18">
            <v>39.159999999999997</v>
          </cell>
          <cell r="BI18">
            <v>1094.3119847161574</v>
          </cell>
          <cell r="BJ18">
            <v>39.159999999999997</v>
          </cell>
          <cell r="BL18" t="str">
            <v>NLC-I</v>
          </cell>
          <cell r="BM18">
            <v>2</v>
          </cell>
          <cell r="BN18">
            <v>0.77121808150395588</v>
          </cell>
          <cell r="BO18">
            <v>45.64</v>
          </cell>
          <cell r="BP18">
            <v>1091.0519847161574</v>
          </cell>
          <cell r="BQ18">
            <v>45.64</v>
          </cell>
          <cell r="BS18" t="str">
            <v>NLC-I</v>
          </cell>
          <cell r="BT18">
            <v>2</v>
          </cell>
          <cell r="BU18">
            <v>0.77121808150395588</v>
          </cell>
          <cell r="BV18">
            <v>41.27</v>
          </cell>
          <cell r="BW18">
            <v>1028.8857030567685</v>
          </cell>
          <cell r="BX18">
            <v>41.27</v>
          </cell>
          <cell r="BZ18" t="str">
            <v>NLC-I</v>
          </cell>
          <cell r="CA18">
            <v>2</v>
          </cell>
          <cell r="CB18">
            <v>0.77121808150395588</v>
          </cell>
          <cell r="CC18">
            <v>45.64</v>
          </cell>
          <cell r="CD18">
            <v>1030.1566157205241</v>
          </cell>
          <cell r="CE18">
            <v>45.64</v>
          </cell>
        </row>
        <row r="19">
          <cell r="H19" t="str">
            <v>KTPS- D</v>
          </cell>
          <cell r="I19">
            <v>2</v>
          </cell>
          <cell r="J19">
            <v>0.84033000000000002</v>
          </cell>
          <cell r="K19">
            <v>325.8</v>
          </cell>
          <cell r="L19">
            <v>824.35246724890817</v>
          </cell>
          <cell r="M19">
            <v>325.8</v>
          </cell>
          <cell r="O19" t="str">
            <v>KTPS- D</v>
          </cell>
          <cell r="P19">
            <v>2</v>
          </cell>
          <cell r="Q19">
            <v>0.84033000000000002</v>
          </cell>
          <cell r="R19">
            <v>276.02499999999998</v>
          </cell>
          <cell r="S19">
            <v>801.01082969432321</v>
          </cell>
          <cell r="T19">
            <v>276.02499999999998</v>
          </cell>
          <cell r="V19" t="str">
            <v>KTPS- D</v>
          </cell>
          <cell r="W19">
            <v>2</v>
          </cell>
          <cell r="X19">
            <v>0.84033000000000002</v>
          </cell>
          <cell r="Y19">
            <v>280.55</v>
          </cell>
          <cell r="Z19">
            <v>962.357268558952</v>
          </cell>
          <cell r="AA19">
            <v>280.55</v>
          </cell>
          <cell r="AC19" t="str">
            <v>KTPS- D</v>
          </cell>
          <cell r="AD19">
            <v>2</v>
          </cell>
          <cell r="AE19">
            <v>0.84033000000000002</v>
          </cell>
          <cell r="AF19">
            <v>276.02499999999998</v>
          </cell>
          <cell r="AG19">
            <v>1404.4920982532753</v>
          </cell>
          <cell r="AH19">
            <v>276.02499999999998</v>
          </cell>
          <cell r="AJ19" t="str">
            <v>KTPS- D</v>
          </cell>
          <cell r="AK19">
            <v>2</v>
          </cell>
          <cell r="AL19">
            <v>0.84033000000000002</v>
          </cell>
          <cell r="AM19">
            <v>316.75</v>
          </cell>
          <cell r="AN19">
            <v>1724.7309585152839</v>
          </cell>
          <cell r="AO19">
            <v>316.75</v>
          </cell>
          <cell r="AQ19" t="str">
            <v>KTPS- D</v>
          </cell>
          <cell r="AR19">
            <v>2</v>
          </cell>
          <cell r="AS19">
            <v>0.84033000000000002</v>
          </cell>
          <cell r="AT19">
            <v>194.57499999999999</v>
          </cell>
          <cell r="AU19">
            <v>1560.6774672489082</v>
          </cell>
          <cell r="AV19">
            <v>194.57499999999999</v>
          </cell>
          <cell r="AX19" t="str">
            <v>KTPS- D</v>
          </cell>
          <cell r="AY19">
            <v>2</v>
          </cell>
          <cell r="AZ19">
            <v>0.84033000000000002</v>
          </cell>
          <cell r="BA19">
            <v>181</v>
          </cell>
          <cell r="BB19">
            <v>1334.7189628820961</v>
          </cell>
          <cell r="BC19">
            <v>181</v>
          </cell>
          <cell r="BE19" t="str">
            <v>KTPS- D</v>
          </cell>
          <cell r="BF19">
            <v>2</v>
          </cell>
          <cell r="BG19">
            <v>0.84033000000000002</v>
          </cell>
          <cell r="BH19">
            <v>312.22500000000002</v>
          </cell>
          <cell r="BI19">
            <v>1406.5369847161573</v>
          </cell>
          <cell r="BJ19">
            <v>312.22500000000002</v>
          </cell>
          <cell r="BL19" t="str">
            <v>KTPS- D</v>
          </cell>
          <cell r="BM19">
            <v>2</v>
          </cell>
          <cell r="BN19">
            <v>0.84033000000000002</v>
          </cell>
          <cell r="BO19">
            <v>316.75</v>
          </cell>
          <cell r="BP19">
            <v>1407.8019847161574</v>
          </cell>
          <cell r="BQ19">
            <v>316.75</v>
          </cell>
          <cell r="BS19" t="str">
            <v>KTPS- D</v>
          </cell>
          <cell r="BT19">
            <v>2</v>
          </cell>
          <cell r="BU19">
            <v>0.84033000000000002</v>
          </cell>
          <cell r="BV19">
            <v>298.64999999999998</v>
          </cell>
          <cell r="BW19">
            <v>1327.5357030567684</v>
          </cell>
          <cell r="BX19">
            <v>298.64999999999998</v>
          </cell>
          <cell r="BZ19" t="str">
            <v>KTPS- D</v>
          </cell>
          <cell r="CA19">
            <v>2</v>
          </cell>
          <cell r="CB19">
            <v>0.84033000000000002</v>
          </cell>
          <cell r="CC19">
            <v>316.75</v>
          </cell>
          <cell r="CD19">
            <v>1346.9066157205241</v>
          </cell>
          <cell r="CE19">
            <v>316.75</v>
          </cell>
        </row>
        <row r="20">
          <cell r="H20" t="str">
            <v>NTPC- Simhadri</v>
          </cell>
          <cell r="I20">
            <v>2</v>
          </cell>
          <cell r="J20">
            <v>0.87160000000000004</v>
          </cell>
          <cell r="K20">
            <v>563.42814371257475</v>
          </cell>
          <cell r="L20">
            <v>1387.780610961483</v>
          </cell>
          <cell r="M20">
            <v>563.42814371257475</v>
          </cell>
          <cell r="O20" t="str">
            <v>NTPC- Simhadri</v>
          </cell>
          <cell r="P20">
            <v>2</v>
          </cell>
          <cell r="Q20">
            <v>0.87160000000000004</v>
          </cell>
          <cell r="R20">
            <v>563.42814371257475</v>
          </cell>
          <cell r="S20">
            <v>1364.438973406898</v>
          </cell>
          <cell r="T20">
            <v>563.42814371257475</v>
          </cell>
          <cell r="V20" t="str">
            <v>NTPC- Simhadri</v>
          </cell>
          <cell r="W20">
            <v>2</v>
          </cell>
          <cell r="X20">
            <v>0.87160000000000004</v>
          </cell>
          <cell r="Y20">
            <v>375.61876247504989</v>
          </cell>
          <cell r="Z20">
            <v>1337.9760310340018</v>
          </cell>
          <cell r="AA20">
            <v>375.61876247504989</v>
          </cell>
          <cell r="AC20" t="str">
            <v>NTPC- Simhadri</v>
          </cell>
          <cell r="AD20">
            <v>2</v>
          </cell>
          <cell r="AE20">
            <v>0.87160000000000004</v>
          </cell>
          <cell r="AF20">
            <v>450.74251497005991</v>
          </cell>
          <cell r="AG20">
            <v>1855.2346132233351</v>
          </cell>
          <cell r="AH20">
            <v>450.74251497005991</v>
          </cell>
          <cell r="AJ20" t="str">
            <v>NTPC- Simhadri</v>
          </cell>
          <cell r="AK20">
            <v>2</v>
          </cell>
          <cell r="AL20">
            <v>0.87160000000000004</v>
          </cell>
          <cell r="AM20">
            <v>298.61691616766467</v>
          </cell>
          <cell r="AN20">
            <v>2023.3478746829485</v>
          </cell>
          <cell r="AO20">
            <v>298.61691616766467</v>
          </cell>
          <cell r="AQ20" t="str">
            <v>NTPC- Simhadri</v>
          </cell>
          <cell r="AR20">
            <v>2</v>
          </cell>
          <cell r="AS20">
            <v>0.87160000000000004</v>
          </cell>
          <cell r="AT20">
            <v>572.81861277445103</v>
          </cell>
          <cell r="AU20">
            <v>2133.4960800233594</v>
          </cell>
          <cell r="AV20">
            <v>572.81861277445103</v>
          </cell>
          <cell r="AX20" t="str">
            <v>NTPC- Simhadri</v>
          </cell>
          <cell r="AY20">
            <v>2</v>
          </cell>
          <cell r="AZ20">
            <v>0.87160000000000004</v>
          </cell>
          <cell r="BA20">
            <v>563.42814371257475</v>
          </cell>
          <cell r="BB20">
            <v>1898.1471065946707</v>
          </cell>
          <cell r="BC20">
            <v>563.42814371257475</v>
          </cell>
          <cell r="BE20" t="str">
            <v>NTPC- Simhadri</v>
          </cell>
          <cell r="BF20">
            <v>2</v>
          </cell>
          <cell r="BG20">
            <v>0.87160000000000004</v>
          </cell>
          <cell r="BH20">
            <v>563.42814371257475</v>
          </cell>
          <cell r="BI20">
            <v>1969.965128428732</v>
          </cell>
          <cell r="BJ20">
            <v>563.42814371257475</v>
          </cell>
          <cell r="BL20" t="str">
            <v>NTPC- Simhadri</v>
          </cell>
          <cell r="BM20">
            <v>2</v>
          </cell>
          <cell r="BN20">
            <v>0.87160000000000004</v>
          </cell>
          <cell r="BO20">
            <v>572.81861277445103</v>
          </cell>
          <cell r="BP20">
            <v>1980.6205974906084</v>
          </cell>
          <cell r="BQ20">
            <v>572.81861277445103</v>
          </cell>
          <cell r="BS20" t="str">
            <v>NTPC- Simhadri</v>
          </cell>
          <cell r="BT20">
            <v>2</v>
          </cell>
          <cell r="BU20">
            <v>0.87160000000000004</v>
          </cell>
          <cell r="BV20">
            <v>525.86626746506977</v>
          </cell>
          <cell r="BW20">
            <v>1853.4019705218382</v>
          </cell>
          <cell r="BX20">
            <v>525.86626746506977</v>
          </cell>
          <cell r="BZ20" t="str">
            <v>NTPC- Simhadri</v>
          </cell>
          <cell r="CA20">
            <v>2</v>
          </cell>
          <cell r="CB20">
            <v>0.87160000000000004</v>
          </cell>
          <cell r="CC20">
            <v>574.69670658682628</v>
          </cell>
          <cell r="CD20">
            <v>1921.6033223073505</v>
          </cell>
          <cell r="CE20">
            <v>574.69670658682628</v>
          </cell>
        </row>
        <row r="21">
          <cell r="H21" t="str">
            <v>RTS-B</v>
          </cell>
          <cell r="I21">
            <v>2</v>
          </cell>
          <cell r="J21">
            <v>0.88980000000000004</v>
          </cell>
          <cell r="K21">
            <v>40</v>
          </cell>
          <cell r="L21">
            <v>1427.780610961483</v>
          </cell>
          <cell r="M21">
            <v>40</v>
          </cell>
          <cell r="O21" t="str">
            <v>RTS-B</v>
          </cell>
          <cell r="P21">
            <v>2</v>
          </cell>
          <cell r="Q21">
            <v>0.88980000000000004</v>
          </cell>
          <cell r="R21">
            <v>36</v>
          </cell>
          <cell r="S21">
            <v>1400.438973406898</v>
          </cell>
          <cell r="T21">
            <v>36</v>
          </cell>
          <cell r="V21" t="str">
            <v>RTS-B</v>
          </cell>
          <cell r="W21">
            <v>2</v>
          </cell>
          <cell r="X21">
            <v>0.88980000000000004</v>
          </cell>
          <cell r="Y21">
            <v>34</v>
          </cell>
          <cell r="Z21">
            <v>1371.9760310340018</v>
          </cell>
          <cell r="AA21">
            <v>34</v>
          </cell>
          <cell r="AC21" t="str">
            <v>RTS-B</v>
          </cell>
          <cell r="AD21">
            <v>2</v>
          </cell>
          <cell r="AE21">
            <v>0.88980000000000004</v>
          </cell>
          <cell r="AF21">
            <v>34</v>
          </cell>
          <cell r="AG21">
            <v>1889.2346132233351</v>
          </cell>
          <cell r="AH21">
            <v>34</v>
          </cell>
          <cell r="AJ21" t="str">
            <v>RTS-B</v>
          </cell>
          <cell r="AK21">
            <v>2</v>
          </cell>
          <cell r="AL21">
            <v>0.88980000000000004</v>
          </cell>
          <cell r="AM21">
            <v>34</v>
          </cell>
          <cell r="AN21">
            <v>2057.3478746829487</v>
          </cell>
          <cell r="AO21">
            <v>34</v>
          </cell>
          <cell r="AQ21" t="str">
            <v>RTS-B</v>
          </cell>
          <cell r="AR21">
            <v>2</v>
          </cell>
          <cell r="AS21">
            <v>0.88980000000000004</v>
          </cell>
          <cell r="AT21">
            <v>32.76</v>
          </cell>
          <cell r="AU21">
            <v>2166.2560800233596</v>
          </cell>
          <cell r="AV21">
            <v>32.76</v>
          </cell>
          <cell r="AX21" t="str">
            <v>RTS-B</v>
          </cell>
          <cell r="AY21">
            <v>2</v>
          </cell>
          <cell r="AZ21">
            <v>0.88980000000000004</v>
          </cell>
          <cell r="BA21">
            <v>32.76</v>
          </cell>
          <cell r="BB21">
            <v>1930.9071065946707</v>
          </cell>
          <cell r="BC21">
            <v>32.76</v>
          </cell>
          <cell r="BE21" t="str">
            <v>RTS-B</v>
          </cell>
          <cell r="BF21">
            <v>2</v>
          </cell>
          <cell r="BG21">
            <v>0.88980000000000004</v>
          </cell>
          <cell r="BH21">
            <v>0</v>
          </cell>
          <cell r="BI21">
            <v>1969.965128428732</v>
          </cell>
          <cell r="BJ21">
            <v>0</v>
          </cell>
          <cell r="BL21" t="str">
            <v>RTS-B</v>
          </cell>
          <cell r="BM21">
            <v>2</v>
          </cell>
          <cell r="BN21">
            <v>0.88980000000000004</v>
          </cell>
          <cell r="BO21">
            <v>32.76</v>
          </cell>
          <cell r="BP21">
            <v>2013.3805974906084</v>
          </cell>
          <cell r="BQ21">
            <v>32.76</v>
          </cell>
          <cell r="BS21" t="str">
            <v>RTS-B</v>
          </cell>
          <cell r="BT21">
            <v>2</v>
          </cell>
          <cell r="BU21">
            <v>0.88980000000000004</v>
          </cell>
          <cell r="BV21">
            <v>32.76</v>
          </cell>
          <cell r="BW21">
            <v>1886.1619705218382</v>
          </cell>
          <cell r="BX21">
            <v>32.76</v>
          </cell>
          <cell r="BZ21" t="str">
            <v>RTS-B</v>
          </cell>
          <cell r="CA21">
            <v>2</v>
          </cell>
          <cell r="CB21">
            <v>0.88980000000000004</v>
          </cell>
          <cell r="CC21">
            <v>36.4</v>
          </cell>
          <cell r="CD21">
            <v>1958.0033223073506</v>
          </cell>
          <cell r="CE21">
            <v>36.4</v>
          </cell>
        </row>
        <row r="22">
          <cell r="H22" t="str">
            <v>Spectrum</v>
          </cell>
          <cell r="I22">
            <v>2</v>
          </cell>
          <cell r="J22">
            <v>0.93</v>
          </cell>
          <cell r="K22">
            <v>125.57639648598129</v>
          </cell>
          <cell r="L22">
            <v>1553.3570074474644</v>
          </cell>
          <cell r="M22">
            <v>125.57639648598129</v>
          </cell>
          <cell r="O22" t="str">
            <v>Spectrum</v>
          </cell>
          <cell r="P22">
            <v>2</v>
          </cell>
          <cell r="Q22">
            <v>0.93</v>
          </cell>
          <cell r="R22">
            <v>122.69839648598131</v>
          </cell>
          <cell r="S22">
            <v>1523.1373698928792</v>
          </cell>
          <cell r="T22">
            <v>122.69839648598131</v>
          </cell>
          <cell r="V22" t="str">
            <v>Spectrum</v>
          </cell>
          <cell r="W22">
            <v>2</v>
          </cell>
          <cell r="X22">
            <v>0.93</v>
          </cell>
          <cell r="Y22">
            <v>123.12339648598129</v>
          </cell>
          <cell r="Z22">
            <v>1495.0994275199832</v>
          </cell>
          <cell r="AA22">
            <v>123.12339648598129</v>
          </cell>
          <cell r="AC22" t="str">
            <v>Spectrum</v>
          </cell>
          <cell r="AD22">
            <v>2</v>
          </cell>
          <cell r="AE22">
            <v>0.93</v>
          </cell>
          <cell r="AF22">
            <v>129.66539648598129</v>
          </cell>
          <cell r="AG22">
            <v>2018.9000097093165</v>
          </cell>
          <cell r="AH22">
            <v>129.66539648598129</v>
          </cell>
          <cell r="AJ22" t="str">
            <v>Spectrum</v>
          </cell>
          <cell r="AK22">
            <v>2</v>
          </cell>
          <cell r="AL22">
            <v>0.93</v>
          </cell>
          <cell r="AM22">
            <v>123.0253964859813</v>
          </cell>
          <cell r="AN22">
            <v>2180.3732711689299</v>
          </cell>
          <cell r="AO22">
            <v>123.0253964859813</v>
          </cell>
          <cell r="AQ22" t="str">
            <v>Spectrum</v>
          </cell>
          <cell r="AR22">
            <v>2</v>
          </cell>
          <cell r="AS22">
            <v>0.93</v>
          </cell>
          <cell r="AT22">
            <v>127.73933333333335</v>
          </cell>
          <cell r="AU22">
            <v>2293.995413356693</v>
          </cell>
          <cell r="AV22">
            <v>127.73933333333335</v>
          </cell>
          <cell r="AX22" t="str">
            <v>Spectrum</v>
          </cell>
          <cell r="AY22">
            <v>2</v>
          </cell>
          <cell r="AZ22">
            <v>0.93</v>
          </cell>
          <cell r="BA22">
            <v>132.62633333333332</v>
          </cell>
          <cell r="BB22">
            <v>2063.5334399280041</v>
          </cell>
          <cell r="BC22">
            <v>132.62633333333332</v>
          </cell>
          <cell r="BE22" t="str">
            <v>Spectrum</v>
          </cell>
          <cell r="BF22">
            <v>2</v>
          </cell>
          <cell r="BG22">
            <v>0.93</v>
          </cell>
          <cell r="BH22">
            <v>140.40633333333332</v>
          </cell>
          <cell r="BI22">
            <v>2110.3714617620653</v>
          </cell>
          <cell r="BJ22">
            <v>140.40633333333332</v>
          </cell>
          <cell r="BL22" t="str">
            <v>Spectrum</v>
          </cell>
          <cell r="BM22">
            <v>2</v>
          </cell>
          <cell r="BN22">
            <v>0.93</v>
          </cell>
          <cell r="BO22">
            <v>117.73933333333333</v>
          </cell>
          <cell r="BP22">
            <v>2131.1199308239416</v>
          </cell>
          <cell r="BQ22">
            <v>117.73933333333333</v>
          </cell>
          <cell r="BS22" t="str">
            <v>Spectrum</v>
          </cell>
          <cell r="BT22">
            <v>2</v>
          </cell>
          <cell r="BU22">
            <v>0.93</v>
          </cell>
          <cell r="BV22">
            <v>102.13333333333334</v>
          </cell>
          <cell r="BW22">
            <v>1988.2953038551716</v>
          </cell>
          <cell r="BX22">
            <v>102.13333333333334</v>
          </cell>
          <cell r="BZ22" t="str">
            <v>Spectrum</v>
          </cell>
          <cell r="CA22">
            <v>2</v>
          </cell>
          <cell r="CB22">
            <v>0.93</v>
          </cell>
          <cell r="CC22">
            <v>136.74633333333333</v>
          </cell>
          <cell r="CD22">
            <v>2094.7496556406841</v>
          </cell>
          <cell r="CE22">
            <v>136.74633333333333</v>
          </cell>
        </row>
        <row r="23">
          <cell r="H23" t="str">
            <v>GVK</v>
          </cell>
          <cell r="I23">
            <v>2</v>
          </cell>
          <cell r="J23">
            <v>0.93230000000000002</v>
          </cell>
          <cell r="K23">
            <v>135.922</v>
          </cell>
          <cell r="L23">
            <v>1689.2790074474644</v>
          </cell>
          <cell r="M23">
            <v>135.922</v>
          </cell>
          <cell r="O23" t="str">
            <v>GVK</v>
          </cell>
          <cell r="P23">
            <v>2</v>
          </cell>
          <cell r="Q23">
            <v>0.93230000000000002</v>
          </cell>
          <cell r="R23">
            <v>118.694</v>
          </cell>
          <cell r="S23">
            <v>1641.8313698928791</v>
          </cell>
          <cell r="T23">
            <v>118.694</v>
          </cell>
          <cell r="V23" t="str">
            <v>GVK</v>
          </cell>
          <cell r="W23">
            <v>2</v>
          </cell>
          <cell r="X23">
            <v>0.93230000000000002</v>
          </cell>
          <cell r="Y23">
            <v>120.247</v>
          </cell>
          <cell r="Z23">
            <v>1615.3464275199833</v>
          </cell>
          <cell r="AA23">
            <v>120.247</v>
          </cell>
          <cell r="AC23" t="str">
            <v>GVK</v>
          </cell>
          <cell r="AD23">
            <v>2</v>
          </cell>
          <cell r="AE23">
            <v>0.93230000000000002</v>
          </cell>
          <cell r="AF23">
            <v>139.405</v>
          </cell>
          <cell r="AG23">
            <v>2158.3050097093164</v>
          </cell>
          <cell r="AH23">
            <v>139.405</v>
          </cell>
          <cell r="AJ23" t="str">
            <v>GVK</v>
          </cell>
          <cell r="AK23">
            <v>2</v>
          </cell>
          <cell r="AL23">
            <v>0.93230000000000002</v>
          </cell>
          <cell r="AM23">
            <v>131.66200000000001</v>
          </cell>
          <cell r="AN23">
            <v>2312.0352711689297</v>
          </cell>
          <cell r="AO23">
            <v>131.66200000000001</v>
          </cell>
          <cell r="AQ23" t="str">
            <v>GVK</v>
          </cell>
          <cell r="AR23">
            <v>2</v>
          </cell>
          <cell r="AS23">
            <v>0.93230000000000002</v>
          </cell>
          <cell r="AT23">
            <v>136.27099999999999</v>
          </cell>
          <cell r="AU23">
            <v>2430.2664133566932</v>
          </cell>
          <cell r="AV23">
            <v>136.27099999999999</v>
          </cell>
          <cell r="AX23" t="str">
            <v>GVK</v>
          </cell>
          <cell r="AY23">
            <v>2</v>
          </cell>
          <cell r="AZ23">
            <v>0.93230000000000002</v>
          </cell>
          <cell r="BA23">
            <v>136.255</v>
          </cell>
          <cell r="BB23">
            <v>2199.7884399280042</v>
          </cell>
          <cell r="BC23">
            <v>136.255</v>
          </cell>
          <cell r="BE23" t="str">
            <v>GVK</v>
          </cell>
          <cell r="BF23">
            <v>2</v>
          </cell>
          <cell r="BG23">
            <v>0.93230000000000002</v>
          </cell>
          <cell r="BH23">
            <v>110.672</v>
          </cell>
          <cell r="BI23">
            <v>2221.0434617620654</v>
          </cell>
          <cell r="BJ23">
            <v>110.672</v>
          </cell>
          <cell r="BL23" t="str">
            <v>GVK</v>
          </cell>
          <cell r="BM23">
            <v>2</v>
          </cell>
          <cell r="BN23">
            <v>0.93230000000000002</v>
          </cell>
          <cell r="BO23">
            <v>141.77099999999999</v>
          </cell>
          <cell r="BP23">
            <v>2272.8909308239417</v>
          </cell>
          <cell r="BQ23">
            <v>141.77099999999999</v>
          </cell>
          <cell r="BS23" t="str">
            <v>GVK</v>
          </cell>
          <cell r="BT23">
            <v>2</v>
          </cell>
          <cell r="BU23">
            <v>0.93230000000000002</v>
          </cell>
          <cell r="BV23">
            <v>126.795</v>
          </cell>
          <cell r="BW23">
            <v>2115.0903038551714</v>
          </cell>
          <cell r="BX23">
            <v>126.795</v>
          </cell>
          <cell r="BZ23" t="str">
            <v>GVK</v>
          </cell>
          <cell r="CA23">
            <v>2</v>
          </cell>
          <cell r="CB23">
            <v>0.93230000000000002</v>
          </cell>
          <cell r="CC23">
            <v>138.84700000000001</v>
          </cell>
          <cell r="CD23">
            <v>2233.5966556406843</v>
          </cell>
          <cell r="CE23">
            <v>138.84700000000001</v>
          </cell>
        </row>
        <row r="24">
          <cell r="H24" t="str">
            <v>NTPC (SR)</v>
          </cell>
          <cell r="I24">
            <v>2</v>
          </cell>
          <cell r="J24">
            <v>0.93633851426652215</v>
          </cell>
          <cell r="K24">
            <v>339.38800000000003</v>
          </cell>
          <cell r="L24">
            <v>2028.6670074474646</v>
          </cell>
          <cell r="M24">
            <v>339.38800000000003</v>
          </cell>
          <cell r="O24" t="str">
            <v>NTPC (SR)</v>
          </cell>
          <cell r="P24">
            <v>2</v>
          </cell>
          <cell r="Q24">
            <v>0.93633851426652215</v>
          </cell>
          <cell r="R24">
            <v>348.404</v>
          </cell>
          <cell r="S24">
            <v>1990.2353698928791</v>
          </cell>
          <cell r="T24">
            <v>348.404</v>
          </cell>
          <cell r="V24" t="str">
            <v>NTPC (SR)</v>
          </cell>
          <cell r="W24">
            <v>2</v>
          </cell>
          <cell r="X24">
            <v>0.93633851426652215</v>
          </cell>
          <cell r="Y24">
            <v>346.79399999999998</v>
          </cell>
          <cell r="Z24">
            <v>1962.1404275199834</v>
          </cell>
          <cell r="AA24">
            <v>346.79399999999998</v>
          </cell>
          <cell r="AC24" t="str">
            <v>NTPC (SR)</v>
          </cell>
          <cell r="AD24">
            <v>2</v>
          </cell>
          <cell r="AE24">
            <v>0.93633851426652215</v>
          </cell>
          <cell r="AF24">
            <v>386.4</v>
          </cell>
          <cell r="AG24">
            <v>2544.7050097093165</v>
          </cell>
          <cell r="AH24">
            <v>386.4</v>
          </cell>
          <cell r="AJ24" t="str">
            <v>NTPC (SR)</v>
          </cell>
          <cell r="AK24">
            <v>2</v>
          </cell>
          <cell r="AL24">
            <v>0.93633851426652215</v>
          </cell>
          <cell r="AM24">
            <v>328.762</v>
          </cell>
          <cell r="AN24">
            <v>2640.7972711689299</v>
          </cell>
          <cell r="AO24">
            <v>328.762</v>
          </cell>
          <cell r="AQ24" t="str">
            <v>NTPC (SR)</v>
          </cell>
          <cell r="AR24">
            <v>2</v>
          </cell>
          <cell r="AS24">
            <v>0.93633851426652215</v>
          </cell>
          <cell r="AT24">
            <v>433.41200000000003</v>
          </cell>
          <cell r="AU24">
            <v>2863.6784133566935</v>
          </cell>
          <cell r="AV24">
            <v>433.41200000000003</v>
          </cell>
          <cell r="AX24" t="str">
            <v>NTPC (SR)</v>
          </cell>
          <cell r="AY24">
            <v>2</v>
          </cell>
          <cell r="AZ24">
            <v>0.93633851426652215</v>
          </cell>
          <cell r="BA24">
            <v>421.49799999999999</v>
          </cell>
          <cell r="BB24">
            <v>2621.2864399280043</v>
          </cell>
          <cell r="BC24">
            <v>421.49799999999999</v>
          </cell>
          <cell r="BE24" t="str">
            <v>NTPC (SR)</v>
          </cell>
          <cell r="BF24">
            <v>2</v>
          </cell>
          <cell r="BG24">
            <v>0.93633851426652215</v>
          </cell>
          <cell r="BH24">
            <v>435.666</v>
          </cell>
          <cell r="BI24">
            <v>2656.7094617620655</v>
          </cell>
          <cell r="BJ24">
            <v>435.666</v>
          </cell>
          <cell r="BL24" t="str">
            <v>NTPC (SR)</v>
          </cell>
          <cell r="BM24">
            <v>2</v>
          </cell>
          <cell r="BN24">
            <v>0.93633851426652215</v>
          </cell>
          <cell r="BO24">
            <v>444.36</v>
          </cell>
          <cell r="BP24">
            <v>2717.2509308239419</v>
          </cell>
          <cell r="BQ24">
            <v>444.36</v>
          </cell>
          <cell r="BS24" t="str">
            <v>NTPC (SR)</v>
          </cell>
          <cell r="BT24">
            <v>2</v>
          </cell>
          <cell r="BU24">
            <v>0.93633851426652215</v>
          </cell>
          <cell r="BV24">
            <v>415.702</v>
          </cell>
          <cell r="BW24">
            <v>2530.7923038551717</v>
          </cell>
          <cell r="BX24">
            <v>415.702</v>
          </cell>
          <cell r="BZ24" t="str">
            <v>NTPC (SR)</v>
          </cell>
          <cell r="CA24">
            <v>2</v>
          </cell>
          <cell r="CB24">
            <v>0.94659816012610165</v>
          </cell>
          <cell r="CC24">
            <v>444.36</v>
          </cell>
          <cell r="CD24">
            <v>2677.9566556406844</v>
          </cell>
          <cell r="CE24">
            <v>444.36</v>
          </cell>
        </row>
        <row r="25">
          <cell r="H25" t="str">
            <v>BSES</v>
          </cell>
          <cell r="I25">
            <v>2</v>
          </cell>
          <cell r="J25">
            <v>0.96699999999999997</v>
          </cell>
          <cell r="K25">
            <v>136.5</v>
          </cell>
          <cell r="L25">
            <v>2165.1670074474646</v>
          </cell>
          <cell r="M25">
            <v>136.5</v>
          </cell>
          <cell r="O25" t="str">
            <v>BSES</v>
          </cell>
          <cell r="P25">
            <v>2</v>
          </cell>
          <cell r="Q25">
            <v>0.96699999999999997</v>
          </cell>
          <cell r="R25">
            <v>131.625</v>
          </cell>
          <cell r="S25">
            <v>2121.8603698928791</v>
          </cell>
          <cell r="T25">
            <v>131.625</v>
          </cell>
          <cell r="V25" t="str">
            <v>BSES</v>
          </cell>
          <cell r="W25">
            <v>2</v>
          </cell>
          <cell r="X25">
            <v>0.96699999999999997</v>
          </cell>
          <cell r="Y25">
            <v>136.5</v>
          </cell>
          <cell r="Z25">
            <v>2098.6404275199834</v>
          </cell>
          <cell r="AA25">
            <v>136.5</v>
          </cell>
          <cell r="AC25" t="str">
            <v>BSES</v>
          </cell>
          <cell r="AD25">
            <v>2</v>
          </cell>
          <cell r="AE25">
            <v>0.96699999999999997</v>
          </cell>
          <cell r="AF25">
            <v>131.625</v>
          </cell>
          <cell r="AG25">
            <v>2676.3300097093165</v>
          </cell>
          <cell r="AH25">
            <v>131.625</v>
          </cell>
          <cell r="AJ25" t="str">
            <v>BSES</v>
          </cell>
          <cell r="AK25">
            <v>2</v>
          </cell>
          <cell r="AL25">
            <v>0.96699999999999997</v>
          </cell>
          <cell r="AM25">
            <v>114.075</v>
          </cell>
          <cell r="AN25">
            <v>2754.8722711689297</v>
          </cell>
          <cell r="AO25">
            <v>114.075</v>
          </cell>
          <cell r="AQ25" t="str">
            <v>BSES</v>
          </cell>
          <cell r="AR25">
            <v>2</v>
          </cell>
          <cell r="AS25">
            <v>0.96699999999999997</v>
          </cell>
          <cell r="AT25">
            <v>136.5</v>
          </cell>
          <cell r="AU25">
            <v>3000.1784133566935</v>
          </cell>
          <cell r="AV25">
            <v>136.5</v>
          </cell>
          <cell r="AX25" t="str">
            <v>BSES</v>
          </cell>
          <cell r="AY25">
            <v>2</v>
          </cell>
          <cell r="AZ25">
            <v>0.96699999999999997</v>
          </cell>
          <cell r="BA25">
            <v>131.625</v>
          </cell>
          <cell r="BB25">
            <v>2752.9114399280043</v>
          </cell>
          <cell r="BC25">
            <v>131.625</v>
          </cell>
          <cell r="BE25" t="str">
            <v>BSES</v>
          </cell>
          <cell r="BF25">
            <v>2</v>
          </cell>
          <cell r="BG25">
            <v>0.96699999999999997</v>
          </cell>
          <cell r="BH25">
            <v>136.5</v>
          </cell>
          <cell r="BI25">
            <v>2793.2094617620655</v>
          </cell>
          <cell r="BJ25">
            <v>136.5</v>
          </cell>
          <cell r="BL25" t="str">
            <v>BSES</v>
          </cell>
          <cell r="BM25">
            <v>2</v>
          </cell>
          <cell r="BN25">
            <v>0.96699999999999997</v>
          </cell>
          <cell r="BO25">
            <v>136.5</v>
          </cell>
          <cell r="BP25">
            <v>2853.7509308239419</v>
          </cell>
          <cell r="BQ25">
            <v>136.5</v>
          </cell>
          <cell r="BS25" t="str">
            <v>BSES</v>
          </cell>
          <cell r="BT25">
            <v>2</v>
          </cell>
          <cell r="BU25">
            <v>0.96699999999999997</v>
          </cell>
          <cell r="BV25">
            <v>122.85</v>
          </cell>
          <cell r="BW25">
            <v>2653.6423038551716</v>
          </cell>
          <cell r="BX25">
            <v>122.85</v>
          </cell>
          <cell r="BZ25" t="str">
            <v>BSES</v>
          </cell>
          <cell r="CA25">
            <v>2</v>
          </cell>
          <cell r="CB25">
            <v>0.96699999999999997</v>
          </cell>
          <cell r="CC25">
            <v>136.5</v>
          </cell>
          <cell r="CD25">
            <v>2814.4566556406844</v>
          </cell>
          <cell r="CE25">
            <v>136.5</v>
          </cell>
        </row>
        <row r="26">
          <cell r="H26" t="str">
            <v>KTPS- A</v>
          </cell>
          <cell r="I26">
            <v>2</v>
          </cell>
          <cell r="J26">
            <v>0.99431999999999998</v>
          </cell>
          <cell r="K26">
            <v>134.68799999999999</v>
          </cell>
          <cell r="L26">
            <v>2299.8550074474647</v>
          </cell>
          <cell r="M26">
            <v>134.68799999999999</v>
          </cell>
          <cell r="O26" t="str">
            <v>KTPS- A</v>
          </cell>
          <cell r="P26">
            <v>2</v>
          </cell>
          <cell r="Q26">
            <v>0.99431999999999998</v>
          </cell>
          <cell r="R26">
            <v>130.29600000000002</v>
          </cell>
          <cell r="S26">
            <v>2252.156369892879</v>
          </cell>
          <cell r="T26">
            <v>130.29600000000002</v>
          </cell>
          <cell r="V26" t="str">
            <v>KTPS- A</v>
          </cell>
          <cell r="W26">
            <v>2</v>
          </cell>
          <cell r="X26">
            <v>0.99431999999999998</v>
          </cell>
          <cell r="Y26">
            <v>134.68799999999999</v>
          </cell>
          <cell r="Z26">
            <v>2233.3284275199835</v>
          </cell>
          <cell r="AA26">
            <v>134.68799999999999</v>
          </cell>
          <cell r="AC26" t="str">
            <v>KTPS- A</v>
          </cell>
          <cell r="AD26">
            <v>2</v>
          </cell>
          <cell r="AE26">
            <v>0.99431999999999998</v>
          </cell>
          <cell r="AF26">
            <v>101.01600000000001</v>
          </cell>
          <cell r="AG26">
            <v>2777.3460097093166</v>
          </cell>
          <cell r="AH26">
            <v>101.01600000000001</v>
          </cell>
          <cell r="AJ26" t="str">
            <v>KTPS- A</v>
          </cell>
          <cell r="AK26">
            <v>2</v>
          </cell>
          <cell r="AL26">
            <v>0.99431999999999998</v>
          </cell>
          <cell r="AM26">
            <v>130.4973</v>
          </cell>
          <cell r="AN26">
            <v>2885.3695711689297</v>
          </cell>
          <cell r="AO26">
            <v>130.4973</v>
          </cell>
          <cell r="AQ26" t="str">
            <v>KTPS- A</v>
          </cell>
          <cell r="AR26">
            <v>2</v>
          </cell>
          <cell r="AS26">
            <v>0.99431999999999998</v>
          </cell>
          <cell r="AT26">
            <v>118.49250000000001</v>
          </cell>
          <cell r="AU26">
            <v>3118.6709133566933</v>
          </cell>
          <cell r="AV26">
            <v>118.49250000000001</v>
          </cell>
          <cell r="AX26" t="str">
            <v>KTPS- A</v>
          </cell>
          <cell r="AY26">
            <v>2</v>
          </cell>
          <cell r="AZ26">
            <v>0.99431999999999998</v>
          </cell>
          <cell r="BA26">
            <v>100.467</v>
          </cell>
          <cell r="BB26">
            <v>2853.3784399280044</v>
          </cell>
          <cell r="BC26">
            <v>100.467</v>
          </cell>
          <cell r="BE26" t="str">
            <v>KTPS- A</v>
          </cell>
          <cell r="BF26">
            <v>2</v>
          </cell>
          <cell r="BG26">
            <v>0.99431999999999998</v>
          </cell>
          <cell r="BH26">
            <v>142.374</v>
          </cell>
          <cell r="BI26">
            <v>2935.5834617620653</v>
          </cell>
          <cell r="BJ26">
            <v>142.374</v>
          </cell>
          <cell r="BL26" t="str">
            <v>KTPS- A</v>
          </cell>
          <cell r="BM26">
            <v>2</v>
          </cell>
          <cell r="BN26">
            <v>0.99431999999999998</v>
          </cell>
          <cell r="BO26">
            <v>142.374</v>
          </cell>
          <cell r="BP26">
            <v>2996.1249308239417</v>
          </cell>
          <cell r="BQ26">
            <v>142.374</v>
          </cell>
          <cell r="BS26" t="str">
            <v>KTPS- A</v>
          </cell>
          <cell r="BT26">
            <v>2</v>
          </cell>
          <cell r="BU26">
            <v>0.99431999999999998</v>
          </cell>
          <cell r="BV26">
            <v>127.73399999999999</v>
          </cell>
          <cell r="BW26">
            <v>2781.3763038551715</v>
          </cell>
          <cell r="BX26">
            <v>127.73399999999999</v>
          </cell>
          <cell r="BZ26" t="str">
            <v>KTPS- A</v>
          </cell>
          <cell r="CA26">
            <v>2</v>
          </cell>
          <cell r="CB26">
            <v>0.99431999999999998</v>
          </cell>
          <cell r="CC26">
            <v>142.374</v>
          </cell>
          <cell r="CD26">
            <v>2956.8306556406842</v>
          </cell>
          <cell r="CE26">
            <v>142.374</v>
          </cell>
        </row>
        <row r="27">
          <cell r="H27" t="str">
            <v>KTPS- B</v>
          </cell>
          <cell r="I27">
            <v>2</v>
          </cell>
          <cell r="J27">
            <v>0.99431999999999998</v>
          </cell>
          <cell r="K27">
            <v>130.06400000000002</v>
          </cell>
          <cell r="L27">
            <v>2429.9190074474645</v>
          </cell>
          <cell r="M27">
            <v>130.06400000000002</v>
          </cell>
          <cell r="O27" t="str">
            <v>KTPS- B</v>
          </cell>
          <cell r="P27">
            <v>2</v>
          </cell>
          <cell r="Q27">
            <v>0.99431999999999998</v>
          </cell>
          <cell r="R27">
            <v>125.4528</v>
          </cell>
          <cell r="S27">
            <v>2377.609169892879</v>
          </cell>
          <cell r="T27">
            <v>125.4528</v>
          </cell>
          <cell r="V27" t="str">
            <v>KTPS- B</v>
          </cell>
          <cell r="W27">
            <v>2</v>
          </cell>
          <cell r="X27">
            <v>0.99431999999999998</v>
          </cell>
          <cell r="Y27">
            <v>130.06400000000002</v>
          </cell>
          <cell r="Z27">
            <v>2363.3924275199834</v>
          </cell>
          <cell r="AA27">
            <v>130.06400000000002</v>
          </cell>
          <cell r="AC27" t="str">
            <v>KTPS- B</v>
          </cell>
          <cell r="AD27">
            <v>2</v>
          </cell>
          <cell r="AE27">
            <v>0.99431999999999998</v>
          </cell>
          <cell r="AF27">
            <v>102.2208</v>
          </cell>
          <cell r="AG27">
            <v>2879.5668097093167</v>
          </cell>
          <cell r="AH27">
            <v>102.2208</v>
          </cell>
          <cell r="AJ27" t="str">
            <v>KTPS- B</v>
          </cell>
          <cell r="AK27">
            <v>2</v>
          </cell>
          <cell r="AL27">
            <v>0.99431999999999998</v>
          </cell>
          <cell r="AM27">
            <v>127.75840000000001</v>
          </cell>
          <cell r="AN27">
            <v>3013.1279711689299</v>
          </cell>
          <cell r="AO27">
            <v>127.75840000000001</v>
          </cell>
          <cell r="AQ27" t="str">
            <v>KTPS- B</v>
          </cell>
          <cell r="AR27">
            <v>2</v>
          </cell>
          <cell r="AS27">
            <v>0.99431999999999998</v>
          </cell>
          <cell r="AT27">
            <v>130.06400000000002</v>
          </cell>
          <cell r="AU27">
            <v>3248.7349133566931</v>
          </cell>
          <cell r="AV27">
            <v>130.06400000000002</v>
          </cell>
          <cell r="AX27" t="str">
            <v>KTPS- B</v>
          </cell>
          <cell r="AY27">
            <v>2</v>
          </cell>
          <cell r="AZ27">
            <v>0.99431999999999998</v>
          </cell>
          <cell r="BA27">
            <v>125.4528</v>
          </cell>
          <cell r="BB27">
            <v>2978.8312399280044</v>
          </cell>
          <cell r="BC27">
            <v>125.4528</v>
          </cell>
          <cell r="BE27" t="str">
            <v>KTPS- B</v>
          </cell>
          <cell r="BF27">
            <v>2</v>
          </cell>
          <cell r="BG27">
            <v>0.99431999999999998</v>
          </cell>
          <cell r="BH27">
            <v>99.88</v>
          </cell>
          <cell r="BI27">
            <v>3035.4634617620654</v>
          </cell>
          <cell r="BJ27">
            <v>99.88</v>
          </cell>
          <cell r="BL27" t="str">
            <v>KTPS- B</v>
          </cell>
          <cell r="BM27">
            <v>2</v>
          </cell>
          <cell r="BN27">
            <v>0.99431999999999998</v>
          </cell>
          <cell r="BO27">
            <v>130.06400000000002</v>
          </cell>
          <cell r="BP27">
            <v>3126.1889308239415</v>
          </cell>
          <cell r="BQ27">
            <v>130.06400000000002</v>
          </cell>
          <cell r="BS27" t="str">
            <v>KTPS- B</v>
          </cell>
          <cell r="BT27">
            <v>2</v>
          </cell>
          <cell r="BU27">
            <v>0.99431999999999998</v>
          </cell>
          <cell r="BV27">
            <v>116.16</v>
          </cell>
          <cell r="BW27">
            <v>2897.5363038551714</v>
          </cell>
          <cell r="BX27">
            <v>116.16</v>
          </cell>
          <cell r="BZ27" t="str">
            <v>KTPS- B</v>
          </cell>
          <cell r="CA27">
            <v>2</v>
          </cell>
          <cell r="CB27">
            <v>0.99431999999999998</v>
          </cell>
          <cell r="CC27">
            <v>130.06400000000002</v>
          </cell>
          <cell r="CD27">
            <v>3086.8946556406841</v>
          </cell>
          <cell r="CE27">
            <v>130.06400000000002</v>
          </cell>
        </row>
        <row r="28">
          <cell r="H28" t="str">
            <v>KTPS- C</v>
          </cell>
          <cell r="I28">
            <v>2</v>
          </cell>
          <cell r="J28">
            <v>0.99431999999999998</v>
          </cell>
          <cell r="K28">
            <v>138.96</v>
          </cell>
          <cell r="L28">
            <v>2568.8790074474646</v>
          </cell>
          <cell r="M28">
            <v>138.96</v>
          </cell>
          <cell r="O28" t="str">
            <v>KTPS- C</v>
          </cell>
          <cell r="P28">
            <v>2</v>
          </cell>
          <cell r="Q28">
            <v>0.99431999999999998</v>
          </cell>
          <cell r="R28">
            <v>134.1</v>
          </cell>
          <cell r="S28">
            <v>2511.7091698928789</v>
          </cell>
          <cell r="T28">
            <v>134.1</v>
          </cell>
          <cell r="V28" t="str">
            <v>KTPS- C</v>
          </cell>
          <cell r="W28">
            <v>2</v>
          </cell>
          <cell r="X28">
            <v>0.99431999999999998</v>
          </cell>
          <cell r="Y28">
            <v>133.02000000000001</v>
          </cell>
          <cell r="Z28">
            <v>2496.4124275199833</v>
          </cell>
          <cell r="AA28">
            <v>133.02000000000001</v>
          </cell>
          <cell r="AC28" t="str">
            <v>KTPS- C</v>
          </cell>
          <cell r="AD28">
            <v>2</v>
          </cell>
          <cell r="AE28">
            <v>0.99431999999999998</v>
          </cell>
          <cell r="AF28">
            <v>133.02000000000001</v>
          </cell>
          <cell r="AG28">
            <v>3012.5868097093166</v>
          </cell>
          <cell r="AH28">
            <v>133.02000000000001</v>
          </cell>
          <cell r="AJ28" t="str">
            <v>KTPS- C</v>
          </cell>
          <cell r="AK28">
            <v>2</v>
          </cell>
          <cell r="AL28">
            <v>0.99431999999999998</v>
          </cell>
          <cell r="AM28">
            <v>128.16</v>
          </cell>
          <cell r="AN28">
            <v>3141.2879711689297</v>
          </cell>
          <cell r="AO28">
            <v>128.16</v>
          </cell>
          <cell r="AQ28" t="str">
            <v>KTPS- C</v>
          </cell>
          <cell r="AR28">
            <v>2</v>
          </cell>
          <cell r="AS28">
            <v>0.99431999999999998</v>
          </cell>
          <cell r="AT28">
            <v>133.02000000000001</v>
          </cell>
          <cell r="AU28">
            <v>3381.7549133566931</v>
          </cell>
          <cell r="AV28">
            <v>133.02000000000001</v>
          </cell>
          <cell r="AX28" t="str">
            <v>KTPS- C</v>
          </cell>
          <cell r="AY28">
            <v>2</v>
          </cell>
          <cell r="AZ28">
            <v>0.99431999999999998</v>
          </cell>
          <cell r="BA28">
            <v>134.1</v>
          </cell>
          <cell r="BB28">
            <v>3112.9312399280043</v>
          </cell>
          <cell r="BC28">
            <v>134.1</v>
          </cell>
          <cell r="BE28" t="str">
            <v>KTPS- C</v>
          </cell>
          <cell r="BF28">
            <v>2</v>
          </cell>
          <cell r="BG28">
            <v>0.99431999999999998</v>
          </cell>
          <cell r="BH28">
            <v>104.22</v>
          </cell>
          <cell r="BI28">
            <v>3139.6834617620652</v>
          </cell>
          <cell r="BJ28">
            <v>104.22</v>
          </cell>
          <cell r="BL28" t="str">
            <v>KTPS- C</v>
          </cell>
          <cell r="BM28">
            <v>2</v>
          </cell>
          <cell r="BN28">
            <v>0.99431999999999998</v>
          </cell>
          <cell r="BO28">
            <v>104.22</v>
          </cell>
          <cell r="BP28">
            <v>3230.4089308239413</v>
          </cell>
          <cell r="BQ28">
            <v>104.22</v>
          </cell>
          <cell r="BS28" t="str">
            <v>KTPS- C</v>
          </cell>
          <cell r="BT28">
            <v>2</v>
          </cell>
          <cell r="BU28">
            <v>0.99431999999999998</v>
          </cell>
          <cell r="BV28">
            <v>124.2</v>
          </cell>
          <cell r="BW28">
            <v>3021.7363038551712</v>
          </cell>
          <cell r="BX28">
            <v>124.2</v>
          </cell>
          <cell r="BZ28" t="str">
            <v>KTPS- C</v>
          </cell>
          <cell r="CA28">
            <v>2</v>
          </cell>
          <cell r="CB28">
            <v>0.99431999999999998</v>
          </cell>
          <cell r="CC28">
            <v>138.96</v>
          </cell>
          <cell r="CD28">
            <v>3225.8546556406841</v>
          </cell>
          <cell r="CE28">
            <v>138.96</v>
          </cell>
        </row>
        <row r="29">
          <cell r="H29" t="str">
            <v>Gridco</v>
          </cell>
          <cell r="I29">
            <v>2</v>
          </cell>
          <cell r="J29">
            <v>1</v>
          </cell>
          <cell r="K29">
            <v>1.3636363636363635</v>
          </cell>
          <cell r="L29">
            <v>2570.2426438111011</v>
          </cell>
          <cell r="M29">
            <v>1.3636363636363635</v>
          </cell>
          <cell r="O29" t="str">
            <v>Gridco</v>
          </cell>
          <cell r="P29">
            <v>2</v>
          </cell>
          <cell r="Q29">
            <v>1</v>
          </cell>
          <cell r="R29">
            <v>1.3636363636363635</v>
          </cell>
          <cell r="S29">
            <v>2513.0728062565154</v>
          </cell>
          <cell r="T29">
            <v>1.3636363636363635</v>
          </cell>
          <cell r="V29" t="str">
            <v>Gridco</v>
          </cell>
          <cell r="W29">
            <v>2</v>
          </cell>
          <cell r="X29">
            <v>1</v>
          </cell>
          <cell r="Y29">
            <v>1.3636363636363635</v>
          </cell>
          <cell r="Z29">
            <v>2497.7760638836198</v>
          </cell>
          <cell r="AA29">
            <v>1.3636363636363635</v>
          </cell>
          <cell r="AC29" t="str">
            <v>Gridco</v>
          </cell>
          <cell r="AD29">
            <v>2</v>
          </cell>
          <cell r="AE29">
            <v>1</v>
          </cell>
          <cell r="AF29">
            <v>1.3636363636363635</v>
          </cell>
          <cell r="AG29">
            <v>3013.9504460729531</v>
          </cell>
          <cell r="AH29">
            <v>1.3636363636363635</v>
          </cell>
          <cell r="AJ29" t="str">
            <v>Gridco</v>
          </cell>
          <cell r="AK29">
            <v>2</v>
          </cell>
          <cell r="AL29">
            <v>1</v>
          </cell>
          <cell r="AM29">
            <v>1.3636363636363635</v>
          </cell>
          <cell r="AN29">
            <v>3142.6516075325662</v>
          </cell>
          <cell r="AO29">
            <v>1.3636363636363635</v>
          </cell>
          <cell r="AQ29" t="str">
            <v>Gridco</v>
          </cell>
          <cell r="AR29">
            <v>2</v>
          </cell>
          <cell r="AS29">
            <v>1</v>
          </cell>
          <cell r="AT29">
            <v>1.3636363636363635</v>
          </cell>
          <cell r="AU29">
            <v>3383.1185497203296</v>
          </cell>
          <cell r="AV29">
            <v>1.3636363636363635</v>
          </cell>
          <cell r="AX29" t="str">
            <v>Gridco</v>
          </cell>
          <cell r="AY29">
            <v>2</v>
          </cell>
          <cell r="AZ29">
            <v>1</v>
          </cell>
          <cell r="BA29">
            <v>1.3636363636363635</v>
          </cell>
          <cell r="BB29">
            <v>3114.2948762916408</v>
          </cell>
          <cell r="BC29">
            <v>1.3636363636363635</v>
          </cell>
          <cell r="BE29" t="str">
            <v>Gridco</v>
          </cell>
          <cell r="BF29">
            <v>2</v>
          </cell>
          <cell r="BG29">
            <v>1</v>
          </cell>
          <cell r="BH29">
            <v>1.3636363636363635</v>
          </cell>
          <cell r="BI29">
            <v>3141.0470981257017</v>
          </cell>
          <cell r="BJ29">
            <v>1.3636363636363635</v>
          </cell>
          <cell r="BL29" t="str">
            <v>Gridco</v>
          </cell>
          <cell r="BM29">
            <v>2</v>
          </cell>
          <cell r="BN29">
            <v>1</v>
          </cell>
          <cell r="BO29">
            <v>1.3636363636363635</v>
          </cell>
          <cell r="BP29">
            <v>3231.7725671875778</v>
          </cell>
          <cell r="BQ29">
            <v>1.3636363636363635</v>
          </cell>
          <cell r="BS29" t="str">
            <v>Gridco</v>
          </cell>
          <cell r="BT29">
            <v>2</v>
          </cell>
          <cell r="BU29">
            <v>1</v>
          </cell>
          <cell r="BV29">
            <v>1.3636363636363635</v>
          </cell>
          <cell r="BW29">
            <v>3023.0999402188077</v>
          </cell>
          <cell r="BX29">
            <v>1.3636363636363635</v>
          </cell>
          <cell r="BZ29" t="str">
            <v>Gridco</v>
          </cell>
          <cell r="CA29">
            <v>2</v>
          </cell>
          <cell r="CB29">
            <v>1</v>
          </cell>
          <cell r="CC29">
            <v>1.3636363636363635</v>
          </cell>
          <cell r="CD29">
            <v>3227.2182920043206</v>
          </cell>
          <cell r="CE29">
            <v>1.3636363636363635</v>
          </cell>
        </row>
        <row r="30">
          <cell r="H30" t="str">
            <v>VTPS- I</v>
          </cell>
          <cell r="I30">
            <v>2</v>
          </cell>
          <cell r="J30">
            <v>1.0464</v>
          </cell>
          <cell r="K30">
            <v>254.8</v>
          </cell>
          <cell r="L30">
            <v>2825.0426438111012</v>
          </cell>
          <cell r="M30">
            <v>254.8</v>
          </cell>
          <cell r="O30" t="str">
            <v>VTPS- I</v>
          </cell>
          <cell r="P30">
            <v>2</v>
          </cell>
          <cell r="Q30">
            <v>1.0464</v>
          </cell>
          <cell r="R30">
            <v>250.25</v>
          </cell>
          <cell r="S30">
            <v>2763.3228062565154</v>
          </cell>
          <cell r="T30">
            <v>250.25</v>
          </cell>
          <cell r="V30" t="str">
            <v>VTPS- I</v>
          </cell>
          <cell r="W30">
            <v>2</v>
          </cell>
          <cell r="X30">
            <v>1.0464</v>
          </cell>
          <cell r="Y30">
            <v>254.8</v>
          </cell>
          <cell r="Z30">
            <v>2752.57606388362</v>
          </cell>
          <cell r="AA30">
            <v>254.8</v>
          </cell>
          <cell r="AC30" t="str">
            <v>VTPS- I</v>
          </cell>
          <cell r="AD30">
            <v>2</v>
          </cell>
          <cell r="AE30">
            <v>1.0464</v>
          </cell>
          <cell r="AF30">
            <v>254.8</v>
          </cell>
          <cell r="AG30">
            <v>3268.7504460729533</v>
          </cell>
          <cell r="AH30">
            <v>254.8</v>
          </cell>
          <cell r="AJ30" t="str">
            <v>VTPS- I</v>
          </cell>
          <cell r="AK30">
            <v>2</v>
          </cell>
          <cell r="AL30">
            <v>1.0464</v>
          </cell>
          <cell r="AM30">
            <v>188.37</v>
          </cell>
          <cell r="AN30">
            <v>3331.0216075325661</v>
          </cell>
          <cell r="AO30">
            <v>188.37</v>
          </cell>
          <cell r="AQ30" t="str">
            <v>VTPS- I</v>
          </cell>
          <cell r="AR30">
            <v>2</v>
          </cell>
          <cell r="AS30">
            <v>1.0464</v>
          </cell>
          <cell r="AT30">
            <v>254.8</v>
          </cell>
          <cell r="AU30">
            <v>3637.9185497203298</v>
          </cell>
          <cell r="AV30">
            <v>254.8</v>
          </cell>
          <cell r="AX30" t="str">
            <v>VTPS- I</v>
          </cell>
          <cell r="AY30">
            <v>2</v>
          </cell>
          <cell r="AZ30">
            <v>1.0464</v>
          </cell>
          <cell r="BA30">
            <v>189.28</v>
          </cell>
          <cell r="BB30">
            <v>3303.574876291641</v>
          </cell>
          <cell r="BC30">
            <v>189.28</v>
          </cell>
          <cell r="BE30" t="str">
            <v>VTPS- I</v>
          </cell>
          <cell r="BF30">
            <v>2</v>
          </cell>
          <cell r="BG30">
            <v>1.0464</v>
          </cell>
          <cell r="BH30">
            <v>254.8</v>
          </cell>
          <cell r="BI30">
            <v>3395.8470981257019</v>
          </cell>
          <cell r="BJ30">
            <v>254.8</v>
          </cell>
          <cell r="BL30" t="str">
            <v>VTPS- I</v>
          </cell>
          <cell r="BM30">
            <v>2</v>
          </cell>
          <cell r="BN30">
            <v>1.0464</v>
          </cell>
          <cell r="BO30">
            <v>254.8</v>
          </cell>
          <cell r="BP30">
            <v>3486.572567187578</v>
          </cell>
          <cell r="BQ30">
            <v>254.8</v>
          </cell>
          <cell r="BS30" t="str">
            <v>VTPS- I</v>
          </cell>
          <cell r="BT30">
            <v>2</v>
          </cell>
          <cell r="BU30">
            <v>1.0464</v>
          </cell>
          <cell r="BV30">
            <v>227.5</v>
          </cell>
          <cell r="BW30">
            <v>3250.5999402188077</v>
          </cell>
          <cell r="BX30">
            <v>227.5</v>
          </cell>
          <cell r="BZ30" t="str">
            <v>VTPS- I</v>
          </cell>
          <cell r="CA30">
            <v>2</v>
          </cell>
          <cell r="CB30">
            <v>1.0464</v>
          </cell>
          <cell r="CC30">
            <v>254.8</v>
          </cell>
          <cell r="CD30">
            <v>3482.0182920043208</v>
          </cell>
          <cell r="CE30">
            <v>254.8</v>
          </cell>
        </row>
        <row r="31">
          <cell r="H31" t="str">
            <v>VTPS- II</v>
          </cell>
          <cell r="I31">
            <v>2</v>
          </cell>
          <cell r="J31">
            <v>1.0464</v>
          </cell>
          <cell r="K31">
            <v>263.89999999999998</v>
          </cell>
          <cell r="L31">
            <v>3088.9426438111013</v>
          </cell>
          <cell r="M31">
            <v>263.89999999999998</v>
          </cell>
          <cell r="O31" t="str">
            <v>VTPS- II</v>
          </cell>
          <cell r="P31">
            <v>2</v>
          </cell>
          <cell r="Q31">
            <v>1.0464</v>
          </cell>
          <cell r="R31">
            <v>259.35000000000002</v>
          </cell>
          <cell r="S31">
            <v>3022.6728062565153</v>
          </cell>
          <cell r="T31">
            <v>259.35000000000002</v>
          </cell>
          <cell r="V31" t="str">
            <v>VTPS- II</v>
          </cell>
          <cell r="W31">
            <v>2</v>
          </cell>
          <cell r="X31">
            <v>1.0464</v>
          </cell>
          <cell r="Y31">
            <v>263.89999999999998</v>
          </cell>
          <cell r="Z31">
            <v>3016.4760638836201</v>
          </cell>
          <cell r="AA31">
            <v>263.89999999999998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200.2</v>
          </cell>
          <cell r="AG31">
            <v>3468.9504460729531</v>
          </cell>
          <cell r="AH31">
            <v>200.2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259.35000000000002</v>
          </cell>
          <cell r="AN31">
            <v>3590.371607532566</v>
          </cell>
          <cell r="AO31">
            <v>259.35000000000002</v>
          </cell>
          <cell r="AQ31" t="str">
            <v>VTPS- II</v>
          </cell>
          <cell r="AR31">
            <v>2</v>
          </cell>
          <cell r="AS31">
            <v>1.0464</v>
          </cell>
          <cell r="AT31">
            <v>200.2</v>
          </cell>
          <cell r="AU31">
            <v>3838.1185497203296</v>
          </cell>
          <cell r="AV31">
            <v>200.2</v>
          </cell>
          <cell r="AX31" t="str">
            <v>VTPS- II</v>
          </cell>
          <cell r="AY31">
            <v>2</v>
          </cell>
          <cell r="AZ31">
            <v>1.0464</v>
          </cell>
          <cell r="BA31">
            <v>175.63</v>
          </cell>
          <cell r="BB31">
            <v>3479.2048762916411</v>
          </cell>
          <cell r="BC31">
            <v>175.63</v>
          </cell>
          <cell r="BE31" t="str">
            <v>VTPS- II</v>
          </cell>
          <cell r="BF31">
            <v>2</v>
          </cell>
          <cell r="BG31">
            <v>1.0464</v>
          </cell>
          <cell r="BH31">
            <v>263.89999999999998</v>
          </cell>
          <cell r="BI31">
            <v>3659.747098125702</v>
          </cell>
          <cell r="BJ31">
            <v>263.89999999999998</v>
          </cell>
          <cell r="BL31" t="str">
            <v>VTPS- II</v>
          </cell>
          <cell r="BM31">
            <v>2</v>
          </cell>
          <cell r="BN31">
            <v>1.0464</v>
          </cell>
          <cell r="BO31">
            <v>263.89999999999998</v>
          </cell>
          <cell r="BP31">
            <v>3750.4725671875781</v>
          </cell>
          <cell r="BQ31">
            <v>263.89999999999998</v>
          </cell>
          <cell r="BS31" t="str">
            <v>VTPS- II</v>
          </cell>
          <cell r="BT31">
            <v>2</v>
          </cell>
          <cell r="BU31">
            <v>1.0464</v>
          </cell>
          <cell r="BV31">
            <v>236.6</v>
          </cell>
          <cell r="BW31">
            <v>3487.1999402188076</v>
          </cell>
          <cell r="BX31">
            <v>236.6</v>
          </cell>
          <cell r="BZ31" t="str">
            <v>VTPS- II</v>
          </cell>
          <cell r="CA31">
            <v>2</v>
          </cell>
          <cell r="CB31">
            <v>1.0464</v>
          </cell>
          <cell r="CC31">
            <v>263.89999999999998</v>
          </cell>
          <cell r="CD31">
            <v>3745.9182920043208</v>
          </cell>
          <cell r="CE31">
            <v>263.89999999999998</v>
          </cell>
        </row>
        <row r="32">
          <cell r="H32" t="str">
            <v>VTPS- III</v>
          </cell>
          <cell r="I32">
            <v>2</v>
          </cell>
          <cell r="J32">
            <v>1.0464</v>
          </cell>
          <cell r="K32">
            <v>263.89999999999998</v>
          </cell>
          <cell r="L32">
            <v>3352.8426438111014</v>
          </cell>
          <cell r="M32">
            <v>263.89999999999998</v>
          </cell>
          <cell r="O32" t="str">
            <v>VTPS- III</v>
          </cell>
          <cell r="P32">
            <v>2</v>
          </cell>
          <cell r="Q32">
            <v>1.0464</v>
          </cell>
          <cell r="R32">
            <v>259.35000000000002</v>
          </cell>
          <cell r="S32">
            <v>3282.0228062565152</v>
          </cell>
          <cell r="T32">
            <v>259.35000000000002</v>
          </cell>
          <cell r="V32" t="str">
            <v>VTPS- III</v>
          </cell>
          <cell r="W32">
            <v>2</v>
          </cell>
          <cell r="X32">
            <v>1.0464</v>
          </cell>
          <cell r="Y32">
            <v>263.89999999999998</v>
          </cell>
          <cell r="Z32">
            <v>3280.3760638836202</v>
          </cell>
          <cell r="AA32">
            <v>263.89999999999998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263.89999999999998</v>
          </cell>
          <cell r="AG32">
            <v>3732.8504460729532</v>
          </cell>
          <cell r="AH32">
            <v>263.89999999999998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175.63</v>
          </cell>
          <cell r="AN32">
            <v>3766.0016075325661</v>
          </cell>
          <cell r="AO32">
            <v>175.63</v>
          </cell>
          <cell r="AQ32" t="str">
            <v>VTPS- III</v>
          </cell>
          <cell r="AR32">
            <v>2</v>
          </cell>
          <cell r="AS32">
            <v>1.0464</v>
          </cell>
          <cell r="AT32">
            <v>200.2</v>
          </cell>
          <cell r="AU32">
            <v>4038.3185497203294</v>
          </cell>
          <cell r="AV32">
            <v>200.2</v>
          </cell>
          <cell r="AX32" t="str">
            <v>VTPS- III</v>
          </cell>
          <cell r="AY32">
            <v>2</v>
          </cell>
          <cell r="AZ32">
            <v>1.0464</v>
          </cell>
          <cell r="BA32">
            <v>258.44</v>
          </cell>
          <cell r="BB32">
            <v>3737.6448762916411</v>
          </cell>
          <cell r="BC32">
            <v>258.44</v>
          </cell>
          <cell r="BE32" t="str">
            <v>VTPS- III</v>
          </cell>
          <cell r="BF32">
            <v>2</v>
          </cell>
          <cell r="BG32">
            <v>1.0464</v>
          </cell>
          <cell r="BH32">
            <v>200.2</v>
          </cell>
          <cell r="BI32">
            <v>3859.9470981257018</v>
          </cell>
          <cell r="BJ32">
            <v>200.2</v>
          </cell>
          <cell r="BL32" t="str">
            <v>VTPS- III</v>
          </cell>
          <cell r="BM32">
            <v>2</v>
          </cell>
          <cell r="BN32">
            <v>1.0464</v>
          </cell>
          <cell r="BO32">
            <v>263.89999999999998</v>
          </cell>
          <cell r="BP32">
            <v>4014.3725671875782</v>
          </cell>
          <cell r="BQ32">
            <v>263.89999999999998</v>
          </cell>
          <cell r="BS32" t="str">
            <v>VTPS- III</v>
          </cell>
          <cell r="BT32">
            <v>2</v>
          </cell>
          <cell r="BU32">
            <v>1.0464</v>
          </cell>
          <cell r="BV32">
            <v>236.6</v>
          </cell>
          <cell r="BW32">
            <v>3723.7999402188075</v>
          </cell>
          <cell r="BX32">
            <v>236.6</v>
          </cell>
          <cell r="BZ32" t="str">
            <v>VTPS- III</v>
          </cell>
          <cell r="CA32">
            <v>2</v>
          </cell>
          <cell r="CB32">
            <v>1.0464</v>
          </cell>
          <cell r="CC32">
            <v>263.89999999999998</v>
          </cell>
          <cell r="CD32">
            <v>4009.8182920043209</v>
          </cell>
          <cell r="CE32">
            <v>263.89999999999998</v>
          </cell>
        </row>
        <row r="33">
          <cell r="H33" t="str">
            <v>NLC-II</v>
          </cell>
          <cell r="I33">
            <v>2</v>
          </cell>
          <cell r="J33">
            <v>1.0465569210791761</v>
          </cell>
          <cell r="K33">
            <v>85.79</v>
          </cell>
          <cell r="L33">
            <v>3438.6326438111014</v>
          </cell>
          <cell r="M33">
            <v>85.79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82.92</v>
          </cell>
          <cell r="S33">
            <v>3364.9428062565153</v>
          </cell>
          <cell r="T33">
            <v>82.92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75.55</v>
          </cell>
          <cell r="Z33">
            <v>3355.9260638836204</v>
          </cell>
          <cell r="AA33">
            <v>75.55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66.34</v>
          </cell>
          <cell r="AG33">
            <v>3799.1904460729534</v>
          </cell>
          <cell r="AH33">
            <v>66.34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50.98</v>
          </cell>
          <cell r="AN33">
            <v>3816.9816075325662</v>
          </cell>
          <cell r="AO33">
            <v>50.98</v>
          </cell>
          <cell r="AQ33" t="str">
            <v>NLC-II</v>
          </cell>
          <cell r="AR33">
            <v>2</v>
          </cell>
          <cell r="AS33">
            <v>1.0465569210791761</v>
          </cell>
          <cell r="AT33">
            <v>63.47</v>
          </cell>
          <cell r="AU33">
            <v>4101.7885497203297</v>
          </cell>
          <cell r="AV33">
            <v>63.47</v>
          </cell>
          <cell r="AX33" t="str">
            <v>NLC-II</v>
          </cell>
          <cell r="AY33">
            <v>2</v>
          </cell>
          <cell r="AZ33">
            <v>1.0465569210791761</v>
          </cell>
          <cell r="BA33">
            <v>61.01</v>
          </cell>
          <cell r="BB33">
            <v>3798.6548762916414</v>
          </cell>
          <cell r="BC33">
            <v>61.01</v>
          </cell>
          <cell r="BE33" t="str">
            <v>NLC-II</v>
          </cell>
          <cell r="BF33">
            <v>2</v>
          </cell>
          <cell r="BG33">
            <v>1.0465569210791761</v>
          </cell>
          <cell r="BH33">
            <v>58.15</v>
          </cell>
          <cell r="BI33">
            <v>3918.0970981257019</v>
          </cell>
          <cell r="BJ33">
            <v>58.15</v>
          </cell>
          <cell r="BL33" t="str">
            <v>NLC-II</v>
          </cell>
          <cell r="BM33">
            <v>2</v>
          </cell>
          <cell r="BN33">
            <v>1.0465569210791761</v>
          </cell>
          <cell r="BO33">
            <v>85.58</v>
          </cell>
          <cell r="BP33">
            <v>4099.9525671875781</v>
          </cell>
          <cell r="BQ33">
            <v>85.58</v>
          </cell>
          <cell r="BS33" t="str">
            <v>NLC-II</v>
          </cell>
          <cell r="BT33">
            <v>2</v>
          </cell>
          <cell r="BU33">
            <v>1.0465569210791761</v>
          </cell>
          <cell r="BV33">
            <v>76.78</v>
          </cell>
          <cell r="BW33">
            <v>3800.5799402188077</v>
          </cell>
          <cell r="BX33">
            <v>76.78</v>
          </cell>
          <cell r="BZ33" t="str">
            <v>NLC-II</v>
          </cell>
          <cell r="CA33">
            <v>2</v>
          </cell>
          <cell r="CB33">
            <v>1.0465569210791761</v>
          </cell>
          <cell r="CC33">
            <v>85.58</v>
          </cell>
          <cell r="CD33">
            <v>4095.3982920043209</v>
          </cell>
          <cell r="CE33">
            <v>85.58</v>
          </cell>
        </row>
        <row r="34">
          <cell r="H34" t="str">
            <v>Srivathsa</v>
          </cell>
          <cell r="I34">
            <v>2</v>
          </cell>
          <cell r="J34">
            <v>1.0509999999999999</v>
          </cell>
          <cell r="K34">
            <v>8.1</v>
          </cell>
          <cell r="L34">
            <v>3446.7326438111013</v>
          </cell>
          <cell r="M34">
            <v>8.1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8.1199999999999992</v>
          </cell>
          <cell r="S34">
            <v>3373.0628062565152</v>
          </cell>
          <cell r="T34">
            <v>8.1199999999999992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</v>
          </cell>
          <cell r="Z34">
            <v>3363.9260638836204</v>
          </cell>
          <cell r="AA34">
            <v>8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</v>
          </cell>
          <cell r="AG34">
            <v>3807.1904460729534</v>
          </cell>
          <cell r="AH34">
            <v>8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8.16</v>
          </cell>
          <cell r="AN34">
            <v>3825.141607532566</v>
          </cell>
          <cell r="AO34">
            <v>8.16</v>
          </cell>
          <cell r="AQ34" t="str">
            <v>Srivathsa</v>
          </cell>
          <cell r="AR34">
            <v>2</v>
          </cell>
          <cell r="AS34">
            <v>1.0509999999999999</v>
          </cell>
          <cell r="AT34">
            <v>8.18</v>
          </cell>
          <cell r="AU34">
            <v>4109.96854972033</v>
          </cell>
          <cell r="AV34">
            <v>2.0615773344652553</v>
          </cell>
          <cell r="AX34" t="str">
            <v>Srivathsa</v>
          </cell>
          <cell r="AY34">
            <v>2</v>
          </cell>
          <cell r="AZ34">
            <v>1.0509999999999999</v>
          </cell>
          <cell r="BA34">
            <v>8.18</v>
          </cell>
          <cell r="BB34">
            <v>3806.8348762916412</v>
          </cell>
          <cell r="BC34">
            <v>8.18</v>
          </cell>
          <cell r="BE34" t="str">
            <v>Srivathsa</v>
          </cell>
          <cell r="BF34">
            <v>2</v>
          </cell>
          <cell r="BG34">
            <v>1.0509999999999999</v>
          </cell>
          <cell r="BH34">
            <v>8.18</v>
          </cell>
          <cell r="BI34">
            <v>3926.2770981257017</v>
          </cell>
          <cell r="BJ34">
            <v>8.18</v>
          </cell>
          <cell r="BL34" t="str">
            <v>Srivathsa</v>
          </cell>
          <cell r="BM34">
            <v>2</v>
          </cell>
          <cell r="BN34">
            <v>1.0509999999999999</v>
          </cell>
          <cell r="BO34">
            <v>7.98</v>
          </cell>
          <cell r="BP34">
            <v>4107.9325671875777</v>
          </cell>
          <cell r="BQ34">
            <v>7.98</v>
          </cell>
          <cell r="BS34" t="str">
            <v>Srivathsa</v>
          </cell>
          <cell r="BT34">
            <v>2</v>
          </cell>
          <cell r="BU34">
            <v>1.0509999999999999</v>
          </cell>
          <cell r="BV34">
            <v>8.16</v>
          </cell>
          <cell r="BW34">
            <v>3808.7399402188075</v>
          </cell>
          <cell r="BX34">
            <v>8.16</v>
          </cell>
          <cell r="BZ34" t="str">
            <v>Srivathsa</v>
          </cell>
          <cell r="CA34">
            <v>2</v>
          </cell>
          <cell r="CB34">
            <v>1.0509999999999999</v>
          </cell>
          <cell r="CC34">
            <v>8.02</v>
          </cell>
          <cell r="CD34">
            <v>4103.4182920043213</v>
          </cell>
          <cell r="CE34">
            <v>8.02</v>
          </cell>
        </row>
        <row r="35">
          <cell r="H35" t="str">
            <v>Kondapalli</v>
          </cell>
          <cell r="I35">
            <v>2</v>
          </cell>
          <cell r="J35">
            <v>1.101</v>
          </cell>
          <cell r="K35">
            <v>216.55216545700912</v>
          </cell>
          <cell r="L35">
            <v>3663.2848092681106</v>
          </cell>
          <cell r="M35">
            <v>216.55216545700912</v>
          </cell>
          <cell r="O35" t="str">
            <v>Kondapalli</v>
          </cell>
          <cell r="P35">
            <v>2</v>
          </cell>
          <cell r="Q35">
            <v>1.101</v>
          </cell>
          <cell r="R35">
            <v>212.23616545700915</v>
          </cell>
          <cell r="S35">
            <v>3585.2989717135242</v>
          </cell>
          <cell r="T35">
            <v>212.23616545700915</v>
          </cell>
          <cell r="V35" t="str">
            <v>Kondapalli</v>
          </cell>
          <cell r="W35">
            <v>2</v>
          </cell>
          <cell r="X35">
            <v>1.101</v>
          </cell>
          <cell r="Y35">
            <v>216.49116545700909</v>
          </cell>
          <cell r="Z35">
            <v>3580.4172293406295</v>
          </cell>
          <cell r="AA35">
            <v>216.49116545700909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216.55216545700912</v>
          </cell>
          <cell r="AG35">
            <v>4023.7426115299627</v>
          </cell>
          <cell r="AH35">
            <v>27.614313154239881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212.23616545700915</v>
          </cell>
          <cell r="AN35">
            <v>4037.3777729895751</v>
          </cell>
          <cell r="AO35">
            <v>104.82678030618445</v>
          </cell>
          <cell r="AQ35" t="str">
            <v>Kondapalli</v>
          </cell>
          <cell r="AR35">
            <v>2</v>
          </cell>
          <cell r="AS35">
            <v>1.101</v>
          </cell>
          <cell r="AT35">
            <v>196.09216787632423</v>
          </cell>
          <cell r="AU35">
            <v>4306.0607175966543</v>
          </cell>
          <cell r="AV35">
            <v>0</v>
          </cell>
          <cell r="AX35" t="str">
            <v>Kondapalli</v>
          </cell>
          <cell r="AY35">
            <v>2</v>
          </cell>
          <cell r="AZ35">
            <v>1.101</v>
          </cell>
          <cell r="BA35">
            <v>213.11116787632423</v>
          </cell>
          <cell r="BB35">
            <v>4019.9460441679653</v>
          </cell>
          <cell r="BC35">
            <v>108.94001321857831</v>
          </cell>
          <cell r="BE35" t="str">
            <v>Kondapalli</v>
          </cell>
          <cell r="BF35">
            <v>2</v>
          </cell>
          <cell r="BG35">
            <v>1.101</v>
          </cell>
          <cell r="BH35">
            <v>200.10216787632419</v>
          </cell>
          <cell r="BI35">
            <v>4126.3792660020263</v>
          </cell>
          <cell r="BJ35">
            <v>78.077607306263417</v>
          </cell>
          <cell r="BL35" t="str">
            <v>Kondapalli</v>
          </cell>
          <cell r="BM35">
            <v>2</v>
          </cell>
          <cell r="BN35">
            <v>1.101</v>
          </cell>
          <cell r="BO35">
            <v>217.42716787632421</v>
          </cell>
          <cell r="BP35">
            <v>4325.359735063902</v>
          </cell>
          <cell r="BQ35">
            <v>86.606047274328375</v>
          </cell>
          <cell r="BS35" t="str">
            <v>Kondapalli</v>
          </cell>
          <cell r="BT35">
            <v>2</v>
          </cell>
          <cell r="BU35">
            <v>1.101</v>
          </cell>
          <cell r="BV35">
            <v>195.97016787632421</v>
          </cell>
          <cell r="BW35">
            <v>4004.7101080951315</v>
          </cell>
          <cell r="BX35">
            <v>195.97016787632421</v>
          </cell>
          <cell r="BZ35" t="str">
            <v>Kondapalli</v>
          </cell>
          <cell r="CA35">
            <v>2</v>
          </cell>
          <cell r="CB35">
            <v>1.101</v>
          </cell>
          <cell r="CC35">
            <v>217.36616787632417</v>
          </cell>
          <cell r="CD35">
            <v>4320.784459880645</v>
          </cell>
          <cell r="CE35">
            <v>80.672225074053131</v>
          </cell>
        </row>
        <row r="36">
          <cell r="H36" t="str">
            <v>Farakka</v>
          </cell>
          <cell r="I36">
            <v>2</v>
          </cell>
          <cell r="J36">
            <v>1.1022751098566939</v>
          </cell>
          <cell r="K36">
            <v>10.333333333333332</v>
          </cell>
          <cell r="L36">
            <v>3673.6181426014441</v>
          </cell>
          <cell r="M36">
            <v>10.333333333333332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</v>
          </cell>
          <cell r="S36">
            <v>3595.2989717135242</v>
          </cell>
          <cell r="T36">
            <v>4.0239626460465843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3590.750562673963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10.333333333333332</v>
          </cell>
          <cell r="AG36">
            <v>4034.0759448632962</v>
          </cell>
          <cell r="AH36">
            <v>0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</v>
          </cell>
          <cell r="AN36">
            <v>4047.3777729895751</v>
          </cell>
          <cell r="AO36">
            <v>0</v>
          </cell>
          <cell r="AQ36" t="str">
            <v>Farakka</v>
          </cell>
          <cell r="AR36">
            <v>2</v>
          </cell>
          <cell r="AS36">
            <v>1.1022751098566939</v>
          </cell>
          <cell r="AT36">
            <v>10.333333333333332</v>
          </cell>
          <cell r="AU36">
            <v>4316.3940509299873</v>
          </cell>
          <cell r="AV36">
            <v>0</v>
          </cell>
          <cell r="AX36" t="str">
            <v>Farakka</v>
          </cell>
          <cell r="AY36">
            <v>2</v>
          </cell>
          <cell r="AZ36">
            <v>1.1022751098566939</v>
          </cell>
          <cell r="BA36">
            <v>10</v>
          </cell>
          <cell r="BB36">
            <v>4029.9460441679653</v>
          </cell>
          <cell r="BC36">
            <v>0</v>
          </cell>
          <cell r="BE36" t="str">
            <v>Farakka</v>
          </cell>
          <cell r="BF36">
            <v>2</v>
          </cell>
          <cell r="BG36">
            <v>1.1022751098566939</v>
          </cell>
          <cell r="BH36">
            <v>10.333333333333332</v>
          </cell>
          <cell r="BI36">
            <v>4136.7125993353593</v>
          </cell>
          <cell r="BJ36">
            <v>0</v>
          </cell>
          <cell r="BL36" t="str">
            <v>Farakka</v>
          </cell>
          <cell r="BM36">
            <v>2</v>
          </cell>
          <cell r="BN36">
            <v>1.1022751098566939</v>
          </cell>
          <cell r="BO36">
            <v>10.333333333333332</v>
          </cell>
          <cell r="BP36">
            <v>4335.693068397235</v>
          </cell>
          <cell r="BQ36">
            <v>0</v>
          </cell>
          <cell r="BS36" t="str">
            <v>Farakka</v>
          </cell>
          <cell r="BT36">
            <v>2</v>
          </cell>
          <cell r="BU36">
            <v>1.1022751098566939</v>
          </cell>
          <cell r="BV36">
            <v>9.3333333333333321</v>
          </cell>
          <cell r="BW36">
            <v>4014.043441428465</v>
          </cell>
          <cell r="BX36">
            <v>9.3333333333333321</v>
          </cell>
          <cell r="BZ36" t="str">
            <v>Farakka</v>
          </cell>
          <cell r="CA36">
            <v>2</v>
          </cell>
          <cell r="CB36">
            <v>1.1022751098566939</v>
          </cell>
          <cell r="CC36">
            <v>10.333333333333332</v>
          </cell>
          <cell r="CD36">
            <v>4331.1177932139781</v>
          </cell>
          <cell r="CE36">
            <v>0</v>
          </cell>
        </row>
        <row r="37">
          <cell r="H37" t="str">
            <v>Kahalgaon</v>
          </cell>
          <cell r="I37">
            <v>2</v>
          </cell>
          <cell r="J37">
            <v>1.2304466342586347</v>
          </cell>
          <cell r="K37">
            <v>16.016666666666669</v>
          </cell>
          <cell r="L37">
            <v>3689.634809268111</v>
          </cell>
          <cell r="M37">
            <v>14.039153423236257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15.5</v>
          </cell>
          <cell r="S37">
            <v>3610.7989717135242</v>
          </cell>
          <cell r="T37">
            <v>0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3606.7672293406299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16.016666666666669</v>
          </cell>
          <cell r="AG37">
            <v>4050.0926115299631</v>
          </cell>
          <cell r="AH37">
            <v>0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15.5</v>
          </cell>
          <cell r="AN37">
            <v>4062.8777729895751</v>
          </cell>
          <cell r="AO37">
            <v>0</v>
          </cell>
          <cell r="AQ37" t="str">
            <v>Kahalgaon</v>
          </cell>
          <cell r="AR37">
            <v>2</v>
          </cell>
          <cell r="AS37">
            <v>1.2304466342586347</v>
          </cell>
          <cell r="AT37">
            <v>16.016666666666669</v>
          </cell>
          <cell r="AU37">
            <v>4332.4107175966537</v>
          </cell>
          <cell r="AV37">
            <v>0</v>
          </cell>
          <cell r="AX37" t="str">
            <v>Kahalgaon</v>
          </cell>
          <cell r="AY37">
            <v>2</v>
          </cell>
          <cell r="AZ37">
            <v>1.2304466342586347</v>
          </cell>
          <cell r="BA37">
            <v>15.5</v>
          </cell>
          <cell r="BB37">
            <v>4045.4460441679653</v>
          </cell>
          <cell r="BC37">
            <v>0</v>
          </cell>
          <cell r="BE37" t="str">
            <v>Kahalgaon</v>
          </cell>
          <cell r="BF37">
            <v>2</v>
          </cell>
          <cell r="BG37">
            <v>1.2304466342586347</v>
          </cell>
          <cell r="BH37">
            <v>16.016666666666669</v>
          </cell>
          <cell r="BI37">
            <v>4152.7292660020257</v>
          </cell>
          <cell r="BJ37">
            <v>0</v>
          </cell>
          <cell r="BL37" t="str">
            <v>Kahalgaon</v>
          </cell>
          <cell r="BM37">
            <v>2</v>
          </cell>
          <cell r="BN37">
            <v>1.2304466342586347</v>
          </cell>
          <cell r="BO37">
            <v>16.016666666666669</v>
          </cell>
          <cell r="BP37">
            <v>4351.7097350639015</v>
          </cell>
          <cell r="BQ37">
            <v>0</v>
          </cell>
          <cell r="BS37" t="str">
            <v>Kahalgaon</v>
          </cell>
          <cell r="BT37">
            <v>2</v>
          </cell>
          <cell r="BU37">
            <v>1.2304466342586347</v>
          </cell>
          <cell r="BV37">
            <v>14.466666666666669</v>
          </cell>
          <cell r="BW37">
            <v>4028.5101080951317</v>
          </cell>
          <cell r="BX37">
            <v>13.093655613533429</v>
          </cell>
          <cell r="BZ37" t="str">
            <v>Kahalgaon</v>
          </cell>
          <cell r="CA37">
            <v>2</v>
          </cell>
          <cell r="CB37">
            <v>1.2304466342586347</v>
          </cell>
          <cell r="CC37">
            <v>16.016666666666669</v>
          </cell>
          <cell r="CD37">
            <v>4347.1344598806445</v>
          </cell>
          <cell r="CE37">
            <v>0</v>
          </cell>
        </row>
        <row r="38">
          <cell r="H38" t="str">
            <v>NTS</v>
          </cell>
          <cell r="I38">
            <v>2</v>
          </cell>
          <cell r="J38">
            <v>1.39828</v>
          </cell>
          <cell r="K38">
            <v>12.9</v>
          </cell>
          <cell r="L38">
            <v>3702.5348092681111</v>
          </cell>
          <cell r="M38">
            <v>0</v>
          </cell>
          <cell r="O38" t="str">
            <v>NTS</v>
          </cell>
          <cell r="P38">
            <v>2</v>
          </cell>
          <cell r="Q38">
            <v>1.39828</v>
          </cell>
          <cell r="R38">
            <v>12.9</v>
          </cell>
          <cell r="S38">
            <v>3623.6989717135243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12.9</v>
          </cell>
          <cell r="Z38">
            <v>3619.66722934063</v>
          </cell>
          <cell r="AA38">
            <v>8.1637851595346547</v>
          </cell>
          <cell r="AC38" t="str">
            <v>NTS</v>
          </cell>
          <cell r="AD38">
            <v>2</v>
          </cell>
          <cell r="AE38">
            <v>1.39828</v>
          </cell>
          <cell r="AF38">
            <v>12.9</v>
          </cell>
          <cell r="AG38">
            <v>4062.9926115299631</v>
          </cell>
          <cell r="AH38">
            <v>0</v>
          </cell>
          <cell r="AJ38" t="str">
            <v>NTS</v>
          </cell>
          <cell r="AK38">
            <v>2</v>
          </cell>
          <cell r="AL38">
            <v>1.39828</v>
          </cell>
          <cell r="AM38">
            <v>12.9</v>
          </cell>
          <cell r="AN38">
            <v>4075.7777729895752</v>
          </cell>
          <cell r="AO38">
            <v>0</v>
          </cell>
          <cell r="AQ38" t="str">
            <v>NTS</v>
          </cell>
          <cell r="AR38">
            <v>2</v>
          </cell>
          <cell r="AS38">
            <v>1.39828</v>
          </cell>
          <cell r="AT38">
            <v>8.6</v>
          </cell>
          <cell r="AU38">
            <v>4341.0107175966541</v>
          </cell>
          <cell r="AV38">
            <v>0</v>
          </cell>
          <cell r="AX38" t="str">
            <v>NTS</v>
          </cell>
          <cell r="AY38">
            <v>2</v>
          </cell>
          <cell r="AZ38">
            <v>1.39828</v>
          </cell>
          <cell r="BA38">
            <v>8.6</v>
          </cell>
          <cell r="BB38">
            <v>4054.0460441679652</v>
          </cell>
          <cell r="BC38">
            <v>0</v>
          </cell>
          <cell r="BE38" t="str">
            <v>NTS</v>
          </cell>
          <cell r="BF38">
            <v>2</v>
          </cell>
          <cell r="BG38">
            <v>1.39828</v>
          </cell>
          <cell r="BH38">
            <v>0</v>
          </cell>
          <cell r="BI38">
            <v>4152.7292660020257</v>
          </cell>
          <cell r="BJ38">
            <v>0</v>
          </cell>
          <cell r="BL38" t="str">
            <v>NTS</v>
          </cell>
          <cell r="BM38">
            <v>2</v>
          </cell>
          <cell r="BN38">
            <v>1.39828</v>
          </cell>
          <cell r="BO38">
            <v>12.9</v>
          </cell>
          <cell r="BP38">
            <v>4364.6097350639011</v>
          </cell>
          <cell r="BQ38">
            <v>0</v>
          </cell>
          <cell r="BS38" t="str">
            <v>NTS</v>
          </cell>
          <cell r="BT38">
            <v>2</v>
          </cell>
          <cell r="BU38">
            <v>1.39828</v>
          </cell>
          <cell r="BV38">
            <v>12.04</v>
          </cell>
          <cell r="BW38">
            <v>4040.5501080951317</v>
          </cell>
          <cell r="BX38">
            <v>0</v>
          </cell>
          <cell r="BZ38" t="str">
            <v>NTS</v>
          </cell>
          <cell r="CA38">
            <v>2</v>
          </cell>
          <cell r="CB38">
            <v>1.39828</v>
          </cell>
          <cell r="CC38">
            <v>12.9</v>
          </cell>
          <cell r="CD38">
            <v>4360.0344598806441</v>
          </cell>
          <cell r="CE38">
            <v>0</v>
          </cell>
        </row>
        <row r="39">
          <cell r="H39" t="str">
            <v>RTPP</v>
          </cell>
          <cell r="I39">
            <v>2</v>
          </cell>
          <cell r="J39">
            <v>1.4072</v>
          </cell>
          <cell r="K39">
            <v>271.5</v>
          </cell>
          <cell r="L39">
            <v>3974.0348092681111</v>
          </cell>
          <cell r="M39">
            <v>0</v>
          </cell>
          <cell r="O39" t="str">
            <v>RTPP</v>
          </cell>
          <cell r="P39">
            <v>2</v>
          </cell>
          <cell r="Q39">
            <v>1.4072</v>
          </cell>
          <cell r="R39">
            <v>262.45</v>
          </cell>
          <cell r="S39">
            <v>3886.1489717135241</v>
          </cell>
          <cell r="T39">
            <v>0</v>
          </cell>
          <cell r="V39" t="str">
            <v>RTPP</v>
          </cell>
          <cell r="W39">
            <v>2</v>
          </cell>
          <cell r="X39">
            <v>1.4072</v>
          </cell>
          <cell r="Y39">
            <v>171.95</v>
          </cell>
          <cell r="Z39">
            <v>3791.6172293406298</v>
          </cell>
          <cell r="AA39">
            <v>0</v>
          </cell>
          <cell r="AC39" t="str">
            <v>RTPP</v>
          </cell>
          <cell r="AD39">
            <v>2</v>
          </cell>
          <cell r="AE39">
            <v>1.4072</v>
          </cell>
          <cell r="AF39">
            <v>171.95</v>
          </cell>
          <cell r="AG39">
            <v>4234.942611529963</v>
          </cell>
          <cell r="AH39">
            <v>0</v>
          </cell>
          <cell r="AJ39" t="str">
            <v>RTPP</v>
          </cell>
          <cell r="AK39">
            <v>2</v>
          </cell>
          <cell r="AL39">
            <v>1.4072</v>
          </cell>
          <cell r="AM39">
            <v>253.4</v>
          </cell>
          <cell r="AN39">
            <v>4329.1777729895748</v>
          </cell>
          <cell r="AO39">
            <v>0</v>
          </cell>
          <cell r="AQ39" t="str">
            <v>RTPP</v>
          </cell>
          <cell r="AR39">
            <v>2</v>
          </cell>
          <cell r="AS39">
            <v>1.4072</v>
          </cell>
          <cell r="AT39">
            <v>199.1</v>
          </cell>
          <cell r="AU39">
            <v>4540.1107175966545</v>
          </cell>
          <cell r="AV39">
            <v>0</v>
          </cell>
          <cell r="AX39" t="str">
            <v>RTPP</v>
          </cell>
          <cell r="AY39">
            <v>2</v>
          </cell>
          <cell r="AZ39">
            <v>1.4072</v>
          </cell>
          <cell r="BA39">
            <v>262.45</v>
          </cell>
          <cell r="BB39">
            <v>4316.496044167965</v>
          </cell>
          <cell r="BC39">
            <v>0</v>
          </cell>
          <cell r="BE39" t="str">
            <v>RTPP</v>
          </cell>
          <cell r="BF39">
            <v>2</v>
          </cell>
          <cell r="BG39">
            <v>1.4072</v>
          </cell>
          <cell r="BH39">
            <v>271.5</v>
          </cell>
          <cell r="BI39">
            <v>4424.2292660020257</v>
          </cell>
          <cell r="BJ39">
            <v>0</v>
          </cell>
          <cell r="BL39" t="str">
            <v>RTPP</v>
          </cell>
          <cell r="BM39">
            <v>2</v>
          </cell>
          <cell r="BN39">
            <v>1.4072</v>
          </cell>
          <cell r="BO39">
            <v>271.5</v>
          </cell>
          <cell r="BP39">
            <v>4636.1097350639011</v>
          </cell>
          <cell r="BQ39">
            <v>0</v>
          </cell>
          <cell r="BS39" t="str">
            <v>RTPP</v>
          </cell>
          <cell r="BT39">
            <v>2</v>
          </cell>
          <cell r="BU39">
            <v>1.4072</v>
          </cell>
          <cell r="BV39">
            <v>253.4</v>
          </cell>
          <cell r="BW39">
            <v>4293.9501080951313</v>
          </cell>
          <cell r="BX39">
            <v>0</v>
          </cell>
          <cell r="BZ39" t="str">
            <v>RTPP</v>
          </cell>
          <cell r="CA39">
            <v>2</v>
          </cell>
          <cell r="CB39">
            <v>1.4072</v>
          </cell>
          <cell r="CC39">
            <v>271.5</v>
          </cell>
          <cell r="CD39">
            <v>4631.5344598806441</v>
          </cell>
          <cell r="CE39">
            <v>0</v>
          </cell>
        </row>
        <row r="40">
          <cell r="H40" t="str">
            <v>VSP</v>
          </cell>
          <cell r="I40">
            <v>2</v>
          </cell>
          <cell r="J40">
            <v>1.76</v>
          </cell>
          <cell r="K40">
            <v>17.796610169491526</v>
          </cell>
          <cell r="L40">
            <v>3991.8314194376026</v>
          </cell>
          <cell r="M40">
            <v>0</v>
          </cell>
          <cell r="O40" t="str">
            <v>VSP</v>
          </cell>
          <cell r="P40">
            <v>2</v>
          </cell>
          <cell r="Q40">
            <v>1.76</v>
          </cell>
          <cell r="R40">
            <v>17.796610169491526</v>
          </cell>
          <cell r="S40">
            <v>3903.9455818830156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16.016949152542374</v>
          </cell>
          <cell r="Z40">
            <v>3807.6341784931724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16.016949152542374</v>
          </cell>
          <cell r="AG40">
            <v>4250.9595606825051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17.796610169491526</v>
          </cell>
          <cell r="AN40">
            <v>4346.9743831590667</v>
          </cell>
          <cell r="AO40">
            <v>0</v>
          </cell>
          <cell r="AQ40" t="str">
            <v>VSP</v>
          </cell>
          <cell r="AR40">
            <v>2</v>
          </cell>
          <cell r="AS40">
            <v>1.76</v>
          </cell>
          <cell r="AT40">
            <v>17.796610169491526</v>
          </cell>
          <cell r="AU40">
            <v>4557.9073277661464</v>
          </cell>
          <cell r="AV40">
            <v>0</v>
          </cell>
          <cell r="AX40" t="str">
            <v>VSP</v>
          </cell>
          <cell r="AY40">
            <v>2</v>
          </cell>
          <cell r="AZ40">
            <v>1.76</v>
          </cell>
          <cell r="BA40">
            <v>17.796610169491526</v>
          </cell>
          <cell r="BB40">
            <v>4334.292654337457</v>
          </cell>
          <cell r="BC40">
            <v>0</v>
          </cell>
          <cell r="BE40" t="str">
            <v>VSP</v>
          </cell>
          <cell r="BF40">
            <v>2</v>
          </cell>
          <cell r="BG40">
            <v>1.76</v>
          </cell>
          <cell r="BH40">
            <v>17.796610169491526</v>
          </cell>
          <cell r="BI40">
            <v>4442.0258761715177</v>
          </cell>
          <cell r="BJ40">
            <v>0</v>
          </cell>
          <cell r="BL40" t="str">
            <v>VSP</v>
          </cell>
          <cell r="BM40">
            <v>2</v>
          </cell>
          <cell r="BN40">
            <v>1.76</v>
          </cell>
          <cell r="BO40">
            <v>17.796610169491526</v>
          </cell>
          <cell r="BP40">
            <v>4653.906345233393</v>
          </cell>
          <cell r="BQ40">
            <v>0</v>
          </cell>
          <cell r="BS40" t="str">
            <v>VSP</v>
          </cell>
          <cell r="BT40">
            <v>2</v>
          </cell>
          <cell r="BU40">
            <v>1.76</v>
          </cell>
          <cell r="BV40">
            <v>17.796610169491526</v>
          </cell>
          <cell r="BW40">
            <v>4311.7467182646233</v>
          </cell>
          <cell r="BX40">
            <v>0</v>
          </cell>
          <cell r="BZ40" t="str">
            <v>VSP</v>
          </cell>
          <cell r="CA40">
            <v>2</v>
          </cell>
          <cell r="CB40">
            <v>1.76</v>
          </cell>
          <cell r="CC40">
            <v>17.796610169491526</v>
          </cell>
          <cell r="CD40">
            <v>4649.3310700501361</v>
          </cell>
          <cell r="CE40">
            <v>0</v>
          </cell>
        </row>
        <row r="41">
          <cell r="H41" t="str">
            <v>NBFA</v>
          </cell>
          <cell r="I41">
            <v>2</v>
          </cell>
          <cell r="J41">
            <v>1.76</v>
          </cell>
          <cell r="K41">
            <v>16.967380952380946</v>
          </cell>
          <cell r="L41">
            <v>4008.7988003899836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16.967380952380946</v>
          </cell>
          <cell r="S41">
            <v>3920.9129628353967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16.967380952380946</v>
          </cell>
          <cell r="Z41">
            <v>3824.6015594455534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16.967380952380946</v>
          </cell>
          <cell r="AG41">
            <v>4267.9269416348861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2.6934523809523809</v>
          </cell>
          <cell r="AN41">
            <v>4349.667835540019</v>
          </cell>
          <cell r="AO41">
            <v>0</v>
          </cell>
          <cell r="AQ41" t="str">
            <v>NBFA</v>
          </cell>
          <cell r="AR41">
            <v>2</v>
          </cell>
          <cell r="AS41">
            <v>1.76</v>
          </cell>
          <cell r="AT41">
            <v>2.6934523809523809</v>
          </cell>
          <cell r="AU41">
            <v>4560.6007801470987</v>
          </cell>
          <cell r="AV41">
            <v>0</v>
          </cell>
          <cell r="AX41" t="str">
            <v>NBFA</v>
          </cell>
          <cell r="AY41">
            <v>2</v>
          </cell>
          <cell r="AZ41">
            <v>1.76</v>
          </cell>
          <cell r="BA41">
            <v>16.967380952380946</v>
          </cell>
          <cell r="BB41">
            <v>4351.260035289838</v>
          </cell>
          <cell r="BC41">
            <v>0</v>
          </cell>
          <cell r="BE41" t="str">
            <v>NBFA</v>
          </cell>
          <cell r="BF41">
            <v>2</v>
          </cell>
          <cell r="BG41">
            <v>1.76</v>
          </cell>
          <cell r="BH41">
            <v>16.967380952380946</v>
          </cell>
          <cell r="BI41">
            <v>4458.9932571238987</v>
          </cell>
          <cell r="BJ41">
            <v>0</v>
          </cell>
          <cell r="BL41" t="str">
            <v>NBFA</v>
          </cell>
          <cell r="BM41">
            <v>2</v>
          </cell>
          <cell r="BN41">
            <v>1.76</v>
          </cell>
          <cell r="BO41">
            <v>16.967380952380946</v>
          </cell>
          <cell r="BP41">
            <v>4670.8737261857741</v>
          </cell>
          <cell r="BQ41">
            <v>0</v>
          </cell>
          <cell r="BS41" t="str">
            <v>NBFA</v>
          </cell>
          <cell r="BT41">
            <v>2</v>
          </cell>
          <cell r="BU41">
            <v>1.76</v>
          </cell>
          <cell r="BV41">
            <v>16.967380952380946</v>
          </cell>
          <cell r="BW41">
            <v>4328.7140992170043</v>
          </cell>
          <cell r="BX41">
            <v>0</v>
          </cell>
          <cell r="BZ41" t="str">
            <v>NBFA</v>
          </cell>
          <cell r="CA41">
            <v>2</v>
          </cell>
          <cell r="CB41">
            <v>1.76</v>
          </cell>
          <cell r="CC41">
            <v>16.967380952380946</v>
          </cell>
          <cell r="CD41">
            <v>4666.2984510025171</v>
          </cell>
          <cell r="CE41">
            <v>0</v>
          </cell>
        </row>
        <row r="42">
          <cell r="H42" t="str">
            <v>PTC</v>
          </cell>
          <cell r="I42">
            <v>2</v>
          </cell>
          <cell r="J42">
            <v>2.0499999999999998</v>
          </cell>
          <cell r="K42">
            <v>5</v>
          </cell>
          <cell r="L42">
            <v>4013.7988003899836</v>
          </cell>
          <cell r="M42">
            <v>0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5</v>
          </cell>
          <cell r="S42">
            <v>3925.9129628353967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5</v>
          </cell>
          <cell r="Z42">
            <v>3829.6015594455534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5</v>
          </cell>
          <cell r="AG42">
            <v>4272.9269416348861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5</v>
          </cell>
          <cell r="AN42">
            <v>4354.667835540019</v>
          </cell>
          <cell r="AO42">
            <v>0</v>
          </cell>
          <cell r="AQ42" t="str">
            <v>PTC</v>
          </cell>
          <cell r="AR42">
            <v>2</v>
          </cell>
          <cell r="AS42">
            <v>2.0499999999999998</v>
          </cell>
          <cell r="AT42">
            <v>5</v>
          </cell>
          <cell r="AU42">
            <v>4565.6007801470987</v>
          </cell>
          <cell r="AV42">
            <v>0</v>
          </cell>
          <cell r="AX42" t="str">
            <v>PTC</v>
          </cell>
          <cell r="AY42">
            <v>2</v>
          </cell>
          <cell r="AZ42">
            <v>2.0499999999999998</v>
          </cell>
          <cell r="BA42">
            <v>5</v>
          </cell>
          <cell r="BB42">
            <v>4356.260035289838</v>
          </cell>
          <cell r="BC42">
            <v>0</v>
          </cell>
          <cell r="BE42" t="str">
            <v>PTC</v>
          </cell>
          <cell r="BF42">
            <v>2</v>
          </cell>
          <cell r="BG42">
            <v>2.0499999999999998</v>
          </cell>
          <cell r="BH42">
            <v>5</v>
          </cell>
          <cell r="BI42">
            <v>4463.9932571238987</v>
          </cell>
          <cell r="BJ42">
            <v>0</v>
          </cell>
          <cell r="BL42" t="str">
            <v>PTC</v>
          </cell>
          <cell r="BM42">
            <v>2</v>
          </cell>
          <cell r="BN42">
            <v>2.0499999999999998</v>
          </cell>
          <cell r="BO42">
            <v>5</v>
          </cell>
          <cell r="BP42">
            <v>4675.8737261857741</v>
          </cell>
          <cell r="BQ42">
            <v>0</v>
          </cell>
          <cell r="BS42" t="str">
            <v>PTC</v>
          </cell>
          <cell r="BT42">
            <v>2</v>
          </cell>
          <cell r="BU42">
            <v>2.0499999999999998</v>
          </cell>
          <cell r="BV42">
            <v>5</v>
          </cell>
          <cell r="BW42">
            <v>4333.7140992170043</v>
          </cell>
          <cell r="BX42">
            <v>0</v>
          </cell>
          <cell r="BZ42" t="str">
            <v>PTC</v>
          </cell>
          <cell r="CA42">
            <v>2</v>
          </cell>
          <cell r="CB42">
            <v>2.0499999999999998</v>
          </cell>
          <cell r="CC42">
            <v>5</v>
          </cell>
          <cell r="CD42">
            <v>4671.2984510025171</v>
          </cell>
          <cell r="CE42">
            <v>0</v>
          </cell>
        </row>
        <row r="43">
          <cell r="H43" t="str">
            <v>RCL</v>
          </cell>
          <cell r="I43">
            <v>2</v>
          </cell>
          <cell r="J43">
            <v>2.46</v>
          </cell>
          <cell r="K43">
            <v>2</v>
          </cell>
          <cell r="L43">
            <v>4015.7988003899836</v>
          </cell>
          <cell r="M43">
            <v>0</v>
          </cell>
          <cell r="O43" t="str">
            <v>RCL</v>
          </cell>
          <cell r="P43">
            <v>2</v>
          </cell>
          <cell r="Q43">
            <v>2.46</v>
          </cell>
          <cell r="R43">
            <v>2</v>
          </cell>
          <cell r="S43">
            <v>3927.9129628353967</v>
          </cell>
          <cell r="T43">
            <v>0</v>
          </cell>
          <cell r="V43" t="str">
            <v>RCL</v>
          </cell>
          <cell r="W43">
            <v>2</v>
          </cell>
          <cell r="X43">
            <v>2.46</v>
          </cell>
          <cell r="Y43">
            <v>2</v>
          </cell>
          <cell r="Z43">
            <v>3831.6015594455534</v>
          </cell>
          <cell r="AA43">
            <v>0</v>
          </cell>
          <cell r="AC43" t="str">
            <v>RCL</v>
          </cell>
          <cell r="AD43">
            <v>2</v>
          </cell>
          <cell r="AE43">
            <v>2.46</v>
          </cell>
          <cell r="AF43">
            <v>2</v>
          </cell>
          <cell r="AG43">
            <v>4274.9269416348861</v>
          </cell>
          <cell r="AH43">
            <v>0</v>
          </cell>
          <cell r="AJ43" t="str">
            <v>RCL</v>
          </cell>
          <cell r="AK43">
            <v>2</v>
          </cell>
          <cell r="AL43">
            <v>2.46</v>
          </cell>
          <cell r="AM43">
            <v>2</v>
          </cell>
          <cell r="AN43">
            <v>4356.667835540019</v>
          </cell>
          <cell r="AO43">
            <v>0</v>
          </cell>
          <cell r="AQ43" t="str">
            <v>RCL</v>
          </cell>
          <cell r="AR43">
            <v>2</v>
          </cell>
          <cell r="AS43">
            <v>2.46</v>
          </cell>
          <cell r="AT43">
            <v>2</v>
          </cell>
          <cell r="AU43">
            <v>4567.6007801470987</v>
          </cell>
          <cell r="AV43">
            <v>0</v>
          </cell>
          <cell r="AX43" t="str">
            <v>RCL</v>
          </cell>
          <cell r="AY43">
            <v>2</v>
          </cell>
          <cell r="AZ43">
            <v>2.46</v>
          </cell>
          <cell r="BA43">
            <v>2</v>
          </cell>
          <cell r="BB43">
            <v>4358.260035289838</v>
          </cell>
          <cell r="BC43">
            <v>0</v>
          </cell>
          <cell r="BE43" t="str">
            <v>RCL</v>
          </cell>
          <cell r="BF43">
            <v>2</v>
          </cell>
          <cell r="BG43">
            <v>2.46</v>
          </cell>
          <cell r="BH43">
            <v>2</v>
          </cell>
          <cell r="BI43">
            <v>4465.9932571238987</v>
          </cell>
          <cell r="BJ43">
            <v>0</v>
          </cell>
          <cell r="BL43" t="str">
            <v>RCL</v>
          </cell>
          <cell r="BM43">
            <v>2</v>
          </cell>
          <cell r="BN43">
            <v>2.46</v>
          </cell>
          <cell r="BO43">
            <v>2</v>
          </cell>
          <cell r="BP43">
            <v>4677.8737261857741</v>
          </cell>
          <cell r="BQ43">
            <v>0</v>
          </cell>
          <cell r="BS43" t="str">
            <v>RCL</v>
          </cell>
          <cell r="BT43">
            <v>2</v>
          </cell>
          <cell r="BU43">
            <v>2.46</v>
          </cell>
          <cell r="BV43">
            <v>2</v>
          </cell>
          <cell r="BW43">
            <v>4335.7140992170043</v>
          </cell>
          <cell r="BX43">
            <v>0</v>
          </cell>
          <cell r="BZ43" t="str">
            <v>RCL</v>
          </cell>
          <cell r="CA43">
            <v>2</v>
          </cell>
          <cell r="CB43">
            <v>2.46</v>
          </cell>
          <cell r="CC43">
            <v>2</v>
          </cell>
          <cell r="CD43">
            <v>4673.2984510025171</v>
          </cell>
          <cell r="CE43">
            <v>0</v>
          </cell>
        </row>
        <row r="44">
          <cell r="H44" t="str">
            <v>LVS</v>
          </cell>
          <cell r="I44">
            <v>2</v>
          </cell>
          <cell r="J44">
            <v>2.46</v>
          </cell>
          <cell r="K44">
            <v>20.91</v>
          </cell>
          <cell r="L44">
            <v>4036.7088003899835</v>
          </cell>
          <cell r="M44">
            <v>0</v>
          </cell>
          <cell r="O44" t="str">
            <v>LVS</v>
          </cell>
          <cell r="P44">
            <v>2</v>
          </cell>
          <cell r="Q44">
            <v>2.46</v>
          </cell>
          <cell r="R44">
            <v>20.239999999999998</v>
          </cell>
          <cell r="S44">
            <v>3948.1529628353965</v>
          </cell>
          <cell r="T44">
            <v>0</v>
          </cell>
          <cell r="V44" t="str">
            <v>LVS</v>
          </cell>
          <cell r="W44">
            <v>2</v>
          </cell>
          <cell r="X44">
            <v>2.46</v>
          </cell>
          <cell r="Y44">
            <v>20.91</v>
          </cell>
          <cell r="Z44">
            <v>3852.5115594455533</v>
          </cell>
          <cell r="AA44">
            <v>0</v>
          </cell>
          <cell r="AC44" t="str">
            <v>LVS</v>
          </cell>
          <cell r="AD44">
            <v>2</v>
          </cell>
          <cell r="AE44">
            <v>2.46</v>
          </cell>
          <cell r="AF44">
            <v>20.91</v>
          </cell>
          <cell r="AG44">
            <v>4295.836941634886</v>
          </cell>
          <cell r="AH44">
            <v>0</v>
          </cell>
          <cell r="AJ44" t="str">
            <v>LVS</v>
          </cell>
          <cell r="AK44">
            <v>2</v>
          </cell>
          <cell r="AL44">
            <v>2.46</v>
          </cell>
          <cell r="AM44">
            <v>20.239999999999998</v>
          </cell>
          <cell r="AN44">
            <v>4376.9078355400188</v>
          </cell>
          <cell r="AO44">
            <v>0</v>
          </cell>
          <cell r="AQ44" t="str">
            <v>LVS</v>
          </cell>
          <cell r="AR44">
            <v>2</v>
          </cell>
          <cell r="AS44">
            <v>2.46</v>
          </cell>
          <cell r="AT44">
            <v>20.91</v>
          </cell>
          <cell r="AU44">
            <v>4588.5107801470986</v>
          </cell>
          <cell r="AV44">
            <v>0</v>
          </cell>
          <cell r="AX44" t="str">
            <v>LVS</v>
          </cell>
          <cell r="AY44">
            <v>2</v>
          </cell>
          <cell r="AZ44">
            <v>2.46</v>
          </cell>
          <cell r="BA44">
            <v>20.239999999999998</v>
          </cell>
          <cell r="BB44">
            <v>4378.5000352898378</v>
          </cell>
          <cell r="BC44">
            <v>0</v>
          </cell>
          <cell r="BE44" t="str">
            <v>LVS</v>
          </cell>
          <cell r="BF44">
            <v>2</v>
          </cell>
          <cell r="BG44">
            <v>2.46</v>
          </cell>
          <cell r="BH44">
            <v>20.91</v>
          </cell>
          <cell r="BI44">
            <v>4486.9032571238986</v>
          </cell>
          <cell r="BJ44">
            <v>0</v>
          </cell>
          <cell r="BL44" t="str">
            <v>LVS</v>
          </cell>
          <cell r="BM44">
            <v>2</v>
          </cell>
          <cell r="BN44">
            <v>2.46</v>
          </cell>
          <cell r="BO44">
            <v>20.91</v>
          </cell>
          <cell r="BP44">
            <v>4698.783726185774</v>
          </cell>
          <cell r="BQ44">
            <v>0</v>
          </cell>
          <cell r="BS44" t="str">
            <v>LVS</v>
          </cell>
          <cell r="BT44">
            <v>2</v>
          </cell>
          <cell r="BU44">
            <v>2.46</v>
          </cell>
          <cell r="BV44">
            <v>18.89</v>
          </cell>
          <cell r="BW44">
            <v>4354.6040992170047</v>
          </cell>
          <cell r="BX44">
            <v>0</v>
          </cell>
          <cell r="BZ44" t="str">
            <v>LVS</v>
          </cell>
          <cell r="CA44">
            <v>2</v>
          </cell>
          <cell r="CB44">
            <v>2.46</v>
          </cell>
          <cell r="CC44">
            <v>20.91</v>
          </cell>
          <cell r="CD44">
            <v>4694.208451002517</v>
          </cell>
          <cell r="CE44">
            <v>0</v>
          </cell>
        </row>
        <row r="45">
          <cell r="H45" t="str">
            <v>Extra 2</v>
          </cell>
          <cell r="I45">
            <v>2</v>
          </cell>
          <cell r="L45">
            <v>4036.7088003899835</v>
          </cell>
          <cell r="M45">
            <v>0</v>
          </cell>
          <cell r="O45" t="str">
            <v>Extra 2</v>
          </cell>
          <cell r="P45">
            <v>2</v>
          </cell>
          <cell r="S45">
            <v>3948.1529628353965</v>
          </cell>
          <cell r="T45">
            <v>0</v>
          </cell>
          <cell r="V45" t="str">
            <v>Extra 2</v>
          </cell>
          <cell r="W45">
            <v>2</v>
          </cell>
          <cell r="Z45">
            <v>3852.5115594455533</v>
          </cell>
          <cell r="AA45">
            <v>0</v>
          </cell>
          <cell r="AC45" t="str">
            <v>Extra 2</v>
          </cell>
          <cell r="AD45">
            <v>2</v>
          </cell>
          <cell r="AG45">
            <v>4295.836941634886</v>
          </cell>
          <cell r="AH45">
            <v>0</v>
          </cell>
          <cell r="AJ45" t="str">
            <v>Extra 2</v>
          </cell>
          <cell r="AK45">
            <v>2</v>
          </cell>
          <cell r="AN45">
            <v>4376.9078355400188</v>
          </cell>
          <cell r="AO45">
            <v>0</v>
          </cell>
          <cell r="AQ45" t="str">
            <v>Extra 2</v>
          </cell>
          <cell r="AR45">
            <v>2</v>
          </cell>
          <cell r="AU45">
            <v>4588.5107801470986</v>
          </cell>
          <cell r="AV45">
            <v>0</v>
          </cell>
          <cell r="AX45" t="str">
            <v>Extra 2</v>
          </cell>
          <cell r="AY45">
            <v>2</v>
          </cell>
          <cell r="BB45">
            <v>4378.5000352898378</v>
          </cell>
          <cell r="BC45">
            <v>0</v>
          </cell>
          <cell r="BE45" t="str">
            <v>Extra 2</v>
          </cell>
          <cell r="BF45">
            <v>2</v>
          </cell>
          <cell r="BI45">
            <v>4486.9032571238986</v>
          </cell>
          <cell r="BJ45">
            <v>0</v>
          </cell>
          <cell r="BL45" t="str">
            <v>Extra 2</v>
          </cell>
          <cell r="BM45">
            <v>2</v>
          </cell>
          <cell r="BP45">
            <v>4698.783726185774</v>
          </cell>
          <cell r="BQ45">
            <v>0</v>
          </cell>
          <cell r="BS45" t="str">
            <v>Extra 2</v>
          </cell>
          <cell r="BT45">
            <v>2</v>
          </cell>
          <cell r="BW45">
            <v>4354.6040992170047</v>
          </cell>
          <cell r="BX45">
            <v>0</v>
          </cell>
          <cell r="BZ45" t="str">
            <v>Extra 2</v>
          </cell>
          <cell r="CA45">
            <v>2</v>
          </cell>
          <cell r="CD45">
            <v>4694.208451002517</v>
          </cell>
          <cell r="CE45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 123 CAGR"/>
      <sheetName val=" HT 11KV 33 KV (2)"/>
      <sheetName val=" HT 11KV 33 KV"/>
      <sheetName val="HT-I"/>
      <sheetName val="HT-II"/>
      <sheetName val="HT-III"/>
      <sheetName val="HT-IV"/>
      <sheetName val="LIS-Write up"/>
      <sheetName val="LIS-Write up 17-18"/>
      <sheetName val="LIS-Write up 18-19"/>
      <sheetName val="Upcoming LIS 19-20"/>
      <sheetName val="LIS DETAILS CMD"/>
      <sheetName val="LIS-Write up 19-20"/>
      <sheetName val="HT-V"/>
      <sheetName val="HT-VI"/>
      <sheetName val="HT-Resco"/>
      <sheetName val="H1&amp;H2 Wise Sales"/>
      <sheetName val="Sale Revenue &amp; Input"/>
      <sheetName val="Non-Tariff Income"/>
      <sheetName val="Non Tariff Income"/>
      <sheetName val="1.3 Distribution Cost"/>
      <sheetName val="1.2 SLDC Cost"/>
      <sheetName val="Open Access"/>
      <sheetName val="1.1 Transco Cost"/>
      <sheetName val="1.5 Int on CSD"/>
      <sheetName val="1.7|Other Costs"/>
      <sheetName val="Losses"/>
      <sheetName val="Financial Performance write up"/>
      <sheetName val="News Paper Tables"/>
      <sheetName val="Energy Balance"/>
      <sheetName val="Tables for Write up sales"/>
      <sheetName val="Affidavit Tables"/>
      <sheetName val="For CGM"/>
      <sheetName val="ARR"/>
      <sheetName val="Supply Margin"/>
      <sheetName val="Approved &amp; Actuals"/>
      <sheetName val="Customer Charges"/>
      <sheetName val="Services"/>
      <sheetName val="Load"/>
      <sheetName val="Input Sheet to Services"/>
      <sheetName val="water grid"/>
      <sheetName val="No of Scs lo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W4">
            <v>100.45227887994069</v>
          </cell>
        </row>
      </sheetData>
      <sheetData sheetId="37">
        <row r="4">
          <cell r="S4">
            <v>1925449</v>
          </cell>
        </row>
        <row r="6">
          <cell r="S6">
            <v>0</v>
          </cell>
        </row>
        <row r="7">
          <cell r="S7">
            <v>1042550</v>
          </cell>
        </row>
        <row r="9">
          <cell r="S9">
            <v>0</v>
          </cell>
        </row>
        <row r="10">
          <cell r="S10">
            <v>0</v>
          </cell>
        </row>
        <row r="11">
          <cell r="S11">
            <v>423960</v>
          </cell>
        </row>
        <row r="12">
          <cell r="S12">
            <v>228140</v>
          </cell>
        </row>
        <row r="14">
          <cell r="S14">
            <v>0</v>
          </cell>
        </row>
        <row r="15">
          <cell r="S15">
            <v>0</v>
          </cell>
        </row>
        <row r="16">
          <cell r="S16">
            <v>0</v>
          </cell>
        </row>
        <row r="17">
          <cell r="S17">
            <v>0</v>
          </cell>
        </row>
        <row r="18">
          <cell r="S18">
            <v>146339</v>
          </cell>
        </row>
        <row r="19">
          <cell r="S19">
            <v>63928</v>
          </cell>
        </row>
        <row r="20">
          <cell r="S20">
            <v>48943</v>
          </cell>
        </row>
        <row r="21">
          <cell r="S21">
            <v>19152</v>
          </cell>
        </row>
        <row r="22">
          <cell r="S22">
            <v>14320</v>
          </cell>
        </row>
        <row r="23">
          <cell r="S23">
            <v>4651</v>
          </cell>
        </row>
        <row r="27">
          <cell r="S27">
            <v>283920</v>
          </cell>
        </row>
        <row r="30">
          <cell r="S30">
            <v>0</v>
          </cell>
          <cell r="AE30">
            <v>9901</v>
          </cell>
        </row>
        <row r="31">
          <cell r="S31">
            <v>79124</v>
          </cell>
          <cell r="AE31">
            <v>1575</v>
          </cell>
        </row>
        <row r="32">
          <cell r="S32">
            <v>68612</v>
          </cell>
          <cell r="AE32">
            <v>689</v>
          </cell>
        </row>
        <row r="33">
          <cell r="S33">
            <v>17777</v>
          </cell>
        </row>
        <row r="34">
          <cell r="S34">
            <v>21219</v>
          </cell>
        </row>
        <row r="37">
          <cell r="S37">
            <v>384</v>
          </cell>
        </row>
        <row r="40">
          <cell r="S40">
            <v>18924</v>
          </cell>
        </row>
        <row r="42">
          <cell r="S42">
            <v>100</v>
          </cell>
        </row>
        <row r="43">
          <cell r="S43">
            <v>2</v>
          </cell>
        </row>
        <row r="44">
          <cell r="S44">
            <v>3082</v>
          </cell>
        </row>
        <row r="45">
          <cell r="S45">
            <v>5</v>
          </cell>
        </row>
        <row r="50">
          <cell r="S50">
            <v>6260</v>
          </cell>
        </row>
        <row r="52">
          <cell r="S52">
            <v>36</v>
          </cell>
        </row>
        <row r="61">
          <cell r="S61">
            <v>1285213</v>
          </cell>
        </row>
        <row r="71">
          <cell r="S71">
            <v>320</v>
          </cell>
        </row>
        <row r="76">
          <cell r="S76">
            <v>33780</v>
          </cell>
        </row>
        <row r="78">
          <cell r="S78">
            <v>6161</v>
          </cell>
        </row>
        <row r="81">
          <cell r="S81">
            <v>5521</v>
          </cell>
        </row>
        <row r="83">
          <cell r="S83">
            <v>27324</v>
          </cell>
        </row>
        <row r="86">
          <cell r="S86">
            <v>3164</v>
          </cell>
        </row>
        <row r="89">
          <cell r="S89">
            <v>1351</v>
          </cell>
        </row>
        <row r="94">
          <cell r="S94">
            <v>18165</v>
          </cell>
        </row>
        <row r="97">
          <cell r="S97">
            <v>4064</v>
          </cell>
        </row>
        <row r="98">
          <cell r="S98">
            <v>1537</v>
          </cell>
        </row>
        <row r="101">
          <cell r="S101">
            <v>3008</v>
          </cell>
        </row>
        <row r="102">
          <cell r="S102">
            <v>29</v>
          </cell>
        </row>
        <row r="106">
          <cell r="S106">
            <v>1595</v>
          </cell>
        </row>
        <row r="107">
          <cell r="S107">
            <v>701</v>
          </cell>
        </row>
        <row r="108">
          <cell r="S108">
            <v>15</v>
          </cell>
        </row>
        <row r="111">
          <cell r="S111">
            <v>649</v>
          </cell>
        </row>
        <row r="112">
          <cell r="S112">
            <v>21</v>
          </cell>
        </row>
        <row r="113">
          <cell r="S113">
            <v>202</v>
          </cell>
        </row>
        <row r="115">
          <cell r="S115">
            <v>115</v>
          </cell>
        </row>
        <row r="116">
          <cell r="S116">
            <v>18</v>
          </cell>
        </row>
        <row r="117">
          <cell r="S117">
            <v>1</v>
          </cell>
        </row>
        <row r="118">
          <cell r="S118">
            <v>45</v>
          </cell>
        </row>
        <row r="122">
          <cell r="S122">
            <v>49</v>
          </cell>
        </row>
        <row r="126">
          <cell r="S126">
            <v>1</v>
          </cell>
        </row>
        <row r="127">
          <cell r="S127">
            <v>21</v>
          </cell>
        </row>
        <row r="128">
          <cell r="S128">
            <v>22</v>
          </cell>
        </row>
        <row r="130">
          <cell r="S130">
            <v>27</v>
          </cell>
        </row>
        <row r="131">
          <cell r="S131">
            <v>8</v>
          </cell>
        </row>
        <row r="133">
          <cell r="S133">
            <v>6</v>
          </cell>
        </row>
        <row r="142">
          <cell r="S142">
            <v>7</v>
          </cell>
        </row>
        <row r="143">
          <cell r="S143">
            <v>31</v>
          </cell>
        </row>
        <row r="145">
          <cell r="S145">
            <v>1</v>
          </cell>
        </row>
        <row r="146">
          <cell r="S146">
            <v>12</v>
          </cell>
        </row>
        <row r="147">
          <cell r="S147">
            <v>2</v>
          </cell>
        </row>
        <row r="149">
          <cell r="S149">
            <v>1</v>
          </cell>
        </row>
      </sheetData>
      <sheetData sheetId="38">
        <row r="4">
          <cell r="S4">
            <v>1215.0878460835513</v>
          </cell>
        </row>
        <row r="6">
          <cell r="S6">
            <v>0</v>
          </cell>
        </row>
        <row r="7">
          <cell r="S7">
            <v>1163.6506626908786</v>
          </cell>
        </row>
        <row r="9">
          <cell r="S9">
            <v>0</v>
          </cell>
        </row>
        <row r="10">
          <cell r="S10">
            <v>0</v>
          </cell>
        </row>
        <row r="11">
          <cell r="S11">
            <v>825.93533454333453</v>
          </cell>
        </row>
        <row r="12">
          <cell r="S12">
            <v>480.23360214167707</v>
          </cell>
        </row>
        <row r="14">
          <cell r="S14">
            <v>0</v>
          </cell>
        </row>
        <row r="15">
          <cell r="S15">
            <v>0</v>
          </cell>
        </row>
        <row r="16">
          <cell r="S16">
            <v>0</v>
          </cell>
        </row>
        <row r="17">
          <cell r="S17">
            <v>0</v>
          </cell>
        </row>
        <row r="18">
          <cell r="S18">
            <v>248.39262253251675</v>
          </cell>
        </row>
        <row r="19">
          <cell r="S19">
            <v>136.37407283731224</v>
          </cell>
        </row>
        <row r="20">
          <cell r="S20">
            <v>129.9830825084359</v>
          </cell>
        </row>
        <row r="21">
          <cell r="S21">
            <v>58.14366959187555</v>
          </cell>
        </row>
        <row r="22">
          <cell r="S22">
            <v>56.905940584574871</v>
          </cell>
        </row>
        <row r="23">
          <cell r="S23">
            <v>24.360900732661378</v>
          </cell>
        </row>
        <row r="27">
          <cell r="S27">
            <v>359.92444792742776</v>
          </cell>
        </row>
        <row r="30">
          <cell r="S30">
            <v>0</v>
          </cell>
          <cell r="AE30">
            <v>8.7964800000000007</v>
          </cell>
        </row>
        <row r="31">
          <cell r="S31">
            <v>122.36600494825188</v>
          </cell>
          <cell r="AE31">
            <v>1.51772</v>
          </cell>
        </row>
        <row r="32">
          <cell r="S32">
            <v>166.09189694816556</v>
          </cell>
          <cell r="AE32">
            <v>0.88341999999999998</v>
          </cell>
        </row>
        <row r="33">
          <cell r="S33">
            <v>67.431847183721771</v>
          </cell>
        </row>
        <row r="34">
          <cell r="S34">
            <v>329.64699605207096</v>
          </cell>
        </row>
        <row r="37">
          <cell r="S37">
            <v>1.7189099999999999</v>
          </cell>
        </row>
        <row r="40">
          <cell r="S40">
            <v>363.53859595166648</v>
          </cell>
        </row>
        <row r="42">
          <cell r="S42">
            <v>0.99955048000000013</v>
          </cell>
        </row>
        <row r="44">
          <cell r="S44">
            <v>23.193013180000001</v>
          </cell>
        </row>
        <row r="50">
          <cell r="S50">
            <v>25054.553170966185</v>
          </cell>
        </row>
        <row r="52">
          <cell r="S52">
            <v>140.26</v>
          </cell>
        </row>
        <row r="61">
          <cell r="S61">
            <v>6520211.3832366457</v>
          </cell>
        </row>
        <row r="71">
          <cell r="S71">
            <v>2502.5</v>
          </cell>
        </row>
        <row r="76">
          <cell r="S76">
            <v>55.480519260924879</v>
          </cell>
        </row>
        <row r="78">
          <cell r="S78">
            <v>13.894729999999997</v>
          </cell>
        </row>
        <row r="81">
          <cell r="S81">
            <v>14.616237999999999</v>
          </cell>
        </row>
        <row r="83">
          <cell r="S83">
            <v>111312.04503884701</v>
          </cell>
        </row>
        <row r="86">
          <cell r="S86">
            <v>13230.410000000002</v>
          </cell>
        </row>
        <row r="89">
          <cell r="S89">
            <v>6572.7420000000002</v>
          </cell>
        </row>
        <row r="94">
          <cell r="S94">
            <v>45.380960309652679</v>
          </cell>
        </row>
        <row r="97">
          <cell r="S97">
            <v>4.0228149999999996</v>
          </cell>
        </row>
        <row r="98">
          <cell r="S98">
            <v>6.5545710000000001</v>
          </cell>
        </row>
        <row r="101">
          <cell r="S101">
            <v>12.218793004416405</v>
          </cell>
        </row>
        <row r="102">
          <cell r="S102">
            <v>0.95</v>
          </cell>
        </row>
        <row r="106">
          <cell r="S106">
            <v>405.97125</v>
          </cell>
        </row>
        <row r="107">
          <cell r="S107">
            <v>87.247</v>
          </cell>
        </row>
        <row r="108">
          <cell r="S108">
            <v>4.7190000000000003</v>
          </cell>
        </row>
        <row r="111">
          <cell r="S111">
            <v>106.51560000000001</v>
          </cell>
        </row>
        <row r="112">
          <cell r="S112">
            <v>2.823</v>
          </cell>
        </row>
        <row r="113">
          <cell r="S113">
            <v>66.4071</v>
          </cell>
        </row>
        <row r="115">
          <cell r="S115">
            <v>36.340000000000003</v>
          </cell>
        </row>
        <row r="116">
          <cell r="S116">
            <v>5.18</v>
          </cell>
        </row>
        <row r="117">
          <cell r="S117">
            <v>517.6</v>
          </cell>
        </row>
        <row r="118">
          <cell r="S118">
            <v>13.208</v>
          </cell>
        </row>
        <row r="122">
          <cell r="S122">
            <v>68.361000000000004</v>
          </cell>
        </row>
        <row r="126">
          <cell r="S126">
            <v>0.1</v>
          </cell>
        </row>
        <row r="127">
          <cell r="S127">
            <v>8.7976499999999991</v>
          </cell>
        </row>
        <row r="128">
          <cell r="S128">
            <v>63.921999999999997</v>
          </cell>
        </row>
        <row r="130">
          <cell r="S130">
            <v>63.537999999999997</v>
          </cell>
        </row>
        <row r="131">
          <cell r="S131">
            <v>14.67</v>
          </cell>
        </row>
        <row r="133">
          <cell r="S133">
            <v>4.55</v>
          </cell>
        </row>
        <row r="137">
          <cell r="S137">
            <v>173.82</v>
          </cell>
        </row>
        <row r="141">
          <cell r="S141">
            <v>35</v>
          </cell>
        </row>
        <row r="142">
          <cell r="S142">
            <v>17.350000000000001</v>
          </cell>
        </row>
        <row r="143">
          <cell r="S143">
            <v>2435.7829999999999</v>
          </cell>
        </row>
        <row r="145">
          <cell r="S145">
            <v>5.3079999999999998</v>
          </cell>
        </row>
        <row r="146">
          <cell r="S146">
            <v>169.8</v>
          </cell>
        </row>
        <row r="147">
          <cell r="S147">
            <v>30</v>
          </cell>
        </row>
        <row r="149">
          <cell r="S149">
            <v>0.5</v>
          </cell>
        </row>
      </sheetData>
      <sheetData sheetId="39">
        <row r="12">
          <cell r="AB12">
            <v>441</v>
          </cell>
        </row>
      </sheetData>
      <sheetData sheetId="40"/>
      <sheetData sheetId="4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7-18 Sales"/>
      <sheetName val="FY18-19 Sales"/>
      <sheetName val="FY19-20 Sales "/>
      <sheetName val="FY19-20 H1"/>
      <sheetName val="FY20-21 Sales"/>
      <sheetName val="FY21-22 Sales"/>
      <sheetName val="FY22-23 Sales "/>
      <sheetName val="FY19-20 Sales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F10">
            <v>130.6393071469918</v>
          </cell>
          <cell r="G10">
            <v>150.71577048009814</v>
          </cell>
          <cell r="H10">
            <v>157.49337276012949</v>
          </cell>
          <cell r="I10">
            <v>133.45904927736939</v>
          </cell>
          <cell r="J10">
            <v>111.91357895335869</v>
          </cell>
          <cell r="K10">
            <v>123.643459372964</v>
          </cell>
          <cell r="L10">
            <v>117.2174699300564</v>
          </cell>
          <cell r="M10">
            <v>103.62264339360456</v>
          </cell>
          <cell r="N10">
            <v>87.77662241364132</v>
          </cell>
          <cell r="O10">
            <v>91.249456288957688</v>
          </cell>
          <cell r="P10">
            <v>90.233306438056459</v>
          </cell>
          <cell r="Q10">
            <v>92.667470106759012</v>
          </cell>
        </row>
        <row r="11">
          <cell r="F11">
            <v>26.795229196505517</v>
          </cell>
          <cell r="G11">
            <v>30.913081994519313</v>
          </cell>
          <cell r="H11">
            <v>32.303225669208729</v>
          </cell>
          <cell r="I11">
            <v>27.373582207621055</v>
          </cell>
          <cell r="J11">
            <v>22.954423624448268</v>
          </cell>
          <cell r="K11">
            <v>25.360321521145465</v>
          </cell>
          <cell r="L11">
            <v>24.042296619625628</v>
          </cell>
          <cell r="M11">
            <v>21.253882467052939</v>
          </cell>
          <cell r="N11">
            <v>18.003729252959388</v>
          </cell>
          <cell r="O11">
            <v>18.716036916576947</v>
          </cell>
          <cell r="P11">
            <v>18.507615969256264</v>
          </cell>
          <cell r="Q11">
            <v>19.006883569713633</v>
          </cell>
        </row>
        <row r="13">
          <cell r="F13">
            <v>67.875360232300835</v>
          </cell>
          <cell r="G13">
            <v>78.306349271395334</v>
          </cell>
          <cell r="H13">
            <v>81.827741158071348</v>
          </cell>
          <cell r="I13">
            <v>69.34039412632039</v>
          </cell>
          <cell r="J13">
            <v>58.146163296765287</v>
          </cell>
          <cell r="K13">
            <v>64.240576045500205</v>
          </cell>
          <cell r="L13">
            <v>60.901869205945744</v>
          </cell>
          <cell r="M13">
            <v>53.838499316674579</v>
          </cell>
          <cell r="N13">
            <v>45.605491918270225</v>
          </cell>
          <cell r="O13">
            <v>47.409848168022911</v>
          </cell>
          <cell r="P13">
            <v>46.881894226087844</v>
          </cell>
          <cell r="Q13">
            <v>48.146595788624943</v>
          </cell>
        </row>
        <row r="14">
          <cell r="F14">
            <v>46.419824712930861</v>
          </cell>
          <cell r="G14">
            <v>53.553557500795243</v>
          </cell>
          <cell r="H14">
            <v>55.961830452358129</v>
          </cell>
          <cell r="I14">
            <v>47.42175849753459</v>
          </cell>
          <cell r="J14">
            <v>39.766046157657406</v>
          </cell>
          <cell r="K14">
            <v>43.934002991423093</v>
          </cell>
          <cell r="L14">
            <v>41.650667982525015</v>
          </cell>
          <cell r="M14">
            <v>36.820043275408857</v>
          </cell>
          <cell r="N14">
            <v>31.189505787486667</v>
          </cell>
          <cell r="O14">
            <v>32.42350146053419</v>
          </cell>
          <cell r="P14">
            <v>32.062434803101347</v>
          </cell>
          <cell r="Q14">
            <v>32.927361702144225</v>
          </cell>
        </row>
        <row r="16">
          <cell r="F16">
            <v>61.344475214101259</v>
          </cell>
          <cell r="G16">
            <v>70.771807111527934</v>
          </cell>
          <cell r="H16">
            <v>73.954374932487113</v>
          </cell>
          <cell r="I16">
            <v>62.66854531983504</v>
          </cell>
          <cell r="J16">
            <v>52.551409833344039</v>
          </cell>
          <cell r="K16">
            <v>58.059425562907087</v>
          </cell>
          <cell r="L16">
            <v>55.041965054922457</v>
          </cell>
          <cell r="M16">
            <v>48.658224068245168</v>
          </cell>
          <cell r="N16">
            <v>41.217386678057984</v>
          </cell>
          <cell r="O16">
            <v>42.848129953107133</v>
          </cell>
          <cell r="P16">
            <v>42.370975100530593</v>
          </cell>
          <cell r="Q16">
            <v>43.513988609273227</v>
          </cell>
        </row>
        <row r="17">
          <cell r="F17">
            <v>17.860354713177536</v>
          </cell>
          <cell r="G17">
            <v>20.605108680005653</v>
          </cell>
          <cell r="H17">
            <v>21.531708671002221</v>
          </cell>
          <cell r="I17">
            <v>18.245855798173107</v>
          </cell>
          <cell r="J17">
            <v>15.30026651993165</v>
          </cell>
          <cell r="K17">
            <v>16.903917286401068</v>
          </cell>
          <cell r="L17">
            <v>16.025388049374975</v>
          </cell>
          <cell r="M17">
            <v>14.166771148322773</v>
          </cell>
          <cell r="N17">
            <v>12.000382167277772</v>
          </cell>
          <cell r="O17">
            <v>12.475170699364055</v>
          </cell>
          <cell r="P17">
            <v>12.336247758212675</v>
          </cell>
          <cell r="Q17">
            <v>12.669034478399734</v>
          </cell>
        </row>
        <row r="18">
          <cell r="F18">
            <v>6.4303665059804462</v>
          </cell>
          <cell r="G18">
            <v>7.4185761053355082</v>
          </cell>
          <cell r="H18">
            <v>7.752185243688734</v>
          </cell>
          <cell r="I18">
            <v>6.569160684751469</v>
          </cell>
          <cell r="J18">
            <v>5.5086431900343023</v>
          </cell>
          <cell r="K18">
            <v>6.0860148235543496</v>
          </cell>
          <cell r="L18">
            <v>5.7697128759715808</v>
          </cell>
          <cell r="M18">
            <v>5.1005443146575526</v>
          </cell>
          <cell r="N18">
            <v>4.3205667964978094</v>
          </cell>
          <cell r="O18">
            <v>4.4915076497552571</v>
          </cell>
          <cell r="P18">
            <v>4.4414904221000295</v>
          </cell>
          <cell r="Q18">
            <v>4.5613055441114119</v>
          </cell>
        </row>
        <row r="19">
          <cell r="F19">
            <v>5.6280972589231331</v>
          </cell>
          <cell r="G19">
            <v>6.4930152588845917</v>
          </cell>
          <cell r="H19">
            <v>6.7850024536068956</v>
          </cell>
          <cell r="I19">
            <v>5.7495751150249879</v>
          </cell>
          <cell r="J19">
            <v>4.8213705407590215</v>
          </cell>
          <cell r="K19">
            <v>5.326707787861813</v>
          </cell>
          <cell r="L19">
            <v>5.049868493783161</v>
          </cell>
          <cell r="M19">
            <v>4.4641871423102115</v>
          </cell>
          <cell r="N19">
            <v>3.7815216475994702</v>
          </cell>
          <cell r="O19">
            <v>3.9311354754833814</v>
          </cell>
          <cell r="P19">
            <v>3.8873585272171325</v>
          </cell>
          <cell r="Q19">
            <v>3.9922252030345464</v>
          </cell>
        </row>
        <row r="20">
          <cell r="F20">
            <v>2.6172390190886081</v>
          </cell>
          <cell r="G20">
            <v>3.019452597438236</v>
          </cell>
          <cell r="H20">
            <v>3.1552356594473063</v>
          </cell>
          <cell r="I20">
            <v>2.6737299733699915</v>
          </cell>
          <cell r="J20">
            <v>2.2420861837013244</v>
          </cell>
          <cell r="K20">
            <v>2.4770836082428658</v>
          </cell>
          <cell r="L20">
            <v>2.348344787795007</v>
          </cell>
          <cell r="M20">
            <v>2.0759848737232929</v>
          </cell>
          <cell r="N20">
            <v>1.7585243382093345</v>
          </cell>
          <cell r="O20">
            <v>1.8280993881984142</v>
          </cell>
          <cell r="P20">
            <v>1.8077417554376451</v>
          </cell>
          <cell r="Q20">
            <v>1.8565079979392836</v>
          </cell>
        </row>
        <row r="23">
          <cell r="F23">
            <v>5.4426136829741312</v>
          </cell>
          <cell r="G23">
            <v>5.8910610753244317</v>
          </cell>
          <cell r="H23">
            <v>6.1690352724774407</v>
          </cell>
          <cell r="I23">
            <v>5.3391732443321072</v>
          </cell>
          <cell r="J23">
            <v>4.6306833415230253</v>
          </cell>
          <cell r="K23">
            <v>5.0164862832300798</v>
          </cell>
          <cell r="L23">
            <v>4.807473649352997</v>
          </cell>
          <cell r="M23">
            <v>4.5842852970839711</v>
          </cell>
          <cell r="N23">
            <v>4.2372453044327596</v>
          </cell>
          <cell r="O23">
            <v>4.5298993608045963</v>
          </cell>
          <cell r="P23">
            <v>4.4277635610100523</v>
          </cell>
          <cell r="Q23">
            <v>4.5046013630599804</v>
          </cell>
        </row>
        <row r="25">
          <cell r="F25">
            <v>14.368390503440772</v>
          </cell>
          <cell r="G25">
            <v>15.552282587072503</v>
          </cell>
          <cell r="H25">
            <v>16.286128868881782</v>
          </cell>
          <cell r="I25">
            <v>14.095309828818346</v>
          </cell>
          <cell r="J25">
            <v>12.224910755088228</v>
          </cell>
          <cell r="K25">
            <v>13.243422750742853</v>
          </cell>
          <cell r="L25">
            <v>12.691633607028079</v>
          </cell>
          <cell r="M25">
            <v>12.102420852271532</v>
          </cell>
          <cell r="N25">
            <v>11.186242261400279</v>
          </cell>
          <cell r="O25">
            <v>11.958843075880411</v>
          </cell>
          <cell r="P25">
            <v>11.689206621538624</v>
          </cell>
          <cell r="Q25">
            <v>11.89205687136127</v>
          </cell>
        </row>
        <row r="26">
          <cell r="F26">
            <v>8.6380253417595494</v>
          </cell>
          <cell r="G26">
            <v>9.349760578762643</v>
          </cell>
          <cell r="H26">
            <v>9.7909361424213959</v>
          </cell>
          <cell r="I26">
            <v>8.4738540111454181</v>
          </cell>
          <cell r="J26">
            <v>7.3494027655994838</v>
          </cell>
          <cell r="K26">
            <v>7.9617143830519694</v>
          </cell>
          <cell r="L26">
            <v>7.6299883901111007</v>
          </cell>
          <cell r="M26">
            <v>7.2757639760365951</v>
          </cell>
          <cell r="N26">
            <v>6.724973413681802</v>
          </cell>
          <cell r="O26">
            <v>7.1894475253051802</v>
          </cell>
          <cell r="P26">
            <v>7.0273467997500942</v>
          </cell>
          <cell r="Q26">
            <v>7.1492968259642797</v>
          </cell>
        </row>
        <row r="27">
          <cell r="F27">
            <v>9.1039086882376967</v>
          </cell>
          <cell r="G27">
            <v>9.8540306607390526</v>
          </cell>
          <cell r="H27">
            <v>10.31900059172712</v>
          </cell>
          <cell r="I27">
            <v>8.9308829394115108</v>
          </cell>
          <cell r="J27">
            <v>7.7457855289725526</v>
          </cell>
          <cell r="K27">
            <v>8.3911215674170823</v>
          </cell>
          <cell r="L27">
            <v>8.0415042614051639</v>
          </cell>
          <cell r="M27">
            <v>7.6681751041857771</v>
          </cell>
          <cell r="N27">
            <v>7.0876781980491579</v>
          </cell>
          <cell r="O27">
            <v>7.5772032611243034</v>
          </cell>
          <cell r="P27">
            <v>7.4063597933914371</v>
          </cell>
          <cell r="Q27">
            <v>7.5348870735575311</v>
          </cell>
        </row>
        <row r="28">
          <cell r="F28">
            <v>42.071771057483609</v>
          </cell>
          <cell r="G28">
            <v>45.538299663272397</v>
          </cell>
          <cell r="H28">
            <v>47.687058966012131</v>
          </cell>
          <cell r="I28">
            <v>41.27216948622992</v>
          </cell>
          <cell r="J28">
            <v>35.795494725945602</v>
          </cell>
          <cell r="K28">
            <v>38.777777500778377</v>
          </cell>
          <cell r="L28">
            <v>37.162095735947879</v>
          </cell>
          <cell r="M28">
            <v>35.436834711316727</v>
          </cell>
          <cell r="N28">
            <v>32.754192148555582</v>
          </cell>
          <cell r="O28">
            <v>35.016427753709102</v>
          </cell>
          <cell r="P28">
            <v>34.226911128788394</v>
          </cell>
          <cell r="Q28">
            <v>34.820872523938952</v>
          </cell>
        </row>
        <row r="29">
          <cell r="F29">
            <v>9.5917159569030519E-2</v>
          </cell>
          <cell r="G29">
            <v>0.10382031099514355</v>
          </cell>
          <cell r="H29">
            <v>0.10871915132764876</v>
          </cell>
          <cell r="I29">
            <v>9.4094191113607117E-2</v>
          </cell>
          <cell r="J29">
            <v>8.1608215988572944E-2</v>
          </cell>
          <cell r="K29">
            <v>8.8407361486934954E-2</v>
          </cell>
          <cell r="L29">
            <v>8.472385585466008E-2</v>
          </cell>
          <cell r="M29">
            <v>8.0790526383655095E-2</v>
          </cell>
          <cell r="N29">
            <v>7.4674514428573299E-2</v>
          </cell>
          <cell r="O29">
            <v>7.9832063256878597E-2</v>
          </cell>
          <cell r="P29">
            <v>7.8032086926159039E-2</v>
          </cell>
          <cell r="Q29">
            <v>7.9386227445669366E-2</v>
          </cell>
        </row>
        <row r="31">
          <cell r="F31">
            <v>0.1178698265178469</v>
          </cell>
          <cell r="G31">
            <v>0.12758178099737666</v>
          </cell>
          <cell r="H31">
            <v>0.1336018243631881</v>
          </cell>
          <cell r="I31">
            <v>0.1156296332453009</v>
          </cell>
          <cell r="J31">
            <v>0.10028597911181138</v>
          </cell>
          <cell r="K31">
            <v>0.10864125259950008</v>
          </cell>
          <cell r="L31">
            <v>0.10411469893793882</v>
          </cell>
          <cell r="M31">
            <v>9.9281143977929517E-2</v>
          </cell>
          <cell r="N31">
            <v>9.1765353567062016E-2</v>
          </cell>
          <cell r="O31">
            <v>9.8103316329732806E-2</v>
          </cell>
          <cell r="P31">
            <v>9.5891377415033674E-2</v>
          </cell>
          <cell r="Q31">
            <v>9.7555441580743224E-2</v>
          </cell>
        </row>
        <row r="32">
          <cell r="F32">
            <v>6.4628002429448397E-2</v>
          </cell>
          <cell r="G32">
            <v>6.995306513837421E-2</v>
          </cell>
          <cell r="H32">
            <v>7.3253853718156653E-2</v>
          </cell>
          <cell r="I32">
            <v>6.3399704903799495E-2</v>
          </cell>
          <cell r="J32">
            <v>5.4986782395038243E-2</v>
          </cell>
          <cell r="K32">
            <v>5.956797718605028E-2</v>
          </cell>
          <cell r="L32">
            <v>5.7086068713977353E-2</v>
          </cell>
          <cell r="M32">
            <v>5.4435831491043495E-2</v>
          </cell>
          <cell r="N32">
            <v>5.0314925104036776E-2</v>
          </cell>
          <cell r="O32">
            <v>5.3790028825866899E-2</v>
          </cell>
          <cell r="P32">
            <v>5.2577223159004212E-2</v>
          </cell>
          <cell r="Q32">
            <v>5.3489629209995997E-2</v>
          </cell>
        </row>
        <row r="33">
          <cell r="F33">
            <v>3.9923737587921088E-2</v>
          </cell>
          <cell r="G33">
            <v>4.3213277698068556E-2</v>
          </cell>
          <cell r="H33">
            <v>4.5252329071137048E-2</v>
          </cell>
          <cell r="I33">
            <v>3.9164960799988754E-2</v>
          </cell>
          <cell r="J33">
            <v>3.396790537569401E-2</v>
          </cell>
          <cell r="K33">
            <v>3.6797923507156105E-2</v>
          </cell>
          <cell r="L33">
            <v>3.526473264821773E-2</v>
          </cell>
          <cell r="M33">
            <v>3.3627557252774283E-2</v>
          </cell>
          <cell r="N33">
            <v>3.1081880780739646E-2</v>
          </cell>
          <cell r="O33">
            <v>3.3228614763932296E-2</v>
          </cell>
          <cell r="P33">
            <v>3.247940802120762E-2</v>
          </cell>
          <cell r="Q33">
            <v>3.3043043881579331E-2</v>
          </cell>
        </row>
        <row r="35">
          <cell r="F35">
            <v>19.750953041710009</v>
          </cell>
          <cell r="G35">
            <v>19.587539545541034</v>
          </cell>
          <cell r="H35">
            <v>20.336480862780011</v>
          </cell>
          <cell r="I35">
            <v>16.332912862697736</v>
          </cell>
          <cell r="J35">
            <v>13.814459120770325</v>
          </cell>
          <cell r="K35">
            <v>15.575932077076333</v>
          </cell>
          <cell r="L35">
            <v>14.618330307623919</v>
          </cell>
          <cell r="M35">
            <v>16.091016852762049</v>
          </cell>
          <cell r="N35">
            <v>19.832743795323726</v>
          </cell>
          <cell r="O35">
            <v>22.881787134565499</v>
          </cell>
          <cell r="P35">
            <v>21.804263527134829</v>
          </cell>
          <cell r="Q35">
            <v>19.380091372014526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F37">
            <v>6.1022803531110725E-2</v>
          </cell>
          <cell r="G37">
            <v>6.051791905034707E-2</v>
          </cell>
          <cell r="H37">
            <v>6.2831857965684024E-2</v>
          </cell>
          <cell r="I37">
            <v>5.0462381769951506E-2</v>
          </cell>
          <cell r="J37">
            <v>4.2681334061960931E-2</v>
          </cell>
          <cell r="K37">
            <v>4.8123604007670857E-2</v>
          </cell>
          <cell r="L37">
            <v>4.5164985022807976E-2</v>
          </cell>
          <cell r="M37">
            <v>4.9715016685436729E-2</v>
          </cell>
          <cell r="N37">
            <v>6.1275505316077311E-2</v>
          </cell>
          <cell r="O37">
            <v>7.0695869602067432E-2</v>
          </cell>
          <cell r="P37">
            <v>6.7366738533935308E-2</v>
          </cell>
          <cell r="Q37">
            <v>5.9876984452950061E-2</v>
          </cell>
        </row>
        <row r="38">
          <cell r="F38">
            <v>1.0066403760205737E-3</v>
          </cell>
          <cell r="G38">
            <v>9.9831173370731495E-4</v>
          </cell>
          <cell r="H38">
            <v>1.0364827813327474E-3</v>
          </cell>
          <cell r="I38">
            <v>8.3243423802874098E-4</v>
          </cell>
          <cell r="J38">
            <v>7.0407702830774938E-4</v>
          </cell>
          <cell r="K38">
            <v>7.93853445442729E-4</v>
          </cell>
          <cell r="L38">
            <v>7.4504766866609166E-4</v>
          </cell>
          <cell r="M38">
            <v>8.2010560305678258E-4</v>
          </cell>
          <cell r="N38">
            <v>1.010808978659588E-3</v>
          </cell>
          <cell r="O38">
            <v>1.1662085751770648E-3</v>
          </cell>
          <cell r="P38">
            <v>1.1112907812324165E-3</v>
          </cell>
          <cell r="Q38">
            <v>9.8773879036820095E-4</v>
          </cell>
        </row>
        <row r="39">
          <cell r="F39">
            <v>1.462227424409839</v>
          </cell>
          <cell r="G39">
            <v>1.4501293907042068</v>
          </cell>
          <cell r="H39">
            <v>1.5055759573092606</v>
          </cell>
          <cell r="I39">
            <v>1.2091787701534191</v>
          </cell>
          <cell r="J39">
            <v>1.0227294316948123</v>
          </cell>
          <cell r="K39">
            <v>1.1531370155024199</v>
          </cell>
          <cell r="L39">
            <v>1.0822426355704895</v>
          </cell>
          <cell r="M39">
            <v>1.1912704201696835</v>
          </cell>
          <cell r="N39">
            <v>1.4682826604657679</v>
          </cell>
          <cell r="O39">
            <v>1.6940132760688862</v>
          </cell>
          <cell r="P39">
            <v>1.6142406916317285</v>
          </cell>
          <cell r="Q39">
            <v>1.4347713263194855</v>
          </cell>
        </row>
        <row r="40">
          <cell r="F40">
            <v>2.690089973018504E-3</v>
          </cell>
          <cell r="G40">
            <v>2.6678329707071871E-3</v>
          </cell>
          <cell r="H40">
            <v>2.7698391637060353E-3</v>
          </cell>
          <cell r="I40">
            <v>2.2245511408660679E-3</v>
          </cell>
          <cell r="J40">
            <v>1.8815364445948191E-3</v>
          </cell>
          <cell r="K40">
            <v>2.1214499681344303E-3</v>
          </cell>
          <cell r="L40">
            <v>1.9910241141157079E-3</v>
          </cell>
          <cell r="M40">
            <v>2.1916047797731642E-3</v>
          </cell>
          <cell r="N40">
            <v>2.701229915770494E-3</v>
          </cell>
          <cell r="O40">
            <v>3.116511188368924E-3</v>
          </cell>
          <cell r="P40">
            <v>2.9697519182760508E-3</v>
          </cell>
          <cell r="Q40">
            <v>2.6395784226686111E-3</v>
          </cell>
        </row>
        <row r="42">
          <cell r="F42">
            <v>0.69983217157685451</v>
          </cell>
          <cell r="G42">
            <v>0.70263525300677543</v>
          </cell>
          <cell r="H42">
            <v>0.74634266600924681</v>
          </cell>
          <cell r="I42">
            <v>0.7058849530063902</v>
          </cell>
          <cell r="J42">
            <v>0.63814907841171098</v>
          </cell>
          <cell r="K42">
            <v>0.68160305689390621</v>
          </cell>
          <cell r="L42">
            <v>0.66047713782636885</v>
          </cell>
          <cell r="M42">
            <v>0.63515568200241312</v>
          </cell>
          <cell r="N42">
            <v>0.62397109062645784</v>
          </cell>
          <cell r="O42">
            <v>0.62135928053259448</v>
          </cell>
          <cell r="P42">
            <v>0.67491142920193881</v>
          </cell>
          <cell r="Q42">
            <v>0.58318534728226301</v>
          </cell>
        </row>
        <row r="43">
          <cell r="F43">
            <v>3.1936828423145422E-2</v>
          </cell>
          <cell r="G43">
            <v>3.2064746993224563E-2</v>
          </cell>
          <cell r="H43">
            <v>3.4059333990753282E-2</v>
          </cell>
          <cell r="I43">
            <v>3.2213046993609711E-2</v>
          </cell>
          <cell r="J43">
            <v>2.912192158828902E-2</v>
          </cell>
          <cell r="K43">
            <v>3.1104943106093765E-2</v>
          </cell>
          <cell r="L43">
            <v>3.0140862173631083E-2</v>
          </cell>
          <cell r="M43">
            <v>2.8985317997586982E-2</v>
          </cell>
          <cell r="N43">
            <v>2.8474909373542107E-2</v>
          </cell>
          <cell r="O43">
            <v>2.8355719467405602E-2</v>
          </cell>
          <cell r="P43">
            <v>3.0799570798061105E-2</v>
          </cell>
          <cell r="Q43">
            <v>2.6613652717736958E-2</v>
          </cell>
        </row>
        <row r="47">
          <cell r="F47">
            <v>828.26221435895843</v>
          </cell>
          <cell r="G47">
            <v>261.07570030320261</v>
          </cell>
          <cell r="H47">
            <v>165.43031629668747</v>
          </cell>
          <cell r="I47">
            <v>248.52584871067995</v>
          </cell>
          <cell r="J47">
            <v>708.42682646237927</v>
          </cell>
          <cell r="K47">
            <v>596.06596782797067</v>
          </cell>
          <cell r="L47">
            <v>473.29355077902329</v>
          </cell>
          <cell r="M47">
            <v>361.96435112529696</v>
          </cell>
          <cell r="N47">
            <v>798.70598429805955</v>
          </cell>
          <cell r="O47">
            <v>972.00330012418112</v>
          </cell>
          <cell r="P47">
            <v>1123.1127502448412</v>
          </cell>
          <cell r="Q47">
            <v>1328.5518414687187</v>
          </cell>
        </row>
        <row r="49">
          <cell r="F49">
            <v>0.27378564104157055</v>
          </cell>
          <cell r="G49">
            <v>8.6299696797361408E-2</v>
          </cell>
          <cell r="H49">
            <v>5.4683703312546836E-2</v>
          </cell>
          <cell r="I49">
            <v>8.2151289320032878E-2</v>
          </cell>
          <cell r="J49">
            <v>0.2341735376207677</v>
          </cell>
          <cell r="K49">
            <v>0.19703217202918152</v>
          </cell>
          <cell r="L49">
            <v>0.15644922097667641</v>
          </cell>
          <cell r="M49">
            <v>0.11964887470296524</v>
          </cell>
          <cell r="N49">
            <v>0.26401570194051144</v>
          </cell>
          <cell r="O49">
            <v>0.32129987581890063</v>
          </cell>
          <cell r="P49">
            <v>0.37124975515843339</v>
          </cell>
          <cell r="Q49">
            <v>0.4391585312810522</v>
          </cell>
        </row>
        <row r="52">
          <cell r="F52">
            <v>7.0030627041389222</v>
          </cell>
          <cell r="G52">
            <v>6.9993284702417604</v>
          </cell>
          <cell r="H52">
            <v>6.9305904975388417</v>
          </cell>
          <cell r="I52">
            <v>6.143372615586201</v>
          </cell>
          <cell r="J52">
            <v>5.7022452232938594</v>
          </cell>
          <cell r="K52">
            <v>6.2327265381519599</v>
          </cell>
          <cell r="L52">
            <v>6.2250159367183073</v>
          </cell>
          <cell r="M52">
            <v>6.5468721318763716</v>
          </cell>
          <cell r="N52">
            <v>6.4919950431747653</v>
          </cell>
          <cell r="O52">
            <v>6.7409859776721825</v>
          </cell>
          <cell r="P52">
            <v>6.8065429444746224</v>
          </cell>
          <cell r="Q52">
            <v>6.3449915025922863</v>
          </cell>
        </row>
        <row r="53">
          <cell r="F53">
            <v>2.2789618366786413</v>
          </cell>
          <cell r="G53">
            <v>2.2777466288616623</v>
          </cell>
          <cell r="H53">
            <v>2.2553776707159603</v>
          </cell>
          <cell r="I53">
            <v>1.9991983980299177</v>
          </cell>
          <cell r="J53">
            <v>1.8556451364614244</v>
          </cell>
          <cell r="K53">
            <v>2.0282762726810399</v>
          </cell>
          <cell r="L53">
            <v>2.0257670610478575</v>
          </cell>
          <cell r="M53">
            <v>2.1305066609418173</v>
          </cell>
          <cell r="N53">
            <v>2.1126483614887683</v>
          </cell>
          <cell r="O53">
            <v>2.1936758863548818</v>
          </cell>
          <cell r="P53">
            <v>2.2150096701267832</v>
          </cell>
          <cell r="Q53">
            <v>2.0648099409294161</v>
          </cell>
        </row>
        <row r="54">
          <cell r="F54">
            <v>2.0553388793934357</v>
          </cell>
          <cell r="G54">
            <v>2.0542429137512817</v>
          </cell>
          <cell r="H54">
            <v>2.0340689079261596</v>
          </cell>
          <cell r="I54">
            <v>1.8030272069322859</v>
          </cell>
          <cell r="J54">
            <v>1.6735600982616703</v>
          </cell>
          <cell r="K54">
            <v>1.8292518173398398</v>
          </cell>
          <cell r="L54">
            <v>1.8269888219077517</v>
          </cell>
          <cell r="M54">
            <v>1.921450856510275</v>
          </cell>
          <cell r="N54">
            <v>1.9053449013358807</v>
          </cell>
          <cell r="O54">
            <v>1.9784216064732756</v>
          </cell>
          <cell r="P54">
            <v>1.9976620143314723</v>
          </cell>
          <cell r="Q54">
            <v>1.8622006221636995</v>
          </cell>
        </row>
        <row r="56">
          <cell r="F56">
            <v>17.961154272891484</v>
          </cell>
          <cell r="G56">
            <v>17.951576870267576</v>
          </cell>
          <cell r="H56">
            <v>17.775280671835247</v>
          </cell>
          <cell r="I56">
            <v>15.756258078224359</v>
          </cell>
          <cell r="J56">
            <v>14.624873499548753</v>
          </cell>
          <cell r="K56">
            <v>15.985429178911929</v>
          </cell>
          <cell r="L56">
            <v>15.965653359711457</v>
          </cell>
          <cell r="M56">
            <v>16.791136297555674</v>
          </cell>
          <cell r="N56">
            <v>16.65038989875017</v>
          </cell>
          <cell r="O56">
            <v>17.288991147374777</v>
          </cell>
          <cell r="P56">
            <v>17.45712883857459</v>
          </cell>
          <cell r="Q56">
            <v>16.273361535216786</v>
          </cell>
        </row>
        <row r="57">
          <cell r="F57">
            <v>1.8217539256494277</v>
          </cell>
          <cell r="G57">
            <v>1.8207825142043426</v>
          </cell>
          <cell r="H57">
            <v>1.8029012418377943</v>
          </cell>
          <cell r="I57">
            <v>1.5981169456839037</v>
          </cell>
          <cell r="J57">
            <v>1.4833635024304093</v>
          </cell>
          <cell r="K57">
            <v>1.6213611841097768</v>
          </cell>
          <cell r="L57">
            <v>1.6193553733632058</v>
          </cell>
          <cell r="M57">
            <v>1.7030819958133021</v>
          </cell>
          <cell r="N57">
            <v>1.6888064486714385</v>
          </cell>
          <cell r="O57">
            <v>1.7535781395066079</v>
          </cell>
          <cell r="P57">
            <v>1.7706319153574834</v>
          </cell>
          <cell r="Q57">
            <v>1.6505654263566991</v>
          </cell>
        </row>
        <row r="58">
          <cell r="F58">
            <v>0.6653403812480887</v>
          </cell>
          <cell r="G58">
            <v>0.66498560267337459</v>
          </cell>
          <cell r="H58">
            <v>0.65845501014600061</v>
          </cell>
          <cell r="I58">
            <v>0.58366375554333561</v>
          </cell>
          <cell r="J58">
            <v>0.54175354000388332</v>
          </cell>
          <cell r="K58">
            <v>0.59215300880545152</v>
          </cell>
          <cell r="L58">
            <v>0.59142044725142084</v>
          </cell>
          <cell r="M58">
            <v>0.62199905730255789</v>
          </cell>
          <cell r="N58">
            <v>0.61678534657897222</v>
          </cell>
          <cell r="O58">
            <v>0.64044124261827517</v>
          </cell>
          <cell r="P58">
            <v>0.64666961713504545</v>
          </cell>
          <cell r="Q58">
            <v>0.60281897274111418</v>
          </cell>
        </row>
        <row r="60">
          <cell r="F60">
            <v>4.8615030060872204</v>
          </cell>
          <cell r="G60">
            <v>4.798337150714846</v>
          </cell>
          <cell r="H60">
            <v>3.6506858688223311</v>
          </cell>
          <cell r="I60">
            <v>3.7054723551047863</v>
          </cell>
          <cell r="J60">
            <v>3.9716733767373333</v>
          </cell>
          <cell r="K60">
            <v>4.6693525385011414</v>
          </cell>
          <cell r="L60">
            <v>3.6556295269625281</v>
          </cell>
          <cell r="M60">
            <v>4.0213355565378768</v>
          </cell>
          <cell r="N60">
            <v>4.0667978744220949</v>
          </cell>
          <cell r="O60">
            <v>4.3191195058566123</v>
          </cell>
          <cell r="P60">
            <v>3.6968572102449269</v>
          </cell>
          <cell r="Q60">
            <v>4.3269382714072169</v>
          </cell>
        </row>
        <row r="62">
          <cell r="F62">
            <v>0.32473222815227498</v>
          </cell>
          <cell r="G62">
            <v>0.32051295914585204</v>
          </cell>
          <cell r="H62">
            <v>0.24385367138152708</v>
          </cell>
          <cell r="I62">
            <v>0.24751322640820489</v>
          </cell>
          <cell r="J62">
            <v>0.26529456908821764</v>
          </cell>
          <cell r="K62">
            <v>0.31189721614022853</v>
          </cell>
          <cell r="L62">
            <v>0.24418389129933421</v>
          </cell>
          <cell r="M62">
            <v>0.26861183748882056</v>
          </cell>
          <cell r="N62">
            <v>0.27164856908500062</v>
          </cell>
          <cell r="O62">
            <v>0.28850281467204486</v>
          </cell>
          <cell r="P62">
            <v>0.2469377633913778</v>
          </cell>
          <cell r="Q62">
            <v>0.28902508220031109</v>
          </cell>
        </row>
        <row r="63">
          <cell r="F63">
            <v>0.54589676576050361</v>
          </cell>
          <cell r="G63">
            <v>0.53880389013930174</v>
          </cell>
          <cell r="H63">
            <v>0.40993445979614174</v>
          </cell>
          <cell r="I63">
            <v>0.41608641848700878</v>
          </cell>
          <cell r="J63">
            <v>0.44597805417444791</v>
          </cell>
          <cell r="K63">
            <v>0.52432024535863009</v>
          </cell>
          <cell r="L63">
            <v>0.41048958173813788</v>
          </cell>
          <cell r="M63">
            <v>0.45155460597330255</v>
          </cell>
          <cell r="N63">
            <v>0.45665955649290446</v>
          </cell>
          <cell r="O63">
            <v>0.48499267947134272</v>
          </cell>
          <cell r="P63">
            <v>0.41511902636369491</v>
          </cell>
          <cell r="Q63">
            <v>0.48587064639247191</v>
          </cell>
        </row>
        <row r="64">
          <cell r="F64">
            <v>0.68999500000000002</v>
          </cell>
          <cell r="G64">
            <v>0.743668</v>
          </cell>
          <cell r="H64">
            <v>0.88549500000000003</v>
          </cell>
          <cell r="I64">
            <v>0.79413700000000009</v>
          </cell>
          <cell r="J64">
            <v>0.79022599999999987</v>
          </cell>
          <cell r="K64">
            <v>0.8682970000000001</v>
          </cell>
          <cell r="L64">
            <v>0.82492799999999999</v>
          </cell>
          <cell r="M64">
            <v>0.87514599999999998</v>
          </cell>
          <cell r="N64">
            <v>0.880714</v>
          </cell>
          <cell r="O64">
            <v>0.99453700000000012</v>
          </cell>
          <cell r="P64">
            <v>1.003514</v>
          </cell>
          <cell r="Q64">
            <v>0.94001000000000012</v>
          </cell>
        </row>
        <row r="65">
          <cell r="F65">
            <v>0</v>
          </cell>
          <cell r="G65">
            <v>0</v>
          </cell>
          <cell r="H65">
            <v>2.23E-4</v>
          </cell>
          <cell r="I65">
            <v>4.7199999999999998E-4</v>
          </cell>
          <cell r="J65">
            <v>6.3000000000000003E-4</v>
          </cell>
          <cell r="K65">
            <v>5.8299999999999997E-4</v>
          </cell>
          <cell r="L65">
            <v>6.2E-4</v>
          </cell>
          <cell r="M65">
            <v>1.611E-3</v>
          </cell>
          <cell r="N65">
            <v>3.3289999999999999E-3</v>
          </cell>
          <cell r="O65">
            <v>4.1399999999999996E-3</v>
          </cell>
          <cell r="P65">
            <v>5.5069999999999997E-3</v>
          </cell>
          <cell r="Q65">
            <v>5.3930000000000002E-3</v>
          </cell>
        </row>
        <row r="74">
          <cell r="F74">
            <v>20.811751750000013</v>
          </cell>
          <cell r="G74">
            <v>18.670991310000026</v>
          </cell>
          <cell r="H74">
            <v>28.147726659999982</v>
          </cell>
          <cell r="I74">
            <v>17.377472759999982</v>
          </cell>
          <cell r="J74">
            <v>19.968017979999992</v>
          </cell>
          <cell r="K74">
            <v>21.574091489999958</v>
          </cell>
          <cell r="L74">
            <v>22.256874429999982</v>
          </cell>
          <cell r="M74">
            <v>25.154675849999961</v>
          </cell>
          <cell r="N74">
            <v>25.748600000000025</v>
          </cell>
          <cell r="O74">
            <v>25.229961380000027</v>
          </cell>
          <cell r="P74">
            <v>25.895834439999987</v>
          </cell>
          <cell r="Q74">
            <v>46.591442642903218</v>
          </cell>
        </row>
        <row r="75">
          <cell r="F75">
            <v>14.958175000000001</v>
          </cell>
          <cell r="G75">
            <v>14.444988</v>
          </cell>
          <cell r="H75">
            <v>15.533312</v>
          </cell>
          <cell r="I75">
            <v>12.698461999999999</v>
          </cell>
          <cell r="J75">
            <v>13.978509000000001</v>
          </cell>
          <cell r="K75">
            <v>15.613041000000001</v>
          </cell>
          <cell r="L75">
            <v>15.192712</v>
          </cell>
          <cell r="M75">
            <v>16.983377999999998</v>
          </cell>
          <cell r="N75">
            <v>16.752818999999999</v>
          </cell>
          <cell r="O75">
            <v>15.824619999999999</v>
          </cell>
          <cell r="P75">
            <v>16.405435000000001</v>
          </cell>
          <cell r="Q75">
            <v>19.229085999999999</v>
          </cell>
        </row>
        <row r="77">
          <cell r="F77">
            <v>0.43628</v>
          </cell>
          <cell r="G77">
            <v>0.39800999999999997</v>
          </cell>
          <cell r="H77">
            <v>0.366537</v>
          </cell>
          <cell r="I77">
            <v>0.32092399999999977</v>
          </cell>
          <cell r="J77">
            <v>0.33839500000000011</v>
          </cell>
          <cell r="K77">
            <v>0.40553600000000001</v>
          </cell>
          <cell r="L77">
            <v>0.37207299999999988</v>
          </cell>
          <cell r="M77">
            <v>0.40729199999999999</v>
          </cell>
          <cell r="N77">
            <v>0.34215600000000002</v>
          </cell>
          <cell r="O77">
            <v>0.33987599999999984</v>
          </cell>
          <cell r="P77">
            <v>0.41563600000000012</v>
          </cell>
          <cell r="Q77">
            <v>0.83113899999999974</v>
          </cell>
        </row>
        <row r="78">
          <cell r="F78">
            <v>0.22095600000000001</v>
          </cell>
          <cell r="G78">
            <v>0.214696</v>
          </cell>
          <cell r="H78">
            <v>0.21537600000000001</v>
          </cell>
          <cell r="I78">
            <v>0.15893099999999999</v>
          </cell>
          <cell r="J78">
            <v>0.16542899999999999</v>
          </cell>
          <cell r="K78">
            <v>0.16944799999999999</v>
          </cell>
          <cell r="L78">
            <v>0.17655899999999999</v>
          </cell>
          <cell r="M78">
            <v>0.19889499999999999</v>
          </cell>
          <cell r="N78">
            <v>0.160771</v>
          </cell>
          <cell r="O78">
            <v>0.219502</v>
          </cell>
          <cell r="P78">
            <v>0.23277</v>
          </cell>
          <cell r="Q78">
            <v>0.214064</v>
          </cell>
        </row>
        <row r="79">
          <cell r="F79">
            <v>0.195521</v>
          </cell>
          <cell r="G79">
            <v>0.179729</v>
          </cell>
          <cell r="H79">
            <v>0.16989599999999999</v>
          </cell>
          <cell r="I79">
            <v>0.164133</v>
          </cell>
          <cell r="J79">
            <v>0.171204</v>
          </cell>
          <cell r="K79">
            <v>0.17472299999999999</v>
          </cell>
          <cell r="L79">
            <v>0.17475499999999999</v>
          </cell>
          <cell r="M79">
            <v>0.19622999999999999</v>
          </cell>
          <cell r="N79">
            <v>0.17391799999999999</v>
          </cell>
          <cell r="O79">
            <v>0.193247</v>
          </cell>
          <cell r="P79">
            <v>0.197104</v>
          </cell>
          <cell r="Q79">
            <v>0.18149199999999999</v>
          </cell>
        </row>
        <row r="80">
          <cell r="F80">
            <v>0.37884299999999999</v>
          </cell>
          <cell r="G80">
            <v>0.378579</v>
          </cell>
          <cell r="H80">
            <v>0.34846700000000003</v>
          </cell>
          <cell r="I80">
            <v>0.292159</v>
          </cell>
          <cell r="J80">
            <v>0.31192900000000001</v>
          </cell>
          <cell r="K80">
            <v>0.32093899999999997</v>
          </cell>
          <cell r="L80">
            <v>0.31385800000000003</v>
          </cell>
          <cell r="M80">
            <v>0.346497</v>
          </cell>
          <cell r="N80">
            <v>0.30166599999999999</v>
          </cell>
          <cell r="O80">
            <v>0.34589799999999998</v>
          </cell>
          <cell r="P80">
            <v>0.36641000000000001</v>
          </cell>
          <cell r="Q80">
            <v>0.35431000000000001</v>
          </cell>
        </row>
        <row r="83">
          <cell r="F83">
            <v>10.592271149999998</v>
          </cell>
          <cell r="G83">
            <v>9.4029352900000003</v>
          </cell>
          <cell r="H83">
            <v>10.5261943</v>
          </cell>
          <cell r="I83">
            <v>8.819563760000003</v>
          </cell>
          <cell r="J83">
            <v>10.37120541</v>
          </cell>
          <cell r="K83">
            <v>10.939338779999998</v>
          </cell>
          <cell r="L83">
            <v>10.814313910000005</v>
          </cell>
          <cell r="M83">
            <v>12.429363700000005</v>
          </cell>
          <cell r="N83">
            <v>12.40794818</v>
          </cell>
          <cell r="O83">
            <v>12.603893849999997</v>
          </cell>
          <cell r="P83">
            <v>13.17878344</v>
          </cell>
          <cell r="Q83">
            <v>11.180709799999997</v>
          </cell>
        </row>
        <row r="84">
          <cell r="F84">
            <v>10.085112140000001</v>
          </cell>
          <cell r="G84">
            <v>8.8524864100000027</v>
          </cell>
          <cell r="H84">
            <v>10.331204670000002</v>
          </cell>
          <cell r="I84">
            <v>8.118868240000003</v>
          </cell>
          <cell r="J84">
            <v>9.3184761800000029</v>
          </cell>
          <cell r="K84">
            <v>10.330145929999999</v>
          </cell>
          <cell r="L84">
            <v>10.346611639999999</v>
          </cell>
          <cell r="M84">
            <v>11.624859060000004</v>
          </cell>
          <cell r="N84">
            <v>11.55152</v>
          </cell>
          <cell r="O84">
            <v>11.540850130000001</v>
          </cell>
          <cell r="P84">
            <v>12.277787849999999</v>
          </cell>
          <cell r="Q84">
            <v>10.431532479999998</v>
          </cell>
        </row>
        <row r="85">
          <cell r="F85">
            <v>20.11075598</v>
          </cell>
          <cell r="G85">
            <v>18.353436330000001</v>
          </cell>
          <cell r="H85">
            <v>20.312148730000001</v>
          </cell>
          <cell r="I85">
            <v>16.363580579999997</v>
          </cell>
          <cell r="J85">
            <v>19.033901750000002</v>
          </cell>
          <cell r="K85">
            <v>20.773370750000002</v>
          </cell>
          <cell r="L85">
            <v>20.671054990000002</v>
          </cell>
          <cell r="M85">
            <v>23.550961730000001</v>
          </cell>
          <cell r="N85">
            <v>23.270599139999998</v>
          </cell>
          <cell r="O85">
            <v>23.084044160000001</v>
          </cell>
          <cell r="P85">
            <v>24.850333770000002</v>
          </cell>
          <cell r="Q85">
            <v>21.065477779999998</v>
          </cell>
        </row>
        <row r="87">
          <cell r="F87">
            <v>6.9657723300000001</v>
          </cell>
          <cell r="G87">
            <v>7.9956094100000037</v>
          </cell>
          <cell r="H87">
            <v>8.4313023200000021</v>
          </cell>
          <cell r="I87">
            <v>5.9355190600000007</v>
          </cell>
          <cell r="J87">
            <v>6.7647088199999992</v>
          </cell>
          <cell r="K87">
            <v>6.9920901499999992</v>
          </cell>
          <cell r="L87">
            <v>6.3867211900000012</v>
          </cell>
          <cell r="M87">
            <v>5.8095048500000015</v>
          </cell>
          <cell r="N87">
            <v>5.06656832</v>
          </cell>
          <cell r="O87">
            <v>5.1818837700000007</v>
          </cell>
          <cell r="P87">
            <v>5.6233493500000007</v>
          </cell>
          <cell r="Q87">
            <v>11.568344890000006</v>
          </cell>
        </row>
        <row r="88">
          <cell r="F88">
            <v>3.4199044199999999</v>
          </cell>
          <cell r="G88">
            <v>3.9249469200000004</v>
          </cell>
          <cell r="H88">
            <v>4.1081210799999992</v>
          </cell>
          <cell r="I88">
            <v>3.0520443099999999</v>
          </cell>
          <cell r="J88">
            <v>3.4243111700000002</v>
          </cell>
          <cell r="K88">
            <v>3.5474902399999992</v>
          </cell>
          <cell r="L88">
            <v>3.3207219399999999</v>
          </cell>
          <cell r="M88">
            <v>3.1713137599999994</v>
          </cell>
          <cell r="N88">
            <v>2.7378020899999993</v>
          </cell>
          <cell r="O88">
            <v>2.9060533100000003</v>
          </cell>
          <cell r="P88">
            <v>2.9530751800000004</v>
          </cell>
          <cell r="Q88">
            <v>2.9595531900000003</v>
          </cell>
        </row>
        <row r="89">
          <cell r="F89">
            <v>2.14333353</v>
          </cell>
          <cell r="G89">
            <v>2.1831360899999996</v>
          </cell>
          <cell r="H89">
            <v>2.3446748800000003</v>
          </cell>
          <cell r="I89">
            <v>1.7646880199999999</v>
          </cell>
          <cell r="J89">
            <v>1.9774939700000003</v>
          </cell>
          <cell r="K89">
            <v>2.0898508599999999</v>
          </cell>
          <cell r="L89">
            <v>1.7964595000000001</v>
          </cell>
          <cell r="M89">
            <v>1.8094166900000002</v>
          </cell>
          <cell r="N89">
            <v>1.5090397600000001</v>
          </cell>
          <cell r="O89">
            <v>1.5559919199999999</v>
          </cell>
          <cell r="P89">
            <v>1.6388988600000001</v>
          </cell>
          <cell r="Q89">
            <v>1.60084439</v>
          </cell>
        </row>
        <row r="90">
          <cell r="F90">
            <v>3.7654293000000001</v>
          </cell>
          <cell r="G90">
            <v>4.11313335</v>
          </cell>
          <cell r="H90">
            <v>4.3605647100000002</v>
          </cell>
          <cell r="I90">
            <v>3.4469416700000002</v>
          </cell>
          <cell r="J90">
            <v>3.7525530800000002</v>
          </cell>
          <cell r="K90">
            <v>3.9189334700000003</v>
          </cell>
          <cell r="L90">
            <v>3.4926944299999998</v>
          </cell>
          <cell r="M90">
            <v>3.4336764299999998</v>
          </cell>
          <cell r="N90">
            <v>2.8149080799999999</v>
          </cell>
          <cell r="O90">
            <v>2.9515595499999998</v>
          </cell>
          <cell r="P90">
            <v>3.07139893</v>
          </cell>
          <cell r="Q90">
            <v>3.0351236500000001</v>
          </cell>
        </row>
        <row r="91">
          <cell r="F91">
            <v>0.20127649999999997</v>
          </cell>
          <cell r="G91">
            <v>0.213167</v>
          </cell>
          <cell r="H91">
            <v>0.24007100000000003</v>
          </cell>
          <cell r="I91">
            <v>0.17991099999999999</v>
          </cell>
          <cell r="J91">
            <v>0.19514699999999996</v>
          </cell>
          <cell r="K91">
            <v>0.17682100000000001</v>
          </cell>
          <cell r="L91">
            <v>0.17961800000000006</v>
          </cell>
          <cell r="M91">
            <v>0.15694649999999999</v>
          </cell>
          <cell r="N91">
            <v>0.14839399999999997</v>
          </cell>
          <cell r="O91">
            <v>0.15455599999999997</v>
          </cell>
          <cell r="P91">
            <v>0.15061499999999994</v>
          </cell>
          <cell r="Q91">
            <v>0.41879449999999996</v>
          </cell>
        </row>
        <row r="92">
          <cell r="F92">
            <v>0.15290899999999999</v>
          </cell>
          <cell r="G92">
            <v>0.15314949999999999</v>
          </cell>
          <cell r="H92">
            <v>0.1676145</v>
          </cell>
          <cell r="I92">
            <v>0.13502449999999999</v>
          </cell>
          <cell r="J92">
            <v>0.13816149999999999</v>
          </cell>
          <cell r="K92">
            <v>0.14127899999999999</v>
          </cell>
          <cell r="L92">
            <v>0.13619899999999999</v>
          </cell>
          <cell r="M92">
            <v>0.13052949999999999</v>
          </cell>
          <cell r="N92">
            <v>0.12510199999999999</v>
          </cell>
          <cell r="O92">
            <v>0.1308165</v>
          </cell>
          <cell r="P92">
            <v>0.13357050000000001</v>
          </cell>
          <cell r="Q92">
            <v>0.129692</v>
          </cell>
        </row>
        <row r="93">
          <cell r="F93">
            <v>0.1093075</v>
          </cell>
          <cell r="G93">
            <v>0.1014785</v>
          </cell>
          <cell r="H93">
            <v>0.1138845</v>
          </cell>
          <cell r="I93">
            <v>9.6439499999999997E-2</v>
          </cell>
          <cell r="J93">
            <v>9.9684999999999996E-2</v>
          </cell>
          <cell r="K93">
            <v>9.5228999999999994E-2</v>
          </cell>
          <cell r="L93">
            <v>9.3778500000000001E-2</v>
          </cell>
          <cell r="M93">
            <v>8.9410000000000003E-2</v>
          </cell>
          <cell r="N93">
            <v>9.0342000000000006E-2</v>
          </cell>
          <cell r="O93">
            <v>9.6132499999999996E-2</v>
          </cell>
          <cell r="P93">
            <v>9.8441000000000001E-2</v>
          </cell>
          <cell r="Q93">
            <v>8.8900999999999994E-2</v>
          </cell>
        </row>
        <row r="94">
          <cell r="F94">
            <v>0.28035700000000002</v>
          </cell>
          <cell r="G94">
            <v>0.28897200000000001</v>
          </cell>
          <cell r="H94">
            <v>0.31711299999999998</v>
          </cell>
          <cell r="I94">
            <v>0.238068</v>
          </cell>
          <cell r="J94">
            <v>0.22816649999999999</v>
          </cell>
          <cell r="K94">
            <v>0.23939199999999999</v>
          </cell>
          <cell r="L94">
            <v>0.2289265</v>
          </cell>
          <cell r="M94">
            <v>0.20843700000000001</v>
          </cell>
          <cell r="N94">
            <v>0.197827</v>
          </cell>
          <cell r="O94">
            <v>0.207677</v>
          </cell>
          <cell r="P94">
            <v>0.21505650000000001</v>
          </cell>
          <cell r="Q94">
            <v>0.21383650000000001</v>
          </cell>
        </row>
        <row r="95">
          <cell r="F95">
            <v>3.934545</v>
          </cell>
          <cell r="G95">
            <v>0.65493699999999999</v>
          </cell>
          <cell r="H95">
            <v>0.27963700000000002</v>
          </cell>
          <cell r="I95">
            <v>1.219358999999999</v>
          </cell>
          <cell r="J95">
            <v>1.2801870000000046</v>
          </cell>
          <cell r="K95">
            <v>1.8026124999999995</v>
          </cell>
          <cell r="L95">
            <v>1.116174</v>
          </cell>
          <cell r="M95">
            <v>0.978545</v>
          </cell>
          <cell r="N95">
            <v>1.218175</v>
          </cell>
          <cell r="O95">
            <v>3.8245879999999999</v>
          </cell>
          <cell r="P95">
            <v>4.598440000000001</v>
          </cell>
          <cell r="Q95">
            <v>5.3856970438871858</v>
          </cell>
        </row>
        <row r="96">
          <cell r="F96">
            <v>13.283893390000026</v>
          </cell>
          <cell r="G96">
            <v>8.2592244499999747</v>
          </cell>
          <cell r="H96">
            <v>13.884098000000078</v>
          </cell>
          <cell r="I96">
            <v>10.963228000000022</v>
          </cell>
          <cell r="J96">
            <v>11.677500299999998</v>
          </cell>
          <cell r="K96">
            <v>12.315385460000076</v>
          </cell>
          <cell r="L96">
            <v>12.050159770000029</v>
          </cell>
          <cell r="M96">
            <v>13.936143999999999</v>
          </cell>
          <cell r="N96">
            <v>13.032609999999989</v>
          </cell>
          <cell r="O96">
            <v>13.774529499999973</v>
          </cell>
          <cell r="P96">
            <v>13.968702000000041</v>
          </cell>
          <cell r="Q96">
            <v>16.813908423209668</v>
          </cell>
        </row>
        <row r="97">
          <cell r="F97">
            <v>0.88521799999999995</v>
          </cell>
          <cell r="G97">
            <v>0.84296899999999997</v>
          </cell>
          <cell r="H97">
            <v>0.96179700000000001</v>
          </cell>
          <cell r="I97">
            <v>0.65316099999999999</v>
          </cell>
          <cell r="J97">
            <v>0.71056400000000053</v>
          </cell>
          <cell r="K97">
            <v>0.75368599999999997</v>
          </cell>
          <cell r="L97">
            <v>0.742363</v>
          </cell>
          <cell r="M97">
            <v>0.64513100000000001</v>
          </cell>
          <cell r="N97">
            <v>0.56318800000000002</v>
          </cell>
          <cell r="O97">
            <v>0.60026900000000005</v>
          </cell>
          <cell r="P97">
            <v>0.596302</v>
          </cell>
          <cell r="Q97">
            <v>0.86318500000000054</v>
          </cell>
        </row>
        <row r="98">
          <cell r="F98">
            <v>1.761344</v>
          </cell>
          <cell r="G98">
            <v>2.312039</v>
          </cell>
          <cell r="H98">
            <v>2.2836340000000002</v>
          </cell>
          <cell r="I98">
            <v>2.0574159999999999</v>
          </cell>
          <cell r="J98">
            <v>2.8118210000000001</v>
          </cell>
          <cell r="K98">
            <v>3.132584</v>
          </cell>
          <cell r="L98">
            <v>2.4602130000000004</v>
          </cell>
          <cell r="M98">
            <v>2.5777129999999997</v>
          </cell>
          <cell r="N98">
            <v>1.7902239999999991</v>
          </cell>
          <cell r="O98">
            <v>1.7816160000000001</v>
          </cell>
          <cell r="P98">
            <v>1.8400560000000001</v>
          </cell>
          <cell r="Q98">
            <v>1.9580679999999997</v>
          </cell>
        </row>
        <row r="99">
          <cell r="F99">
            <v>122.476922</v>
          </cell>
          <cell r="G99">
            <v>53.506596999999999</v>
          </cell>
          <cell r="H99">
            <v>55.273127000000002</v>
          </cell>
          <cell r="I99">
            <v>60.668765</v>
          </cell>
          <cell r="J99">
            <v>71.755230999999995</v>
          </cell>
          <cell r="K99">
            <v>91.557015000000007</v>
          </cell>
          <cell r="L99">
            <v>69.690771999999996</v>
          </cell>
          <cell r="M99">
            <v>39.101453999999997</v>
          </cell>
          <cell r="N99">
            <v>84.216633999999999</v>
          </cell>
          <cell r="O99">
            <v>108.261852</v>
          </cell>
          <cell r="P99">
            <v>105.14416900000001</v>
          </cell>
          <cell r="Q99">
            <v>174.65912</v>
          </cell>
        </row>
        <row r="103">
          <cell r="F103">
            <v>2.6698560000000029</v>
          </cell>
          <cell r="G103">
            <v>1.25915</v>
          </cell>
          <cell r="H103">
            <v>1.0914719999999996</v>
          </cell>
          <cell r="I103">
            <v>1.5342579999999995</v>
          </cell>
          <cell r="J103">
            <v>1.5389754999999994</v>
          </cell>
          <cell r="K103">
            <v>1.6479660000000003</v>
          </cell>
          <cell r="L103">
            <v>2.0448120000000003</v>
          </cell>
          <cell r="M103">
            <v>1.5101599999999991</v>
          </cell>
          <cell r="N103">
            <v>2.4167480000000001</v>
          </cell>
          <cell r="O103">
            <v>0.82668100000000067</v>
          </cell>
          <cell r="P103">
            <v>1.6995820000000013</v>
          </cell>
          <cell r="Q103">
            <v>7.0218290000000003</v>
          </cell>
        </row>
        <row r="111">
          <cell r="F111">
            <v>3.0607380000000002</v>
          </cell>
          <cell r="G111">
            <v>2.2993399999999999</v>
          </cell>
          <cell r="H111">
            <v>2.2488000000000001</v>
          </cell>
          <cell r="I111">
            <v>1.9882059999999999</v>
          </cell>
          <cell r="J111">
            <v>2.44407525</v>
          </cell>
          <cell r="K111">
            <v>2.7698</v>
          </cell>
          <cell r="L111">
            <v>2.6263749999999999</v>
          </cell>
          <cell r="M111">
            <v>2.8604750000000001</v>
          </cell>
          <cell r="N111">
            <v>3.2934950000000001</v>
          </cell>
          <cell r="O111">
            <v>3.30829</v>
          </cell>
          <cell r="P111">
            <v>3.7082199999999998</v>
          </cell>
          <cell r="Q111">
            <v>3.3774850000000001</v>
          </cell>
        </row>
        <row r="112">
          <cell r="F112">
            <v>2.504721</v>
          </cell>
          <cell r="G112">
            <v>1.8228850000000001</v>
          </cell>
          <cell r="H112">
            <v>1.6436900000000001</v>
          </cell>
          <cell r="I112">
            <v>1.473981</v>
          </cell>
          <cell r="J112">
            <v>1.7849999999999999</v>
          </cell>
          <cell r="K112">
            <v>2.0109400000000002</v>
          </cell>
          <cell r="L112">
            <v>1.9046650000000001</v>
          </cell>
          <cell r="M112">
            <v>2.1767799999999999</v>
          </cell>
          <cell r="N112">
            <v>2.5968650000000002</v>
          </cell>
          <cell r="O112">
            <v>2.5868350000000002</v>
          </cell>
          <cell r="P112">
            <v>2.934005</v>
          </cell>
          <cell r="Q112">
            <v>2.7588949999999999</v>
          </cell>
        </row>
        <row r="113">
          <cell r="F113">
            <v>6.0813139999999999</v>
          </cell>
          <cell r="G113">
            <v>4.3161699999999996</v>
          </cell>
          <cell r="H113">
            <v>4.2125950000000003</v>
          </cell>
          <cell r="I113">
            <v>3.6242619999999999</v>
          </cell>
          <cell r="J113">
            <v>4.6439602500000001</v>
          </cell>
          <cell r="K113">
            <v>5.17082</v>
          </cell>
          <cell r="L113">
            <v>4.6711049999999998</v>
          </cell>
          <cell r="M113">
            <v>5.6160199999999998</v>
          </cell>
          <cell r="N113">
            <v>6.334835</v>
          </cell>
          <cell r="O113">
            <v>6.3055700000000003</v>
          </cell>
          <cell r="P113">
            <v>6.9578850000000001</v>
          </cell>
          <cell r="Q113">
            <v>6.4922149999999998</v>
          </cell>
        </row>
        <row r="114">
          <cell r="F114">
            <v>6.5736350000000003</v>
          </cell>
          <cell r="G114">
            <v>5.6210060000000004</v>
          </cell>
          <cell r="H114">
            <v>4.0812429999999997</v>
          </cell>
          <cell r="I114">
            <v>3.7191540000000001</v>
          </cell>
          <cell r="J114">
            <v>0.85794000000000004</v>
          </cell>
          <cell r="K114">
            <v>3.0349999999999999E-3</v>
          </cell>
          <cell r="L114">
            <v>2.7539999999999999E-3</v>
          </cell>
          <cell r="M114">
            <v>2.6649999999999998E-3</v>
          </cell>
          <cell r="N114">
            <v>2.8E-3</v>
          </cell>
          <cell r="O114">
            <v>2.8999999999999998E-3</v>
          </cell>
          <cell r="P114">
            <v>3.0000000000000001E-3</v>
          </cell>
          <cell r="Q114">
            <v>3.8909999999999999E-3</v>
          </cell>
        </row>
        <row r="115">
          <cell r="F115">
            <v>0.4199481100000001</v>
          </cell>
          <cell r="G115">
            <v>1.440000000000035E-4</v>
          </cell>
          <cell r="H115">
            <v>5.3604999999999998E-3</v>
          </cell>
          <cell r="I115">
            <v>2.35585E-2</v>
          </cell>
          <cell r="J115">
            <v>1.9247E-2</v>
          </cell>
          <cell r="K115">
            <v>1.7914999999999986E-2</v>
          </cell>
          <cell r="L115">
            <v>1.5906000000000003E-2</v>
          </cell>
          <cell r="M115">
            <v>6.2320000000000014E-3</v>
          </cell>
          <cell r="N115">
            <v>0.38996718999999991</v>
          </cell>
          <cell r="O115">
            <v>0.3597651300000001</v>
          </cell>
          <cell r="P115">
            <v>0.38788884000000012</v>
          </cell>
          <cell r="Q115">
            <v>0.86086397000000003</v>
          </cell>
        </row>
        <row r="116">
          <cell r="F116">
            <v>0.18235124</v>
          </cell>
          <cell r="G116">
            <v>1.15E-2</v>
          </cell>
          <cell r="H116">
            <v>1.14775E-2</v>
          </cell>
          <cell r="I116">
            <v>1.34725E-2</v>
          </cell>
          <cell r="J116">
            <v>2.0199999999999999E-2</v>
          </cell>
          <cell r="K116">
            <v>2.3599999999999999E-2</v>
          </cell>
          <cell r="L116">
            <v>2.18E-2</v>
          </cell>
          <cell r="M116">
            <v>1.9525000000000001E-2</v>
          </cell>
          <cell r="N116">
            <v>0.24451510999999998</v>
          </cell>
          <cell r="O116">
            <v>0.18658726</v>
          </cell>
          <cell r="P116">
            <v>0.20638682</v>
          </cell>
          <cell r="Q116">
            <v>0.18807163000000002</v>
          </cell>
        </row>
        <row r="117">
          <cell r="F117">
            <v>0.15945834</v>
          </cell>
          <cell r="G117">
            <v>9.9999999999999395E-5</v>
          </cell>
          <cell r="H117">
            <v>1.0000000000001327E-6</v>
          </cell>
          <cell r="I117">
            <v>1.0000000000010001E-6</v>
          </cell>
          <cell r="J117">
            <v>1.4475E-2</v>
          </cell>
          <cell r="K117">
            <v>1.6975000000000001E-2</v>
          </cell>
          <cell r="L117">
            <v>1.41E-2</v>
          </cell>
          <cell r="M117">
            <v>1.1825E-2</v>
          </cell>
          <cell r="N117">
            <v>0.20998266999999998</v>
          </cell>
          <cell r="O117">
            <v>0.14747147999999999</v>
          </cell>
          <cell r="P117">
            <v>0.18158852000000003</v>
          </cell>
          <cell r="Q117">
            <v>0.15977403999999998</v>
          </cell>
        </row>
        <row r="118">
          <cell r="F118">
            <v>0.32966011000000001</v>
          </cell>
          <cell r="G118">
            <v>1.0049999999999998E-2</v>
          </cell>
          <cell r="H118">
            <v>6.7399999999999977E-3</v>
          </cell>
          <cell r="I118">
            <v>7.5099999999999993E-3</v>
          </cell>
          <cell r="J118">
            <v>3.3875000000000002E-2</v>
          </cell>
          <cell r="K118">
            <v>3.8225000000000002E-2</v>
          </cell>
          <cell r="L118">
            <v>3.6150000000000002E-2</v>
          </cell>
          <cell r="M118">
            <v>3.2500000000000001E-2</v>
          </cell>
          <cell r="N118">
            <v>0.37820203000000002</v>
          </cell>
          <cell r="O118">
            <v>0.27497812999999999</v>
          </cell>
          <cell r="P118">
            <v>0.29921481999999999</v>
          </cell>
          <cell r="Q118">
            <v>0.29408835999999999</v>
          </cell>
        </row>
        <row r="123">
          <cell r="F123">
            <v>2.6386449999999999</v>
          </cell>
          <cell r="G123">
            <v>0.75601499999999999</v>
          </cell>
          <cell r="H123">
            <v>0.20072499999999999</v>
          </cell>
          <cell r="I123">
            <v>0.141182</v>
          </cell>
          <cell r="J123">
            <v>2.2359490000000002</v>
          </cell>
          <cell r="K123">
            <v>1.5393490000000001</v>
          </cell>
          <cell r="L123">
            <v>1.067885</v>
          </cell>
          <cell r="M123">
            <v>0.32733000000000001</v>
          </cell>
          <cell r="N123">
            <v>0.52414499999999997</v>
          </cell>
          <cell r="O123">
            <v>2.1111499999999999</v>
          </cell>
          <cell r="P123">
            <v>1.9835750000000001</v>
          </cell>
          <cell r="Q123">
            <v>4.1314799999999998</v>
          </cell>
        </row>
        <row r="124">
          <cell r="F124">
            <v>30.429439609999974</v>
          </cell>
          <cell r="G124">
            <v>34.00048055000002</v>
          </cell>
          <cell r="H124">
            <v>29.675747999999906</v>
          </cell>
          <cell r="I124">
            <v>25.664591999999971</v>
          </cell>
          <cell r="J124">
            <v>27.869703700000002</v>
          </cell>
          <cell r="K124">
            <v>27.626550539999922</v>
          </cell>
          <cell r="L124">
            <v>27.673644229999972</v>
          </cell>
          <cell r="M124">
            <v>30.004687000000001</v>
          </cell>
          <cell r="N124">
            <v>28.124777000000012</v>
          </cell>
          <cell r="O124">
            <v>29.326507500000027</v>
          </cell>
          <cell r="P124">
            <v>28.960403999999958</v>
          </cell>
          <cell r="Q124">
            <v>34.556197883871</v>
          </cell>
        </row>
        <row r="125">
          <cell r="F125">
            <v>2.3074500000000002</v>
          </cell>
          <cell r="G125">
            <v>2.5877129999999999</v>
          </cell>
          <cell r="H125">
            <v>2.7680840000000004</v>
          </cell>
          <cell r="I125">
            <v>2.2111200000000002</v>
          </cell>
          <cell r="J125">
            <v>2.0965889999999998</v>
          </cell>
          <cell r="K125">
            <v>2.1213509999999998</v>
          </cell>
          <cell r="L125">
            <v>2.1289879999999997</v>
          </cell>
          <cell r="M125">
            <v>1.030762</v>
          </cell>
          <cell r="N125">
            <v>1.7055799999999999</v>
          </cell>
          <cell r="O125">
            <v>1.7011539999999998</v>
          </cell>
          <cell r="P125">
            <v>2.412493</v>
          </cell>
          <cell r="Q125">
            <v>2.56284</v>
          </cell>
        </row>
        <row r="126">
          <cell r="F126">
            <v>0.95831299999999997</v>
          </cell>
          <cell r="G126">
            <v>9.6839999999999996E-2</v>
          </cell>
          <cell r="H126">
            <v>8.5879999999999998E-2</v>
          </cell>
          <cell r="I126">
            <v>4.8759999999999998E-2</v>
          </cell>
          <cell r="J126">
            <v>5.7389999999999997E-2</v>
          </cell>
          <cell r="K126">
            <v>6.0109999999999997E-2</v>
          </cell>
          <cell r="L126">
            <v>4.2029999999999998E-2</v>
          </cell>
          <cell r="M126">
            <v>6.0449999999999997E-2</v>
          </cell>
          <cell r="N126">
            <v>0.52714499999999997</v>
          </cell>
          <cell r="O126">
            <v>0.54735199999999995</v>
          </cell>
          <cell r="P126">
            <v>0.52817099999999995</v>
          </cell>
          <cell r="Q126">
            <v>0.63680800000000004</v>
          </cell>
        </row>
        <row r="131">
          <cell r="F131">
            <v>8.8933293800000044</v>
          </cell>
          <cell r="G131">
            <v>10.568266980000004</v>
          </cell>
          <cell r="H131">
            <v>7.3905643100000091</v>
          </cell>
          <cell r="I131">
            <v>9.8195199700000018</v>
          </cell>
          <cell r="J131">
            <v>3.0292266300000108</v>
          </cell>
          <cell r="K131">
            <v>10.36547320999999</v>
          </cell>
          <cell r="L131">
            <v>12.389120640000002</v>
          </cell>
          <cell r="M131">
            <v>1.9036049400000081</v>
          </cell>
          <cell r="N131">
            <v>1.9146326700000174</v>
          </cell>
          <cell r="O131">
            <v>1.464476040000001</v>
          </cell>
          <cell r="P131">
            <v>1.4354229800000198</v>
          </cell>
          <cell r="Q131">
            <v>11.744915649999996</v>
          </cell>
        </row>
        <row r="135">
          <cell r="F135">
            <v>13.264207000000001</v>
          </cell>
          <cell r="G135">
            <v>14.80424202</v>
          </cell>
          <cell r="H135">
            <v>14.60997235</v>
          </cell>
          <cell r="I135">
            <v>13.509911689999999</v>
          </cell>
          <cell r="J135">
            <v>15.326948359999999</v>
          </cell>
          <cell r="K135">
            <v>14.584763030000001</v>
          </cell>
          <cell r="L135">
            <v>14.744192680000001</v>
          </cell>
          <cell r="M135">
            <v>17.20995435</v>
          </cell>
          <cell r="N135">
            <v>18.627771029999998</v>
          </cell>
          <cell r="O135">
            <v>15.47696168</v>
          </cell>
          <cell r="P135">
            <v>16.627785679999999</v>
          </cell>
          <cell r="Q135">
            <v>13.54532635</v>
          </cell>
        </row>
        <row r="136">
          <cell r="F136">
            <v>9.448601</v>
          </cell>
          <cell r="G136">
            <v>10.480664019999999</v>
          </cell>
          <cell r="H136">
            <v>10.812872689999999</v>
          </cell>
          <cell r="I136">
            <v>10.76052402</v>
          </cell>
          <cell r="J136">
            <v>11.612910019999999</v>
          </cell>
          <cell r="K136">
            <v>10.550667349999999</v>
          </cell>
          <cell r="L136">
            <v>10.431500360000001</v>
          </cell>
          <cell r="M136">
            <v>9.0438946899999983</v>
          </cell>
          <cell r="N136">
            <v>8.7203470200000002</v>
          </cell>
          <cell r="O136">
            <v>9.9920046899999999</v>
          </cell>
          <cell r="P136">
            <v>7.6684313599999996</v>
          </cell>
          <cell r="Q136">
            <v>9.5830766800000013</v>
          </cell>
        </row>
        <row r="137">
          <cell r="F137">
            <v>24.572620000000001</v>
          </cell>
          <cell r="G137">
            <v>27.864712699999998</v>
          </cell>
          <cell r="H137">
            <v>27.605366369999999</v>
          </cell>
          <cell r="I137">
            <v>25.51794971</v>
          </cell>
          <cell r="J137">
            <v>29.235496380000001</v>
          </cell>
          <cell r="K137">
            <v>27.57904804</v>
          </cell>
          <cell r="L137">
            <v>27.87034937</v>
          </cell>
          <cell r="M137">
            <v>32.700695709999998</v>
          </cell>
          <cell r="N137">
            <v>35.459087709999999</v>
          </cell>
          <cell r="O137">
            <v>28.94119804</v>
          </cell>
          <cell r="P137">
            <v>31.47667504</v>
          </cell>
          <cell r="Q137">
            <v>24.677636370000002</v>
          </cell>
        </row>
        <row r="140">
          <cell r="F140">
            <v>3.5999999999999921E-3</v>
          </cell>
          <cell r="G140">
            <v>0.19280000000000003</v>
          </cell>
          <cell r="H140">
            <v>9.4999999999999973E-2</v>
          </cell>
          <cell r="I140">
            <v>0.15799999999999992</v>
          </cell>
          <cell r="J140">
            <v>0.10580000000000001</v>
          </cell>
          <cell r="K140">
            <v>0.13669999999999999</v>
          </cell>
          <cell r="L140">
            <v>9.8699999999999954E-2</v>
          </cell>
          <cell r="M140">
            <v>0.17669999999999997</v>
          </cell>
          <cell r="N140">
            <v>0.13</v>
          </cell>
          <cell r="O140">
            <v>0.12310000000000004</v>
          </cell>
          <cell r="P140">
            <v>0.10879999999999995</v>
          </cell>
          <cell r="Q140">
            <v>0.73383300000000007</v>
          </cell>
        </row>
        <row r="141">
          <cell r="F141">
            <v>3.5950000000000003E-2</v>
          </cell>
          <cell r="G141">
            <v>0.11395000000000001</v>
          </cell>
          <cell r="H141">
            <v>7.0300000000000001E-2</v>
          </cell>
          <cell r="I141">
            <v>9.2200000000000004E-2</v>
          </cell>
          <cell r="J141">
            <v>8.6900000000000005E-2</v>
          </cell>
          <cell r="K141">
            <v>9.1499999999999998E-2</v>
          </cell>
          <cell r="L141">
            <v>0.1021</v>
          </cell>
          <cell r="M141">
            <v>0.1027</v>
          </cell>
          <cell r="N141">
            <v>0.11890000000000001</v>
          </cell>
          <cell r="O141">
            <v>9.0299999999999991E-2</v>
          </cell>
          <cell r="P141">
            <v>9.5799999999999996E-2</v>
          </cell>
          <cell r="Q141">
            <v>0.22789999999999999</v>
          </cell>
        </row>
        <row r="142">
          <cell r="F142">
            <v>1.355E-2</v>
          </cell>
          <cell r="G142">
            <v>0.10175000000000001</v>
          </cell>
          <cell r="H142">
            <v>3.8400000000000004E-2</v>
          </cell>
          <cell r="I142">
            <v>8.9700000000000002E-2</v>
          </cell>
          <cell r="J142">
            <v>4.2900000000000001E-2</v>
          </cell>
          <cell r="K142">
            <v>6.1100000000000002E-2</v>
          </cell>
          <cell r="L142">
            <v>5.8499999999999996E-2</v>
          </cell>
          <cell r="M142">
            <v>7.5499999999999998E-2</v>
          </cell>
          <cell r="N142">
            <v>6.2399999999999997E-2</v>
          </cell>
          <cell r="O142">
            <v>6.6000000000000003E-2</v>
          </cell>
          <cell r="P142">
            <v>6.9900000000000004E-2</v>
          </cell>
          <cell r="Q142">
            <v>0.14319999999999999</v>
          </cell>
        </row>
        <row r="143">
          <cell r="F143">
            <v>0.15920000000000001</v>
          </cell>
          <cell r="G143">
            <v>0.24359999999999998</v>
          </cell>
          <cell r="H143">
            <v>0.1321</v>
          </cell>
          <cell r="I143">
            <v>0.27850000000000003</v>
          </cell>
          <cell r="J143">
            <v>0.19259999999999999</v>
          </cell>
          <cell r="K143">
            <v>0.24990000000000001</v>
          </cell>
          <cell r="L143">
            <v>0.2132</v>
          </cell>
          <cell r="M143">
            <v>0.23330000000000001</v>
          </cell>
          <cell r="N143">
            <v>0.24509999999999998</v>
          </cell>
          <cell r="O143">
            <v>0.25559999999999999</v>
          </cell>
          <cell r="P143">
            <v>0.31259999999999999</v>
          </cell>
          <cell r="Q143">
            <v>0.30159999999999998</v>
          </cell>
        </row>
        <row r="148">
          <cell r="F148">
            <v>169.728328</v>
          </cell>
          <cell r="G148">
            <v>129.80947649999999</v>
          </cell>
          <cell r="H148">
            <v>3.8146089999999999</v>
          </cell>
          <cell r="I148">
            <v>16.506423000000002</v>
          </cell>
          <cell r="J148">
            <v>74.924600999999996</v>
          </cell>
          <cell r="K148">
            <v>15.246607350000001</v>
          </cell>
          <cell r="L148">
            <v>36.055034999999997</v>
          </cell>
          <cell r="M148">
            <v>8.5424600000000002</v>
          </cell>
          <cell r="N148">
            <v>4.848433</v>
          </cell>
          <cell r="O148">
            <v>95.552763999999996</v>
          </cell>
          <cell r="P148">
            <v>273.25341300000002</v>
          </cell>
          <cell r="Q148">
            <v>661.37833499999999</v>
          </cell>
        </row>
        <row r="149">
          <cell r="F149">
            <v>2.1058919999999999</v>
          </cell>
          <cell r="G149">
            <v>2.1477480000000173</v>
          </cell>
          <cell r="H149">
            <v>2.2087439999999998</v>
          </cell>
          <cell r="I149">
            <v>2.1501000000000001</v>
          </cell>
          <cell r="J149">
            <v>2.355264</v>
          </cell>
          <cell r="K149">
            <v>2.4240240000000002</v>
          </cell>
          <cell r="L149">
            <v>2.1406679999999998</v>
          </cell>
          <cell r="M149">
            <v>2.084724</v>
          </cell>
          <cell r="N149">
            <v>2.4571800000000001</v>
          </cell>
          <cell r="O149">
            <v>1.9652400000000001</v>
          </cell>
          <cell r="P149">
            <v>2.0790359999999999</v>
          </cell>
          <cell r="Q149">
            <v>3.0744606929193483</v>
          </cell>
        </row>
        <row r="150">
          <cell r="F150">
            <v>45.418767600000002</v>
          </cell>
          <cell r="G150">
            <v>45.396074599999999</v>
          </cell>
          <cell r="H150">
            <v>47.124330700000002</v>
          </cell>
          <cell r="I150">
            <v>40.830919700000003</v>
          </cell>
          <cell r="J150">
            <v>43.693420799999998</v>
          </cell>
          <cell r="K150">
            <v>45.592782499999998</v>
          </cell>
          <cell r="L150">
            <v>45.0480655</v>
          </cell>
          <cell r="M150">
            <v>46.9569343</v>
          </cell>
          <cell r="N150">
            <v>47.965062500000002</v>
          </cell>
          <cell r="O150">
            <v>48.855157900000002</v>
          </cell>
          <cell r="P150">
            <v>50.706708999999996</v>
          </cell>
          <cell r="Q150">
            <v>63.071943900000001</v>
          </cell>
        </row>
        <row r="152">
          <cell r="F152">
            <v>10.126234999999999</v>
          </cell>
          <cell r="G152">
            <v>11.268202</v>
          </cell>
          <cell r="H152">
            <v>10.74935</v>
          </cell>
          <cell r="I152">
            <v>8.5791579999999996</v>
          </cell>
          <cell r="J152">
            <v>9.3699999999999992</v>
          </cell>
          <cell r="K152">
            <v>8.6935680000000009</v>
          </cell>
          <cell r="L152">
            <v>8.3216900000000003</v>
          </cell>
          <cell r="M152">
            <v>6.0786220000000002</v>
          </cell>
          <cell r="N152">
            <v>5.7707090000000001</v>
          </cell>
          <cell r="O152">
            <v>4.1226800000000008</v>
          </cell>
          <cell r="P152">
            <v>3.5558490000000003</v>
          </cell>
          <cell r="Q152">
            <v>4.8382269999999998</v>
          </cell>
        </row>
        <row r="153">
          <cell r="F153">
            <v>0</v>
          </cell>
          <cell r="G153">
            <v>3.3000000000000002E-2</v>
          </cell>
          <cell r="H153">
            <v>0.10970000000000001</v>
          </cell>
          <cell r="I153">
            <v>9.06E-2</v>
          </cell>
          <cell r="J153">
            <v>9.7299999999999998E-2</v>
          </cell>
          <cell r="K153">
            <v>0.1132</v>
          </cell>
          <cell r="L153">
            <v>0.108</v>
          </cell>
          <cell r="M153">
            <v>0.1019</v>
          </cell>
          <cell r="N153">
            <v>0</v>
          </cell>
          <cell r="O153">
            <v>5.0799999999999998E-2</v>
          </cell>
          <cell r="P153">
            <v>0.12790000000000001</v>
          </cell>
          <cell r="Q153">
            <v>0.12955</v>
          </cell>
        </row>
      </sheetData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 -Thermal"/>
      <sheetName val="MPEB Performance"/>
      <sheetName val="Stationwise Thermal &amp; Hydel Gen"/>
      <sheetName val="Fuel Oil &amp; Aux. Cons."/>
      <sheetName val="TWELVE"/>
      <sheetName val="UGEN"/>
      <sheetName val="Yearly Thermal"/>
      <sheetName val="Yearly Hydel"/>
      <sheetName val="GPUF9196"/>
      <sheetName val="MPSEB90-01MONTHLY GENPLF"/>
      <sheetName val="UNITWISE GEN &amp; FACTORS (S)"/>
      <sheetName val="GENPLF"/>
      <sheetName val="TPI"/>
      <sheetName val="TPI98-99"/>
      <sheetName val="TPI99-00"/>
      <sheetName val="TPI00-01"/>
      <sheetName val="TARGET9197"/>
      <sheetName val="TARGET 97-98"/>
      <sheetName val="TARGET 98-99"/>
      <sheetName val="TARGET 99-00"/>
      <sheetName val="TARGET 00-01"/>
      <sheetName val="Executive Summary _Thermal"/>
      <sheetName val="Stationwise Thermal _ Hydel Gen"/>
      <sheetName val="C.S.GENERATION"/>
      <sheetName val="BREAKUP OF OIL"/>
      <sheetName val="data"/>
      <sheetName val="04REL"/>
      <sheetName val="R.Hrs. Since Comm"/>
      <sheetName val="Salient1"/>
      <sheetName val="Sept "/>
      <sheetName val="DLC"/>
      <sheetName val="agl-pump-sets"/>
      <sheetName val="EG"/>
      <sheetName val="pump-sets(AI)"/>
      <sheetName val="installes-capacity"/>
      <sheetName val="per-capita"/>
      <sheetName val="towns&amp;villages"/>
      <sheetName val="A"/>
      <sheetName val="A 3.7"/>
      <sheetName val="Cover"/>
      <sheetName val="Vol IV_b"/>
      <sheetName val="Executive_Summary__Thermal"/>
      <sheetName val="Stationwise_Thermal___Hydel_Gen"/>
      <sheetName val="Executive_Summary_-Thermal"/>
      <sheetName val="MPEB_Performance"/>
      <sheetName val="Stationwise_Thermal_&amp;_Hydel_Gen"/>
      <sheetName val="Fuel_Oil_&amp;_Aux__Cons_"/>
      <sheetName val="Yearly_Thermal"/>
      <sheetName val="Yearly_Hydel"/>
      <sheetName val="MPSEB90-01MONTHLY_GENPLF"/>
      <sheetName val="UNITWISE_GEN_&amp;_FACTORS_(S)"/>
      <sheetName val="TARGET_97-98"/>
      <sheetName val="TARGET_98-99"/>
      <sheetName val="TARGET_99-00"/>
      <sheetName val="TARGET_00-01"/>
      <sheetName val="all"/>
      <sheetName val="Demand"/>
      <sheetName val="STN WISE EMR"/>
      <sheetName val="R_Abstract"/>
      <sheetName val="SUMMERY"/>
      <sheetName val="Executive_Summary_-Thermal1"/>
      <sheetName val="MPEB_Performance1"/>
      <sheetName val="Stationwise_Thermal_&amp;_Hydel_Ge1"/>
      <sheetName val="Fuel_Oil_&amp;_Aux__Cons_1"/>
      <sheetName val="Yearly_Thermal1"/>
      <sheetName val="Yearly_Hydel1"/>
      <sheetName val="MPSEB90-01MONTHLY_GENPLF1"/>
      <sheetName val="UNITWISE_GEN_&amp;_FACTORS_(S)1"/>
      <sheetName val="TARGET_97-981"/>
      <sheetName val="TARGET_98-991"/>
      <sheetName val="TARGET_99-001"/>
      <sheetName val="TARGET_00-011"/>
      <sheetName val="Executive_Summary__Thermal1"/>
      <sheetName val="Stationwise_Thermal___Hydel_Ge1"/>
      <sheetName val="C_S_GENERATION"/>
      <sheetName val="BREAKUP_OF_OIL"/>
      <sheetName val="R_Hrs__Since_Comm"/>
      <sheetName val="Sept_"/>
      <sheetName val="A_3_7"/>
      <sheetName val="Vol_IV_b"/>
      <sheetName val="STN_WISE_EMR"/>
      <sheetName val="RevenueInput"/>
      <sheetName val="cover1"/>
      <sheetName val="2004"/>
      <sheetName val="Newabstract"/>
      <sheetName val="Coalmine"/>
      <sheetName val="Sheet1"/>
      <sheetName val="Dom"/>
      <sheetName val="Inputs"/>
      <sheetName val="C_S_GENERATION1"/>
      <sheetName val="BREAKUP_OF_OIL1"/>
      <sheetName val="R_Hrs__Since_Comm1"/>
      <sheetName val="Sept_1"/>
      <sheetName val="Executive_Summary_-Thermal2"/>
      <sheetName val="MPEB_Performance2"/>
      <sheetName val="Stationwise_Thermal_&amp;_Hydel_Ge2"/>
      <sheetName val="Fuel_Oil_&amp;_Aux__Cons_2"/>
      <sheetName val="Yearly_Thermal2"/>
      <sheetName val="Yearly_Hydel2"/>
      <sheetName val="MPSEB90-01MONTHLY_GENPLF2"/>
      <sheetName val="UNITWISE_GEN_&amp;_FACTORS_(S)2"/>
      <sheetName val="TARGET_97-982"/>
      <sheetName val="TARGET_98-992"/>
      <sheetName val="TARGET_99-002"/>
      <sheetName val="TARGET_00-012"/>
      <sheetName val="Executive_Summary__Thermal2"/>
      <sheetName val="Stationwise_Thermal___Hydel_Ge2"/>
      <sheetName val="C_S_GENERATION2"/>
      <sheetName val="BREAKUP_OF_OIL2"/>
      <sheetName val="R_Hrs__Since_Comm2"/>
      <sheetName val="Sept_2"/>
      <sheetName val="Sheet2"/>
      <sheetName val="Sheet3"/>
      <sheetName val="New GLs"/>
      <sheetName val="MO EY"/>
      <sheetName val="MO CY"/>
      <sheetName val="7Rev3"/>
    </sheetNames>
    <sheetDataSet>
      <sheetData sheetId="0" refreshError="1">
        <row r="3">
          <cell r="A3" t="str">
            <v>STATION NAME</v>
          </cell>
        </row>
        <row r="4">
          <cell r="A4" t="str">
            <v/>
          </cell>
          <cell r="B4" t="str">
            <v>P A R T I C U L A R S</v>
          </cell>
          <cell r="C4" t="str">
            <v>MW</v>
          </cell>
          <cell r="D4" t="str">
            <v>91-92</v>
          </cell>
          <cell r="E4" t="str">
            <v>92-93</v>
          </cell>
          <cell r="F4" t="str">
            <v>93-94</v>
          </cell>
          <cell r="G4" t="str">
            <v>94-95</v>
          </cell>
          <cell r="H4" t="str">
            <v xml:space="preserve">95-96 </v>
          </cell>
          <cell r="I4" t="str">
            <v>MKwh</v>
          </cell>
          <cell r="J4" t="str">
            <v>%</v>
          </cell>
          <cell r="K4" t="str">
            <v>MW</v>
          </cell>
          <cell r="L4" t="str">
            <v>OP.STOCK</v>
          </cell>
          <cell r="M4" t="str">
            <v>RECIEPT</v>
          </cell>
          <cell r="N4" t="str">
            <v>MT</v>
          </cell>
          <cell r="O4" t="str">
            <v>Kg/kWH</v>
          </cell>
          <cell r="P4" t="str">
            <v>KL</v>
          </cell>
          <cell r="Q4" t="str">
            <v>ml/KWH</v>
          </cell>
        </row>
        <row r="5">
          <cell r="A5">
            <v>1</v>
          </cell>
          <cell r="B5" t="str">
            <v>Thermal  Generation (Including 100 % Satpura )</v>
          </cell>
          <cell r="C5" t="str">
            <v>MU</v>
          </cell>
          <cell r="D5">
            <v>11579.92</v>
          </cell>
          <cell r="E5">
            <v>12363.2</v>
          </cell>
          <cell r="F5">
            <v>13331.49</v>
          </cell>
          <cell r="G5">
            <v>14781.19868</v>
          </cell>
          <cell r="H5">
            <v>16071.35</v>
          </cell>
          <cell r="I5" t="str">
            <v/>
          </cell>
          <cell r="J5">
            <v>0</v>
          </cell>
          <cell r="K5">
            <v>57</v>
          </cell>
          <cell r="L5">
            <v>0</v>
          </cell>
          <cell r="M5">
            <v>0</v>
          </cell>
          <cell r="N5">
            <v>277748</v>
          </cell>
          <cell r="O5">
            <v>1.1912334877337452</v>
          </cell>
          <cell r="P5">
            <v>0</v>
          </cell>
          <cell r="Q5">
            <v>0</v>
          </cell>
        </row>
        <row r="6">
          <cell r="A6">
            <v>2</v>
          </cell>
          <cell r="B6" t="str">
            <v xml:space="preserve">Plan Target    </v>
          </cell>
          <cell r="C6" t="str">
            <v>MU</v>
          </cell>
          <cell r="D6">
            <v>13440</v>
          </cell>
          <cell r="E6">
            <v>13240</v>
          </cell>
          <cell r="F6">
            <v>14935</v>
          </cell>
          <cell r="G6">
            <v>14850</v>
          </cell>
          <cell r="H6">
            <v>16620</v>
          </cell>
          <cell r="I6" t="str">
            <v/>
          </cell>
          <cell r="J6">
            <v>0</v>
          </cell>
          <cell r="K6">
            <v>60</v>
          </cell>
          <cell r="L6">
            <v>0</v>
          </cell>
          <cell r="M6">
            <v>0</v>
          </cell>
          <cell r="N6">
            <v>71743</v>
          </cell>
          <cell r="O6">
            <v>1.1081711461229535</v>
          </cell>
          <cell r="P6">
            <v>0</v>
          </cell>
          <cell r="Q6">
            <v>0</v>
          </cell>
        </row>
        <row r="7">
          <cell r="A7">
            <v>3</v>
          </cell>
          <cell r="B7" t="str">
            <v>ACHIEVEMENT Percentage of ( 2 )</v>
          </cell>
          <cell r="C7" t="str">
            <v>%</v>
          </cell>
          <cell r="D7">
            <v>86.160119047619048</v>
          </cell>
          <cell r="E7">
            <v>93.377643504531719</v>
          </cell>
          <cell r="F7">
            <v>89.26340810177436</v>
          </cell>
          <cell r="G7">
            <v>99.53669144781145</v>
          </cell>
          <cell r="H7">
            <v>96.698856799037301</v>
          </cell>
          <cell r="I7" t="str">
            <v/>
          </cell>
          <cell r="J7">
            <v>0</v>
          </cell>
          <cell r="K7">
            <v>160</v>
          </cell>
          <cell r="L7">
            <v>0</v>
          </cell>
          <cell r="M7">
            <v>0</v>
          </cell>
          <cell r="N7">
            <v>588701</v>
          </cell>
          <cell r="O7">
            <v>0.93894701585377527</v>
          </cell>
          <cell r="P7">
            <v>7154</v>
          </cell>
          <cell r="Q7">
            <v>11.410252320648187</v>
          </cell>
        </row>
        <row r="8">
          <cell r="A8">
            <v>4</v>
          </cell>
          <cell r="B8" t="str">
            <v>Plant    Utilisation    Factor            **</v>
          </cell>
          <cell r="C8" t="str">
            <v>%</v>
          </cell>
          <cell r="D8">
            <v>49.14</v>
          </cell>
          <cell r="E8">
            <v>52.6</v>
          </cell>
          <cell r="F8">
            <v>56.03</v>
          </cell>
          <cell r="G8">
            <v>58.1673864745838</v>
          </cell>
          <cell r="H8">
            <v>59.2</v>
          </cell>
          <cell r="I8">
            <v>119</v>
          </cell>
          <cell r="J8">
            <v>11.529331976941336</v>
          </cell>
          <cell r="K8">
            <v>200</v>
          </cell>
          <cell r="L8">
            <v>0</v>
          </cell>
          <cell r="M8">
            <v>0</v>
          </cell>
          <cell r="N8">
            <v>983703</v>
          </cell>
          <cell r="O8">
            <v>0.95306205493387575</v>
          </cell>
          <cell r="P8">
            <v>4674</v>
          </cell>
          <cell r="Q8">
            <v>4.5284115680860335</v>
          </cell>
        </row>
        <row r="9">
          <cell r="A9">
            <v>5</v>
          </cell>
          <cell r="B9" t="str">
            <v>Plant    Availibility   Factor              **</v>
          </cell>
          <cell r="C9" t="str">
            <v>%</v>
          </cell>
          <cell r="D9">
            <v>66.92</v>
          </cell>
          <cell r="E9">
            <v>71.400000000000006</v>
          </cell>
          <cell r="F9">
            <v>72.040000000000006</v>
          </cell>
          <cell r="G9">
            <v>75.44</v>
          </cell>
          <cell r="H9">
            <v>75.3</v>
          </cell>
          <cell r="I9">
            <v>126</v>
          </cell>
          <cell r="J9">
            <v>12.357181385769627</v>
          </cell>
          <cell r="K9">
            <v>176</v>
          </cell>
          <cell r="L9">
            <v>0</v>
          </cell>
          <cell r="M9">
            <v>0</v>
          </cell>
          <cell r="N9">
            <v>985516</v>
          </cell>
          <cell r="O9">
            <v>0.9665238071887412</v>
          </cell>
          <cell r="P9">
            <v>4737</v>
          </cell>
          <cell r="Q9">
            <v>4.6457117638405334</v>
          </cell>
        </row>
        <row r="10">
          <cell r="A10">
            <v>6</v>
          </cell>
          <cell r="B10" t="str">
            <v>Partial  Unavailability Factor         **</v>
          </cell>
          <cell r="C10" t="str">
            <v>%</v>
          </cell>
          <cell r="D10">
            <v>17.78</v>
          </cell>
          <cell r="E10">
            <v>18.8</v>
          </cell>
          <cell r="F10">
            <v>16</v>
          </cell>
          <cell r="G10">
            <v>17.272613525416201</v>
          </cell>
          <cell r="H10">
            <v>16.16</v>
          </cell>
          <cell r="I10">
            <v>91.84</v>
          </cell>
          <cell r="J10">
            <v>14.733059548254619</v>
          </cell>
          <cell r="K10">
            <v>146</v>
          </cell>
          <cell r="L10">
            <v>0</v>
          </cell>
          <cell r="M10">
            <v>0</v>
          </cell>
          <cell r="N10">
            <v>626484</v>
          </cell>
          <cell r="O10">
            <v>1.0050115503080082</v>
          </cell>
          <cell r="P10">
            <v>6372</v>
          </cell>
          <cell r="Q10">
            <v>10.222022587268993</v>
          </cell>
        </row>
        <row r="11">
          <cell r="A11" t="str">
            <v>a</v>
          </cell>
          <cell r="B11" t="str">
            <v>Main Boiler</v>
          </cell>
          <cell r="C11" t="str">
            <v>%</v>
          </cell>
          <cell r="D11">
            <v>0</v>
          </cell>
          <cell r="E11">
            <v>0.38</v>
          </cell>
          <cell r="F11">
            <v>0.24</v>
          </cell>
          <cell r="G11">
            <v>0.25</v>
          </cell>
          <cell r="H11">
            <v>2.4</v>
          </cell>
          <cell r="I11">
            <v>104.13</v>
          </cell>
          <cell r="J11">
            <v>14.347718253968255</v>
          </cell>
          <cell r="K11">
            <v>192</v>
          </cell>
          <cell r="L11">
            <v>0</v>
          </cell>
          <cell r="M11">
            <v>0</v>
          </cell>
          <cell r="N11">
            <v>745282</v>
          </cell>
          <cell r="O11">
            <v>1.0268986992945326</v>
          </cell>
          <cell r="P11">
            <v>7889</v>
          </cell>
          <cell r="Q11">
            <v>10.869984567901234</v>
          </cell>
        </row>
        <row r="12">
          <cell r="A12" t="str">
            <v>b</v>
          </cell>
          <cell r="B12" t="str">
            <v>Boiler Auxiliaries(Mainly Mills)</v>
          </cell>
          <cell r="C12" t="str">
            <v>%</v>
          </cell>
          <cell r="D12">
            <v>2.1352047355439101</v>
          </cell>
          <cell r="E12">
            <v>0.82</v>
          </cell>
          <cell r="F12">
            <v>1.03</v>
          </cell>
          <cell r="G12">
            <v>0.57999999999999996</v>
          </cell>
          <cell r="H12">
            <v>5.0999999999999996</v>
          </cell>
          <cell r="I12">
            <v>102.85735</v>
          </cell>
          <cell r="J12">
            <v>14.163777196364638</v>
          </cell>
          <cell r="K12">
            <v>164</v>
          </cell>
          <cell r="L12">
            <v>0</v>
          </cell>
          <cell r="M12">
            <v>0</v>
          </cell>
          <cell r="N12">
            <v>747152</v>
          </cell>
          <cell r="O12">
            <v>1.0288515560451665</v>
          </cell>
          <cell r="P12">
            <v>6596.07</v>
          </cell>
          <cell r="Q12">
            <v>9.0829936656568435</v>
          </cell>
        </row>
        <row r="13">
          <cell r="A13" t="str">
            <v>c</v>
          </cell>
          <cell r="B13" t="str">
            <v>Turbine</v>
          </cell>
          <cell r="C13" t="str">
            <v>%</v>
          </cell>
          <cell r="D13">
            <v>0.30946718340726254</v>
          </cell>
          <cell r="E13">
            <v>1.1200000000000001</v>
          </cell>
          <cell r="F13">
            <v>1.37</v>
          </cell>
          <cell r="G13">
            <v>0.28000000000000003</v>
          </cell>
          <cell r="H13">
            <v>0.8</v>
          </cell>
          <cell r="I13">
            <v>111.1</v>
          </cell>
          <cell r="J13">
            <v>13.938025341864257</v>
          </cell>
          <cell r="K13">
            <v>182</v>
          </cell>
          <cell r="L13">
            <v>0</v>
          </cell>
          <cell r="M13">
            <v>0</v>
          </cell>
          <cell r="N13">
            <v>830584</v>
          </cell>
          <cell r="O13">
            <v>1.0420072763768662</v>
          </cell>
          <cell r="P13">
            <v>10237</v>
          </cell>
          <cell r="Q13">
            <v>12.842805168736669</v>
          </cell>
        </row>
        <row r="14">
          <cell r="A14" t="str">
            <v>d</v>
          </cell>
          <cell r="B14" t="str">
            <v>Turbine Auxiliaries</v>
          </cell>
          <cell r="C14" t="str">
            <v>%</v>
          </cell>
          <cell r="D14">
            <v>1.1834191455446403</v>
          </cell>
          <cell r="E14">
            <v>0.81</v>
          </cell>
          <cell r="F14">
            <v>0.54</v>
          </cell>
          <cell r="G14">
            <v>0.21</v>
          </cell>
          <cell r="H14">
            <v>0.6</v>
          </cell>
          <cell r="I14">
            <v>127</v>
          </cell>
          <cell r="J14">
            <v>12.480345911949685</v>
          </cell>
          <cell r="K14">
            <v>192</v>
          </cell>
          <cell r="L14">
            <v>0</v>
          </cell>
          <cell r="M14">
            <v>0</v>
          </cell>
          <cell r="N14">
            <v>1055897</v>
          </cell>
          <cell r="O14">
            <v>1.0376346305031448</v>
          </cell>
          <cell r="P14">
            <v>6774</v>
          </cell>
          <cell r="Q14">
            <v>6.6568396226415096</v>
          </cell>
        </row>
        <row r="15">
          <cell r="A15" t="str">
            <v>e</v>
          </cell>
          <cell r="B15" t="str">
            <v>Generator</v>
          </cell>
          <cell r="C15" t="str">
            <v>%</v>
          </cell>
          <cell r="D15">
            <v>0.23316136939653051</v>
          </cell>
          <cell r="E15">
            <v>0.36</v>
          </cell>
          <cell r="F15">
            <v>0.69</v>
          </cell>
          <cell r="G15">
            <v>0.93</v>
          </cell>
          <cell r="H15">
            <v>0.3</v>
          </cell>
          <cell r="I15">
            <v>128.80000000000001</v>
          </cell>
          <cell r="J15">
            <v>11.592115921159214</v>
          </cell>
          <cell r="K15">
            <v>196</v>
          </cell>
          <cell r="L15">
            <v>0</v>
          </cell>
          <cell r="M15">
            <v>0</v>
          </cell>
          <cell r="N15">
            <v>1098156</v>
          </cell>
          <cell r="O15">
            <v>0.98835028350283505</v>
          </cell>
          <cell r="P15">
            <v>6387</v>
          </cell>
          <cell r="Q15">
            <v>5.7483574835748366</v>
          </cell>
        </row>
        <row r="16">
          <cell r="A16" t="str">
            <v>f</v>
          </cell>
          <cell r="B16" t="str">
            <v>Electrical</v>
          </cell>
          <cell r="C16" t="str">
            <v>%</v>
          </cell>
          <cell r="D16">
            <v>0.46916617012716505</v>
          </cell>
          <cell r="E16">
            <v>0.28000000000000003</v>
          </cell>
          <cell r="F16">
            <v>0.28999999999999998</v>
          </cell>
          <cell r="G16">
            <v>1.78</v>
          </cell>
          <cell r="H16">
            <v>0.8</v>
          </cell>
          <cell r="I16">
            <v>132.66300000000001</v>
          </cell>
          <cell r="J16">
            <v>11.803283064193247</v>
          </cell>
          <cell r="K16">
            <v>190</v>
          </cell>
          <cell r="L16">
            <v>0</v>
          </cell>
          <cell r="M16">
            <v>0</v>
          </cell>
          <cell r="N16">
            <v>1049273</v>
          </cell>
          <cell r="O16">
            <v>0.93355843231460478</v>
          </cell>
          <cell r="P16">
            <v>5874</v>
          </cell>
          <cell r="Q16">
            <v>5.2262111303883625</v>
          </cell>
        </row>
        <row r="17">
          <cell r="A17" t="str">
            <v>g</v>
          </cell>
          <cell r="B17" t="str">
            <v>Coal related (Quality ,Quantity ,Handling ,wet coal)</v>
          </cell>
          <cell r="C17" t="str">
            <v>%</v>
          </cell>
          <cell r="D17">
            <v>3.0365300291812445</v>
          </cell>
          <cell r="E17">
            <v>0.33</v>
          </cell>
          <cell r="F17">
            <v>0.12</v>
          </cell>
          <cell r="G17">
            <v>0.47</v>
          </cell>
          <cell r="H17">
            <v>5.8</v>
          </cell>
          <cell r="I17">
            <v>98.7</v>
          </cell>
          <cell r="J17">
            <v>11.927636587753327</v>
          </cell>
          <cell r="K17">
            <v>188</v>
          </cell>
          <cell r="L17">
            <v>0</v>
          </cell>
          <cell r="M17">
            <v>0</v>
          </cell>
          <cell r="N17">
            <v>770211</v>
          </cell>
          <cell r="O17">
            <v>0.93077982815502303</v>
          </cell>
          <cell r="P17">
            <v>3594</v>
          </cell>
          <cell r="Q17">
            <v>4.3432549033825181</v>
          </cell>
        </row>
        <row r="18">
          <cell r="A18" t="str">
            <v>h</v>
          </cell>
          <cell r="B18" t="str">
            <v>Others</v>
          </cell>
          <cell r="C18" t="str">
            <v>%</v>
          </cell>
          <cell r="D18">
            <v>2.2070544258220908</v>
          </cell>
          <cell r="E18">
            <v>3.85</v>
          </cell>
          <cell r="F18">
            <v>1.23</v>
          </cell>
          <cell r="G18">
            <v>1</v>
          </cell>
          <cell r="H18">
            <v>0.5</v>
          </cell>
          <cell r="I18">
            <v>123.9</v>
          </cell>
          <cell r="J18">
            <v>12.5</v>
          </cell>
          <cell r="K18">
            <v>172</v>
          </cell>
          <cell r="L18">
            <v>0</v>
          </cell>
          <cell r="M18">
            <v>0</v>
          </cell>
          <cell r="N18">
            <v>945093</v>
          </cell>
          <cell r="O18">
            <v>0.95</v>
          </cell>
          <cell r="P18">
            <v>4874</v>
          </cell>
          <cell r="Q18">
            <v>4.9162800080693971</v>
          </cell>
        </row>
        <row r="19">
          <cell r="A19">
            <v>7</v>
          </cell>
          <cell r="B19" t="str">
            <v xml:space="preserve">Planned  Outage         Rate          </v>
          </cell>
          <cell r="C19" t="str">
            <v>MU</v>
          </cell>
          <cell r="D19">
            <v>3672.14</v>
          </cell>
          <cell r="E19">
            <v>3192.88</v>
          </cell>
          <cell r="F19">
            <v>3765.67</v>
          </cell>
          <cell r="G19">
            <v>2144.02</v>
          </cell>
          <cell r="H19">
            <v>3421.66</v>
          </cell>
          <cell r="I19">
            <v>107.73</v>
          </cell>
          <cell r="J19">
            <v>12.12</v>
          </cell>
          <cell r="K19">
            <v>180</v>
          </cell>
          <cell r="L19">
            <v>0</v>
          </cell>
          <cell r="M19">
            <v>0</v>
          </cell>
          <cell r="N19">
            <v>852784</v>
          </cell>
          <cell r="O19">
            <v>0.95899999999999996</v>
          </cell>
          <cell r="P19">
            <v>3494</v>
          </cell>
          <cell r="Q19">
            <v>3.93</v>
          </cell>
        </row>
        <row r="20">
          <cell r="A20" t="str">
            <v>a</v>
          </cell>
          <cell r="B20">
            <v>0</v>
          </cell>
          <cell r="C20" t="str">
            <v>No</v>
          </cell>
          <cell r="D20">
            <v>18</v>
          </cell>
          <cell r="E20">
            <v>23</v>
          </cell>
          <cell r="F20">
            <v>20</v>
          </cell>
          <cell r="G20">
            <v>24</v>
          </cell>
          <cell r="H20">
            <v>23</v>
          </cell>
          <cell r="I20">
            <v>118.3586</v>
          </cell>
          <cell r="J20">
            <v>11.988607114621157</v>
          </cell>
          <cell r="K20">
            <v>185.2</v>
          </cell>
          <cell r="L20">
            <v>0</v>
          </cell>
          <cell r="M20">
            <v>0</v>
          </cell>
          <cell r="N20">
            <v>943103.4</v>
          </cell>
          <cell r="O20">
            <v>0.95233770879449242</v>
          </cell>
          <cell r="P20">
            <v>4844.6000000000004</v>
          </cell>
          <cell r="Q20">
            <v>4.832820705083023</v>
          </cell>
        </row>
        <row r="21">
          <cell r="A21" t="str">
            <v>b</v>
          </cell>
          <cell r="B21" t="str">
            <v xml:space="preserve">                                                       **</v>
          </cell>
          <cell r="C21" t="str">
            <v>%</v>
          </cell>
          <cell r="D21">
            <v>16</v>
          </cell>
          <cell r="E21">
            <v>13.59</v>
          </cell>
          <cell r="F21">
            <v>16.079999999999998</v>
          </cell>
          <cell r="G21">
            <v>12.209376208374712</v>
          </cell>
          <cell r="H21">
            <v>12.6</v>
          </cell>
          <cell r="I21" t="str">
            <v/>
          </cell>
          <cell r="J21">
            <v>0</v>
          </cell>
          <cell r="K21">
            <v>212</v>
          </cell>
          <cell r="L21">
            <v>0</v>
          </cell>
          <cell r="M21">
            <v>0</v>
          </cell>
          <cell r="N21">
            <v>978858</v>
          </cell>
          <cell r="O21">
            <v>0.9104724167759578</v>
          </cell>
          <cell r="P21">
            <v>19275</v>
          </cell>
          <cell r="Q21">
            <v>17.928398024388205</v>
          </cell>
        </row>
        <row r="22">
          <cell r="A22">
            <v>8</v>
          </cell>
          <cell r="B22" t="str">
            <v xml:space="preserve">Forced   Outage   </v>
          </cell>
          <cell r="C22" t="str">
            <v>MU</v>
          </cell>
          <cell r="D22">
            <v>4054.2</v>
          </cell>
          <cell r="E22">
            <v>3528.19</v>
          </cell>
          <cell r="F22">
            <v>2780.85</v>
          </cell>
          <cell r="G22">
            <v>3161.67</v>
          </cell>
          <cell r="H22">
            <v>3281.99</v>
          </cell>
          <cell r="I22">
            <v>114</v>
          </cell>
          <cell r="J22">
            <v>9.5494182393888369</v>
          </cell>
          <cell r="K22">
            <v>224</v>
          </cell>
          <cell r="L22">
            <v>0</v>
          </cell>
          <cell r="M22">
            <v>0</v>
          </cell>
          <cell r="N22">
            <v>1094158</v>
          </cell>
          <cell r="O22">
            <v>0.916541435260808</v>
          </cell>
          <cell r="P22">
            <v>18208</v>
          </cell>
          <cell r="Q22">
            <v>15.252263798490523</v>
          </cell>
        </row>
        <row r="23">
          <cell r="A23" t="str">
            <v>a</v>
          </cell>
          <cell r="B23" t="str">
            <v>90-91</v>
          </cell>
          <cell r="C23" t="str">
            <v>No</v>
          </cell>
          <cell r="D23">
            <v>838</v>
          </cell>
          <cell r="E23">
            <v>793</v>
          </cell>
          <cell r="F23">
            <v>756</v>
          </cell>
          <cell r="G23">
            <v>935</v>
          </cell>
          <cell r="H23">
            <v>1031</v>
          </cell>
          <cell r="I23">
            <v>113</v>
          </cell>
          <cell r="J23">
            <v>9.9372108975148166</v>
          </cell>
          <cell r="K23">
            <v>215</v>
          </cell>
          <cell r="L23">
            <v>0</v>
          </cell>
          <cell r="M23">
            <v>0</v>
          </cell>
          <cell r="N23">
            <v>1065421</v>
          </cell>
          <cell r="O23">
            <v>0.93693036917178185</v>
          </cell>
          <cell r="P23">
            <v>14929</v>
          </cell>
          <cell r="Q23">
            <v>13.128550574247672</v>
          </cell>
        </row>
        <row r="24">
          <cell r="A24" t="str">
            <v>b</v>
          </cell>
          <cell r="B24" t="str">
            <v xml:space="preserve">                                                      **</v>
          </cell>
          <cell r="C24" t="str">
            <v>%</v>
          </cell>
          <cell r="D24">
            <v>17.079999999999998</v>
          </cell>
          <cell r="E24">
            <v>15.01</v>
          </cell>
          <cell r="F24">
            <v>11.88</v>
          </cell>
          <cell r="G24">
            <v>12.35</v>
          </cell>
          <cell r="H24">
            <v>12.08</v>
          </cell>
          <cell r="I24">
            <v>93.49</v>
          </cell>
          <cell r="J24">
            <v>10.99106513049612</v>
          </cell>
          <cell r="K24">
            <v>218</v>
          </cell>
          <cell r="L24">
            <v>0</v>
          </cell>
          <cell r="M24">
            <v>0</v>
          </cell>
          <cell r="N24">
            <v>821535</v>
          </cell>
          <cell r="O24">
            <v>0.96583000235128147</v>
          </cell>
          <cell r="P24">
            <v>13865</v>
          </cell>
          <cell r="Q24">
            <v>16.300258640959321</v>
          </cell>
        </row>
        <row r="25">
          <cell r="A25" t="str">
            <v>c</v>
          </cell>
          <cell r="B25" t="str">
            <v>Boiler Tube Leakages</v>
          </cell>
          <cell r="C25" t="str">
            <v>MU</v>
          </cell>
          <cell r="D25">
            <v>1507</v>
          </cell>
          <cell r="E25">
            <v>1373.19</v>
          </cell>
          <cell r="F25">
            <v>1286</v>
          </cell>
          <cell r="G25">
            <v>1722</v>
          </cell>
          <cell r="H25">
            <v>2009.66</v>
          </cell>
          <cell r="I25">
            <v>93.94</v>
          </cell>
          <cell r="J25">
            <v>10.841941254544405</v>
          </cell>
          <cell r="K25">
            <v>220</v>
          </cell>
          <cell r="L25">
            <v>0</v>
          </cell>
          <cell r="M25">
            <v>0</v>
          </cell>
          <cell r="N25">
            <v>837244</v>
          </cell>
          <cell r="O25">
            <v>0.96629234231634831</v>
          </cell>
          <cell r="P25">
            <v>13463</v>
          </cell>
          <cell r="Q25">
            <v>15.538115298055283</v>
          </cell>
        </row>
        <row r="26">
          <cell r="A26" t="str">
            <v>d</v>
          </cell>
          <cell r="B26" t="str">
            <v>93-94</v>
          </cell>
          <cell r="C26" t="str">
            <v>No</v>
          </cell>
          <cell r="D26">
            <v>167</v>
          </cell>
          <cell r="E26">
            <v>188</v>
          </cell>
          <cell r="F26">
            <v>192</v>
          </cell>
          <cell r="G26">
            <v>240</v>
          </cell>
          <cell r="H26">
            <v>273</v>
          </cell>
          <cell r="I26">
            <v>106.832292</v>
          </cell>
          <cell r="J26">
            <v>10.580209698168929</v>
          </cell>
          <cell r="K26">
            <v>216</v>
          </cell>
          <cell r="L26">
            <v>0</v>
          </cell>
          <cell r="M26">
            <v>0</v>
          </cell>
          <cell r="N26">
            <v>1033657</v>
          </cell>
          <cell r="O26">
            <v>1.0236893369263482</v>
          </cell>
          <cell r="P26">
            <v>9864.48</v>
          </cell>
          <cell r="Q26">
            <v>9.7693557827434265</v>
          </cell>
        </row>
        <row r="27">
          <cell r="A27" t="str">
            <v>e</v>
          </cell>
          <cell r="B27" t="str">
            <v>94-95</v>
          </cell>
          <cell r="C27" t="str">
            <v>%</v>
          </cell>
          <cell r="D27">
            <v>6.3955985380519014</v>
          </cell>
          <cell r="E27">
            <v>5.829559290259148</v>
          </cell>
          <cell r="F27">
            <v>5.4781122578512509</v>
          </cell>
          <cell r="G27">
            <v>6.4055165111673595</v>
          </cell>
          <cell r="H27">
            <v>7.398106058932755</v>
          </cell>
          <cell r="I27">
            <v>121.3</v>
          </cell>
          <cell r="J27">
            <v>10.99728014505893</v>
          </cell>
          <cell r="K27">
            <v>217</v>
          </cell>
          <cell r="L27">
            <v>0</v>
          </cell>
          <cell r="M27">
            <v>0</v>
          </cell>
          <cell r="N27">
            <v>1127339</v>
          </cell>
          <cell r="O27">
            <v>1.0220661831368993</v>
          </cell>
          <cell r="P27">
            <v>19357</v>
          </cell>
          <cell r="Q27">
            <v>17.5494106980961</v>
          </cell>
        </row>
        <row r="28">
          <cell r="A28">
            <v>9</v>
          </cell>
          <cell r="B28" t="str">
            <v>Total          Coal           Consumption</v>
          </cell>
          <cell r="C28" t="str">
            <v>1000MT</v>
          </cell>
          <cell r="D28">
            <v>9628</v>
          </cell>
          <cell r="E28">
            <v>10365</v>
          </cell>
          <cell r="F28">
            <v>10889.111999999999</v>
          </cell>
          <cell r="G28">
            <v>12127.994971999999</v>
          </cell>
          <cell r="H28">
            <v>13030.226000000001</v>
          </cell>
          <cell r="I28">
            <v>119.5</v>
          </cell>
          <cell r="J28">
            <v>10.722296994167788</v>
          </cell>
          <cell r="K28">
            <v>214</v>
          </cell>
          <cell r="L28">
            <v>0</v>
          </cell>
          <cell r="M28">
            <v>0</v>
          </cell>
          <cell r="N28">
            <v>1148422</v>
          </cell>
          <cell r="O28">
            <v>1.0304369672498879</v>
          </cell>
          <cell r="P28">
            <v>9390</v>
          </cell>
          <cell r="Q28">
            <v>8.4253028263795429</v>
          </cell>
        </row>
        <row r="29">
          <cell r="A29">
            <v>10</v>
          </cell>
          <cell r="B29" t="str">
            <v xml:space="preserve">COST OF  Coal consumed @ Rs 800 /MT </v>
          </cell>
          <cell r="C29" t="str">
            <v>Cr Rs.</v>
          </cell>
          <cell r="D29">
            <v>770.24</v>
          </cell>
          <cell r="E29">
            <v>829.2</v>
          </cell>
          <cell r="F29">
            <v>871.12896000000001</v>
          </cell>
          <cell r="G29">
            <v>970.23959775999992</v>
          </cell>
          <cell r="H29">
            <v>1042.4180799999999</v>
          </cell>
          <cell r="I29">
            <v>130.69999999999999</v>
          </cell>
          <cell r="J29">
            <v>10.363967964475457</v>
          </cell>
          <cell r="K29">
            <v>217</v>
          </cell>
          <cell r="L29">
            <v>0</v>
          </cell>
          <cell r="M29">
            <v>0</v>
          </cell>
          <cell r="N29">
            <v>1215835</v>
          </cell>
          <cell r="O29">
            <v>0.96410673221790499</v>
          </cell>
          <cell r="P29">
            <v>7474</v>
          </cell>
          <cell r="Q29">
            <v>5.9265720402822932</v>
          </cell>
        </row>
        <row r="30">
          <cell r="A30">
            <v>11</v>
          </cell>
          <cell r="B30" t="str">
            <v>Specific    Coal           Consumption</v>
          </cell>
          <cell r="C30" t="str">
            <v>Kg/Kwh</v>
          </cell>
          <cell r="D30">
            <v>0.83</v>
          </cell>
          <cell r="E30">
            <v>0.8</v>
          </cell>
          <cell r="F30">
            <v>0.81679632209152919</v>
          </cell>
          <cell r="G30">
            <v>0.82050145151015585</v>
          </cell>
          <cell r="H30">
            <v>0.81</v>
          </cell>
          <cell r="I30">
            <v>139.19800000000001</v>
          </cell>
          <cell r="J30">
            <v>10.294415643003468</v>
          </cell>
          <cell r="K30">
            <v>213</v>
          </cell>
          <cell r="L30">
            <v>0</v>
          </cell>
          <cell r="M30">
            <v>0</v>
          </cell>
          <cell r="N30">
            <v>1152800</v>
          </cell>
          <cell r="O30">
            <v>0.85255552186485428</v>
          </cell>
          <cell r="P30">
            <v>6231</v>
          </cell>
          <cell r="Q30">
            <v>4.6081483837091488</v>
          </cell>
        </row>
        <row r="31">
          <cell r="A31">
            <v>12</v>
          </cell>
          <cell r="B31" t="str">
            <v>Total          Fuel Oil     Consumption</v>
          </cell>
          <cell r="C31" t="str">
            <v>1000KL</v>
          </cell>
          <cell r="D31">
            <v>147</v>
          </cell>
          <cell r="E31">
            <v>178</v>
          </cell>
          <cell r="F31">
            <v>144.66900000000001</v>
          </cell>
          <cell r="G31">
            <v>185.24459685843499</v>
          </cell>
          <cell r="H31">
            <v>124.101</v>
          </cell>
          <cell r="I31">
            <v>104.9</v>
          </cell>
          <cell r="J31">
            <v>10.818224944826023</v>
          </cell>
          <cell r="K31">
            <v>205</v>
          </cell>
          <cell r="L31">
            <v>0</v>
          </cell>
          <cell r="M31">
            <v>0</v>
          </cell>
          <cell r="N31">
            <v>842753</v>
          </cell>
          <cell r="O31">
            <v>0.86912216653259911</v>
          </cell>
          <cell r="P31">
            <v>4062</v>
          </cell>
          <cell r="Q31">
            <v>4.1890972093311056</v>
          </cell>
        </row>
        <row r="32">
          <cell r="A32">
            <v>13</v>
          </cell>
          <cell r="B32" t="str">
            <v>COST OF  Fuel oil consumed  @ Rs 7500 per MT</v>
          </cell>
          <cell r="C32" t="str">
            <v>Cr Rs.</v>
          </cell>
          <cell r="D32">
            <v>110.25</v>
          </cell>
          <cell r="E32">
            <v>133.5</v>
          </cell>
          <cell r="F32">
            <v>108.50174999999999</v>
          </cell>
          <cell r="G32">
            <v>138.93344764382627</v>
          </cell>
          <cell r="H32">
            <v>93.075749999999999</v>
          </cell>
          <cell r="I32">
            <v>136.1</v>
          </cell>
          <cell r="J32">
            <v>10.1</v>
          </cell>
          <cell r="K32">
            <v>208</v>
          </cell>
          <cell r="L32">
            <v>0</v>
          </cell>
          <cell r="M32">
            <v>0</v>
          </cell>
          <cell r="N32">
            <v>1212963</v>
          </cell>
          <cell r="O32">
            <v>0.9</v>
          </cell>
          <cell r="P32">
            <v>5019</v>
          </cell>
          <cell r="Q32">
            <v>3.72</v>
          </cell>
        </row>
        <row r="33">
          <cell r="A33">
            <v>14</v>
          </cell>
          <cell r="B33" t="str">
            <v xml:space="preserve">Specific    Fuel Oil      Consumption </v>
          </cell>
          <cell r="C33" t="str">
            <v>ml/Kwh</v>
          </cell>
          <cell r="D33">
            <v>12.72</v>
          </cell>
          <cell r="E33">
            <v>14.43</v>
          </cell>
          <cell r="F33">
            <v>10.851675244102497</v>
          </cell>
          <cell r="G33">
            <v>12.532447528026529</v>
          </cell>
          <cell r="H33">
            <v>7.72</v>
          </cell>
          <cell r="I33">
            <v>128.52000000000001</v>
          </cell>
          <cell r="J33">
            <v>9.93</v>
          </cell>
          <cell r="K33">
            <v>206</v>
          </cell>
          <cell r="L33">
            <v>0</v>
          </cell>
          <cell r="M33">
            <v>0</v>
          </cell>
          <cell r="N33">
            <v>1151942</v>
          </cell>
          <cell r="O33">
            <v>0.89</v>
          </cell>
          <cell r="P33">
            <v>5085</v>
          </cell>
          <cell r="Q33">
            <v>3.93</v>
          </cell>
        </row>
        <row r="34">
          <cell r="A34">
            <v>15</v>
          </cell>
          <cell r="B34" t="str">
            <v>Cost of  Fuels  per  Kwh  Generated</v>
          </cell>
          <cell r="C34" t="str">
            <v>Paise</v>
          </cell>
          <cell r="D34">
            <v>76.035931163600438</v>
          </cell>
          <cell r="E34">
            <v>77.868189465510554</v>
          </cell>
          <cell r="F34">
            <v>73.482462200399212</v>
          </cell>
          <cell r="G34">
            <v>75.039451766832357</v>
          </cell>
          <cell r="H34">
            <v>70.653294838330311</v>
          </cell>
          <cell r="I34">
            <v>127.8836</v>
          </cell>
          <cell r="J34">
            <v>10.301321710460989</v>
          </cell>
          <cell r="K34">
            <v>209.8</v>
          </cell>
          <cell r="L34">
            <v>0</v>
          </cell>
          <cell r="M34">
            <v>0</v>
          </cell>
          <cell r="N34">
            <v>1115258.6000000001</v>
          </cell>
          <cell r="O34">
            <v>0.89515688412307171</v>
          </cell>
          <cell r="P34">
            <v>5574.2</v>
          </cell>
          <cell r="Q34">
            <v>4.4747635266645087</v>
          </cell>
        </row>
        <row r="35">
          <cell r="A35">
            <v>16</v>
          </cell>
          <cell r="B35" t="str">
            <v>Thermal  Auxiliary Consumption   Total</v>
          </cell>
          <cell r="C35" t="str">
            <v>MU</v>
          </cell>
          <cell r="D35">
            <v>1235.3499999999999</v>
          </cell>
          <cell r="E35">
            <v>1288.0999999999999</v>
          </cell>
          <cell r="F35">
            <v>1394.5</v>
          </cell>
          <cell r="G35">
            <v>1558.7317929999999</v>
          </cell>
          <cell r="H35">
            <v>1648.2</v>
          </cell>
          <cell r="I35">
            <v>0</v>
          </cell>
          <cell r="J35">
            <v>0</v>
          </cell>
          <cell r="K35" t="str">
            <v/>
          </cell>
          <cell r="L35" t="str">
            <v/>
          </cell>
          <cell r="M35" t="str">
            <v/>
          </cell>
          <cell r="N35">
            <v>1845307</v>
          </cell>
          <cell r="O35">
            <v>0.95352383412995734</v>
          </cell>
          <cell r="P35">
            <v>26429</v>
          </cell>
          <cell r="Q35">
            <v>13.656633509882445</v>
          </cell>
        </row>
        <row r="36">
          <cell r="A36">
            <v>17</v>
          </cell>
          <cell r="B36" t="str">
            <v>Thermal  Auxiliary Consumption   Percentage</v>
          </cell>
          <cell r="C36" t="str">
            <v>%</v>
          </cell>
          <cell r="D36">
            <v>10.67</v>
          </cell>
          <cell r="E36">
            <v>10.4</v>
          </cell>
          <cell r="F36">
            <v>10.449094587326698</v>
          </cell>
          <cell r="G36">
            <v>10.545367982294113</v>
          </cell>
          <cell r="H36">
            <v>10.255516804748822</v>
          </cell>
          <cell r="I36">
            <v>233</v>
          </cell>
          <cell r="J36">
            <v>10.171652085843506</v>
          </cell>
          <cell r="K36" t="str">
            <v/>
          </cell>
          <cell r="L36">
            <v>126109</v>
          </cell>
          <cell r="M36">
            <v>2052076</v>
          </cell>
          <cell r="N36">
            <v>2149604</v>
          </cell>
          <cell r="O36">
            <v>0.93841304765397171</v>
          </cell>
          <cell r="P36">
            <v>22882</v>
          </cell>
          <cell r="Q36">
            <v>9.9891735205266574</v>
          </cell>
        </row>
        <row r="37">
          <cell r="A37">
            <v>18</v>
          </cell>
          <cell r="B37" t="str">
            <v>Cost of  Fuels  per  Kwh  sent out</v>
          </cell>
          <cell r="C37" t="str">
            <v>Paise</v>
          </cell>
          <cell r="D37">
            <v>85.116152725536196</v>
          </cell>
          <cell r="E37">
            <v>86.924723027331581</v>
          </cell>
          <cell r="F37">
            <v>82.066811650173122</v>
          </cell>
          <cell r="G37">
            <v>83.885484825402543</v>
          </cell>
          <cell r="H37">
            <v>78.727173328988457</v>
          </cell>
        </row>
        <row r="38">
          <cell r="A38" t="str">
            <v>Note :-</v>
          </cell>
          <cell r="B38" t="str">
            <v>91-92</v>
          </cell>
          <cell r="C38">
            <v>400</v>
          </cell>
          <cell r="D38">
            <v>2040</v>
          </cell>
          <cell r="E38">
            <v>1473.96</v>
          </cell>
          <cell r="F38">
            <v>72.252941176470586</v>
          </cell>
          <cell r="G38">
            <v>58.622000000000007</v>
          </cell>
          <cell r="H38">
            <v>41.950136612021858</v>
          </cell>
        </row>
        <row r="39">
          <cell r="A39">
            <v>1</v>
          </cell>
          <cell r="B39" t="str">
            <v>In 1994-95 &amp;1999-2000specific oil consumption is more due to stablisation of both units of Sanjay Gandhi thermal Power Station.</v>
          </cell>
          <cell r="C39">
            <v>400</v>
          </cell>
          <cell r="D39">
            <v>1940</v>
          </cell>
          <cell r="E39">
            <v>1592.21</v>
          </cell>
          <cell r="F39">
            <v>82.072680412371128</v>
          </cell>
          <cell r="G39">
            <v>60.6</v>
          </cell>
          <cell r="H39">
            <v>45.439783105022833</v>
          </cell>
        </row>
        <row r="40">
          <cell r="A40">
            <v>2</v>
          </cell>
          <cell r="B40" t="str">
            <v xml:space="preserve"> Heavy and unprcedented rains all over resulting in wet coal problems in thermal stations.</v>
          </cell>
          <cell r="C40">
            <v>400</v>
          </cell>
          <cell r="D40">
            <v>2050</v>
          </cell>
          <cell r="E40">
            <v>1735.9369999999999</v>
          </cell>
          <cell r="F40">
            <v>84.679853658536572</v>
          </cell>
          <cell r="G40">
            <v>64.925298630136979</v>
          </cell>
          <cell r="H40">
            <v>49.541581050228309</v>
          </cell>
        </row>
        <row r="41">
          <cell r="A41">
            <v>3</v>
          </cell>
          <cell r="B41" t="str">
            <v>Considering SGTPS # 1 wef :  01.01.95  , # 2 wef : 01.04.95 ,.# 3 w.e.f : 01.09.99&amp; # 4 w.e.f : 01.04.2000.</v>
          </cell>
          <cell r="C41">
            <v>400</v>
          </cell>
          <cell r="D41">
            <v>2000</v>
          </cell>
          <cell r="E41">
            <v>1900.1</v>
          </cell>
          <cell r="F41">
            <v>95.004999999999995</v>
          </cell>
          <cell r="G41">
            <v>72.78</v>
          </cell>
          <cell r="H41">
            <v>54.226598173515981</v>
          </cell>
        </row>
        <row r="42">
          <cell r="A42">
            <v>4</v>
          </cell>
          <cell r="B42" t="str">
            <v>Considering  Cost of Coal &amp; Fuel oil same for all the  years for comparision purpose .                                         .</v>
          </cell>
          <cell r="C42">
            <v>400</v>
          </cell>
          <cell r="D42">
            <v>2050</v>
          </cell>
          <cell r="E42">
            <v>2132.1</v>
          </cell>
          <cell r="F42">
            <v>104.00487804878048</v>
          </cell>
          <cell r="G42">
            <v>74</v>
          </cell>
          <cell r="H42">
            <v>60.681352459016395</v>
          </cell>
        </row>
        <row r="43">
          <cell r="A43">
            <v>5</v>
          </cell>
          <cell r="B43" t="str">
            <v>Totals  may  not  tally  due  to  rounding  off.</v>
          </cell>
          <cell r="C43">
            <v>400</v>
          </cell>
          <cell r="D43">
            <v>2100</v>
          </cell>
          <cell r="E43">
            <v>2372.1999999999998</v>
          </cell>
          <cell r="F43">
            <v>112.96190476190475</v>
          </cell>
          <cell r="G43">
            <v>79.72</v>
          </cell>
          <cell r="H43">
            <v>67.699771689497709</v>
          </cell>
        </row>
        <row r="44">
          <cell r="B44" t="str">
            <v>97-98</v>
          </cell>
          <cell r="C44">
            <v>400</v>
          </cell>
          <cell r="D44">
            <v>2050</v>
          </cell>
          <cell r="E44">
            <v>2476.12</v>
          </cell>
          <cell r="F44">
            <v>120.78634146341463</v>
          </cell>
          <cell r="G44">
            <v>83.44</v>
          </cell>
          <cell r="H44">
            <v>70.665525114155244</v>
          </cell>
        </row>
        <row r="45">
          <cell r="A45" t="str">
            <v>EXECUTIVE SUMMARY</v>
          </cell>
          <cell r="B45" t="str">
            <v>98-99</v>
          </cell>
          <cell r="C45">
            <v>400</v>
          </cell>
          <cell r="D45">
            <v>2100</v>
          </cell>
          <cell r="E45">
            <v>1797.15</v>
          </cell>
          <cell r="F45">
            <v>85.578571428571422</v>
          </cell>
          <cell r="G45">
            <v>59.9</v>
          </cell>
          <cell r="H45">
            <v>51.288527397260275</v>
          </cell>
        </row>
        <row r="46">
          <cell r="A46" t="str">
            <v>96-97 to 00-01</v>
          </cell>
          <cell r="B46" t="str">
            <v>99-00</v>
          </cell>
          <cell r="C46">
            <v>400</v>
          </cell>
          <cell r="D46">
            <v>1900</v>
          </cell>
          <cell r="E46">
            <v>2340.6999999999998</v>
          </cell>
          <cell r="F46">
            <v>123.19473684210524</v>
          </cell>
          <cell r="G46">
            <v>81.099999999999994</v>
          </cell>
          <cell r="H46">
            <v>66.599999999999994</v>
          </cell>
        </row>
        <row r="47">
          <cell r="A47" t="str">
            <v>THERMAL GENETRATION</v>
          </cell>
          <cell r="B47" t="str">
            <v>00-01</v>
          </cell>
          <cell r="C47">
            <v>400</v>
          </cell>
          <cell r="D47">
            <v>2000</v>
          </cell>
          <cell r="E47">
            <v>2182.83</v>
          </cell>
          <cell r="F47">
            <v>109.14149999999999</v>
          </cell>
          <cell r="G47">
            <v>74.38</v>
          </cell>
          <cell r="H47">
            <v>62.3</v>
          </cell>
        </row>
        <row r="48">
          <cell r="A48" t="str">
            <v/>
          </cell>
          <cell r="B48" t="str">
            <v>P A R T I C U L A R S</v>
          </cell>
          <cell r="C48">
            <v>0</v>
          </cell>
          <cell r="D48" t="str">
            <v>96-97</v>
          </cell>
          <cell r="E48" t="str">
            <v>97-98</v>
          </cell>
          <cell r="F48" t="str">
            <v>98-99</v>
          </cell>
          <cell r="G48" t="str">
            <v>99-00</v>
          </cell>
          <cell r="H48" t="str">
            <v>00-01</v>
          </cell>
        </row>
        <row r="49">
          <cell r="A49">
            <v>1</v>
          </cell>
          <cell r="B49" t="str">
            <v>Thermal  Generation (Including 100 % Satpura )</v>
          </cell>
          <cell r="C49" t="str">
            <v>MU</v>
          </cell>
          <cell r="D49">
            <v>16866.97</v>
          </cell>
          <cell r="E49">
            <v>17966.7</v>
          </cell>
          <cell r="F49">
            <v>18471.39</v>
          </cell>
          <cell r="G49">
            <v>20146.419999999998</v>
          </cell>
          <cell r="H49">
            <v>20415.89</v>
          </cell>
        </row>
        <row r="50">
          <cell r="A50">
            <v>2</v>
          </cell>
          <cell r="B50" t="str">
            <v xml:space="preserve">Plan Target    </v>
          </cell>
          <cell r="C50" t="str">
            <v>MU</v>
          </cell>
          <cell r="D50">
            <v>16950</v>
          </cell>
          <cell r="E50">
            <v>17200</v>
          </cell>
          <cell r="F50">
            <v>17500</v>
          </cell>
          <cell r="G50">
            <v>19010</v>
          </cell>
          <cell r="H50">
            <v>21860</v>
          </cell>
        </row>
        <row r="51">
          <cell r="A51">
            <v>3</v>
          </cell>
          <cell r="B51" t="str">
            <v>ACHIEVEMENT Percentage of ( 2 )</v>
          </cell>
          <cell r="C51" t="str">
            <v>%</v>
          </cell>
          <cell r="D51">
            <v>99.510147492625364</v>
          </cell>
          <cell r="E51">
            <v>104.45755813953488</v>
          </cell>
          <cell r="F51">
            <v>105.5508</v>
          </cell>
          <cell r="G51">
            <v>105.97801157285637</v>
          </cell>
          <cell r="H51">
            <v>93.393824336688013</v>
          </cell>
        </row>
        <row r="52">
          <cell r="A52">
            <v>4</v>
          </cell>
          <cell r="B52" t="str">
            <v>Plant    Utilisation    Factor            **</v>
          </cell>
          <cell r="C52" t="str">
            <v>%</v>
          </cell>
          <cell r="D52">
            <v>62.26</v>
          </cell>
          <cell r="E52">
            <v>66.319999999999993</v>
          </cell>
          <cell r="F52">
            <v>68.180000000000007</v>
          </cell>
          <cell r="G52">
            <v>69.42</v>
          </cell>
          <cell r="H52">
            <v>66.349999999999994</v>
          </cell>
        </row>
        <row r="53">
          <cell r="A53">
            <v>5</v>
          </cell>
          <cell r="B53" t="str">
            <v>Plant    Availibility   Factor              **</v>
          </cell>
          <cell r="C53" t="str">
            <v>%</v>
          </cell>
          <cell r="D53">
            <v>74.900000000000006</v>
          </cell>
          <cell r="E53">
            <v>76.290000000000006</v>
          </cell>
          <cell r="F53">
            <v>77.22</v>
          </cell>
          <cell r="G53">
            <v>79.09</v>
          </cell>
          <cell r="H53">
            <v>77.67</v>
          </cell>
        </row>
        <row r="54">
          <cell r="A54">
            <v>6</v>
          </cell>
          <cell r="B54" t="str">
            <v>Partial  Unavailability Factor         **</v>
          </cell>
          <cell r="C54" t="str">
            <v>%</v>
          </cell>
          <cell r="D54">
            <v>12.64</v>
          </cell>
          <cell r="E54">
            <v>9.9700000000000006</v>
          </cell>
          <cell r="F54">
            <v>9.0399999999999991</v>
          </cell>
          <cell r="G54">
            <v>9.67</v>
          </cell>
          <cell r="H54">
            <v>11.32</v>
          </cell>
        </row>
        <row r="55">
          <cell r="A55" t="str">
            <v>a</v>
          </cell>
          <cell r="B55" t="str">
            <v>Main Boiler</v>
          </cell>
          <cell r="C55" t="str">
            <v>%</v>
          </cell>
          <cell r="D55">
            <v>1.4</v>
          </cell>
          <cell r="E55">
            <v>1.17</v>
          </cell>
          <cell r="F55">
            <v>1.91</v>
          </cell>
          <cell r="G55">
            <v>2.62</v>
          </cell>
          <cell r="H55">
            <v>4061.5740000000001</v>
          </cell>
        </row>
        <row r="56">
          <cell r="A56" t="str">
            <v>b</v>
          </cell>
          <cell r="B56" t="str">
            <v>Boiler Auxiliaries(Mainly Mills)</v>
          </cell>
          <cell r="C56" t="str">
            <v>%</v>
          </cell>
          <cell r="D56">
            <v>4.9000000000000004</v>
          </cell>
          <cell r="E56">
            <v>3.07</v>
          </cell>
          <cell r="F56">
            <v>1.57</v>
          </cell>
          <cell r="G56">
            <v>1.89</v>
          </cell>
          <cell r="H56">
            <v>25</v>
          </cell>
        </row>
        <row r="57">
          <cell r="A57" t="str">
            <v>c</v>
          </cell>
          <cell r="B57" t="str">
            <v>Turbine</v>
          </cell>
          <cell r="C57" t="str">
            <v>%</v>
          </cell>
          <cell r="D57">
            <v>1.1000000000000001</v>
          </cell>
          <cell r="E57">
            <v>0.98</v>
          </cell>
          <cell r="F57">
            <v>1.42</v>
          </cell>
          <cell r="G57">
            <v>1.06</v>
          </cell>
          <cell r="H57">
            <v>13.2</v>
          </cell>
        </row>
        <row r="58">
          <cell r="A58" t="str">
            <v>d</v>
          </cell>
          <cell r="B58" t="str">
            <v>Turbine Auxiliaries</v>
          </cell>
          <cell r="C58" t="str">
            <v>%</v>
          </cell>
          <cell r="D58">
            <v>0.9</v>
          </cell>
          <cell r="E58">
            <v>0.49</v>
          </cell>
          <cell r="F58">
            <v>0.42</v>
          </cell>
          <cell r="G58">
            <v>0.63</v>
          </cell>
          <cell r="H58">
            <v>2808.83</v>
          </cell>
        </row>
        <row r="59">
          <cell r="A59" t="str">
            <v>e</v>
          </cell>
          <cell r="B59" t="str">
            <v>Generator</v>
          </cell>
          <cell r="C59" t="str">
            <v>%</v>
          </cell>
          <cell r="D59">
            <v>0.3</v>
          </cell>
          <cell r="E59">
            <v>0.27</v>
          </cell>
          <cell r="F59">
            <v>0.2</v>
          </cell>
          <cell r="G59">
            <v>0.48</v>
          </cell>
          <cell r="H59">
            <v>669</v>
          </cell>
        </row>
        <row r="60">
          <cell r="A60" t="str">
            <v>f</v>
          </cell>
          <cell r="B60" t="str">
            <v>Electrical</v>
          </cell>
          <cell r="C60" t="str">
            <v>%</v>
          </cell>
          <cell r="D60">
            <v>0.8</v>
          </cell>
          <cell r="E60">
            <v>1.96</v>
          </cell>
          <cell r="F60">
            <v>2.1</v>
          </cell>
          <cell r="G60">
            <v>0.81</v>
          </cell>
          <cell r="H60">
            <v>9.1300000000000008</v>
          </cell>
        </row>
        <row r="61">
          <cell r="A61" t="str">
            <v>g</v>
          </cell>
          <cell r="B61" t="str">
            <v>Coal related (Quality ,Quantity ,Handling ,wet coal)</v>
          </cell>
          <cell r="C61" t="str">
            <v>%</v>
          </cell>
          <cell r="D61">
            <v>3.3</v>
          </cell>
          <cell r="E61">
            <v>2.4900000000000002</v>
          </cell>
          <cell r="F61">
            <v>1.19</v>
          </cell>
          <cell r="G61">
            <v>1.6</v>
          </cell>
          <cell r="H61">
            <v>1426.91</v>
          </cell>
        </row>
        <row r="62">
          <cell r="A62" t="str">
            <v>h</v>
          </cell>
          <cell r="B62" t="str">
            <v>Others</v>
          </cell>
          <cell r="C62" t="str">
            <v>%</v>
          </cell>
          <cell r="D62">
            <v>0.1</v>
          </cell>
          <cell r="E62">
            <v>0</v>
          </cell>
          <cell r="F62">
            <v>0</v>
          </cell>
          <cell r="G62">
            <v>0.2</v>
          </cell>
          <cell r="H62">
            <v>157</v>
          </cell>
        </row>
        <row r="63">
          <cell r="A63">
            <v>7</v>
          </cell>
          <cell r="B63" t="str">
            <v xml:space="preserve">Planned  Outage         Rate          </v>
          </cell>
          <cell r="C63" t="str">
            <v>MU</v>
          </cell>
          <cell r="D63">
            <v>4231.29</v>
          </cell>
          <cell r="E63">
            <v>3432.3410099999996</v>
          </cell>
          <cell r="F63">
            <v>3544</v>
          </cell>
          <cell r="G63">
            <v>3784.7</v>
          </cell>
          <cell r="H63">
            <v>4061.5740000000001</v>
          </cell>
        </row>
        <row r="64">
          <cell r="A64" t="str">
            <v>a</v>
          </cell>
          <cell r="B64" t="str">
            <v>99-00</v>
          </cell>
          <cell r="C64" t="str">
            <v>No</v>
          </cell>
          <cell r="D64">
            <v>24</v>
          </cell>
          <cell r="E64">
            <v>24</v>
          </cell>
          <cell r="F64">
            <v>20</v>
          </cell>
          <cell r="G64">
            <v>24</v>
          </cell>
          <cell r="H64">
            <v>24</v>
          </cell>
        </row>
        <row r="65">
          <cell r="A65" t="str">
            <v>b</v>
          </cell>
          <cell r="B65" t="str">
            <v xml:space="preserve">                                                       **</v>
          </cell>
          <cell r="C65" t="str">
            <v>%</v>
          </cell>
          <cell r="D65">
            <v>15.62</v>
          </cell>
          <cell r="E65">
            <v>12.67</v>
          </cell>
          <cell r="F65">
            <v>13.08</v>
          </cell>
          <cell r="G65">
            <v>13.05</v>
          </cell>
          <cell r="H65">
            <v>13.2</v>
          </cell>
        </row>
        <row r="66">
          <cell r="A66">
            <v>8</v>
          </cell>
          <cell r="B66" t="str">
            <v xml:space="preserve">Forced   Outage   </v>
          </cell>
          <cell r="C66" t="str">
            <v>MU</v>
          </cell>
          <cell r="D66">
            <v>2568.61</v>
          </cell>
          <cell r="E66">
            <v>2988.0600899999995</v>
          </cell>
          <cell r="F66">
            <v>2626.63</v>
          </cell>
          <cell r="G66">
            <v>2200.5</v>
          </cell>
          <cell r="H66">
            <v>4061.5740000000001</v>
          </cell>
        </row>
        <row r="67">
          <cell r="A67" t="str">
            <v>a</v>
          </cell>
          <cell r="B67" t="str">
            <v>88-89</v>
          </cell>
          <cell r="C67" t="str">
            <v>No</v>
          </cell>
          <cell r="D67">
            <v>679</v>
          </cell>
          <cell r="E67">
            <v>662</v>
          </cell>
          <cell r="F67">
            <v>618</v>
          </cell>
          <cell r="G67">
            <v>570</v>
          </cell>
          <cell r="H67">
            <v>669</v>
          </cell>
        </row>
        <row r="68">
          <cell r="A68" t="str">
            <v>b</v>
          </cell>
          <cell r="B68" t="str">
            <v xml:space="preserve">                                                      **</v>
          </cell>
          <cell r="C68" t="str">
            <v>%</v>
          </cell>
          <cell r="D68">
            <v>9.48</v>
          </cell>
          <cell r="E68">
            <v>11.03</v>
          </cell>
          <cell r="F68">
            <v>9.69</v>
          </cell>
          <cell r="G68">
            <v>7.84</v>
          </cell>
          <cell r="H68">
            <v>9.1300000000000008</v>
          </cell>
        </row>
        <row r="69">
          <cell r="A69" t="str">
            <v>c</v>
          </cell>
          <cell r="B69" t="str">
            <v>Boiler Tube Leakages</v>
          </cell>
          <cell r="C69" t="str">
            <v>MU</v>
          </cell>
          <cell r="D69">
            <v>1719</v>
          </cell>
          <cell r="E69">
            <v>1560.40128</v>
          </cell>
          <cell r="F69">
            <v>1408.83</v>
          </cell>
          <cell r="G69">
            <v>1466.97</v>
          </cell>
          <cell r="H69">
            <v>1426.91</v>
          </cell>
        </row>
        <row r="70">
          <cell r="A70" t="str">
            <v>d</v>
          </cell>
          <cell r="B70" t="str">
            <v>91-92</v>
          </cell>
          <cell r="C70" t="str">
            <v>No</v>
          </cell>
          <cell r="D70">
            <v>185</v>
          </cell>
          <cell r="E70">
            <v>197</v>
          </cell>
          <cell r="F70">
            <v>191</v>
          </cell>
          <cell r="G70">
            <v>184</v>
          </cell>
          <cell r="H70">
            <v>157</v>
          </cell>
        </row>
        <row r="71">
          <cell r="A71" t="str">
            <v>e</v>
          </cell>
          <cell r="B71" t="str">
            <v>92-93</v>
          </cell>
          <cell r="C71" t="str">
            <v>%</v>
          </cell>
          <cell r="D71">
            <v>6.34</v>
          </cell>
          <cell r="E71">
            <v>5.76</v>
          </cell>
          <cell r="F71">
            <v>5.2</v>
          </cell>
          <cell r="G71">
            <v>5.4</v>
          </cell>
          <cell r="H71">
            <v>4.6399999999999997</v>
          </cell>
        </row>
        <row r="72">
          <cell r="A72">
            <v>9</v>
          </cell>
          <cell r="B72" t="str">
            <v>Total          Coal           Consumption</v>
          </cell>
          <cell r="C72" t="str">
            <v>1000MT</v>
          </cell>
          <cell r="D72">
            <v>13482.3</v>
          </cell>
          <cell r="E72">
            <v>14265.226000000001</v>
          </cell>
          <cell r="F72">
            <v>14547.769</v>
          </cell>
          <cell r="G72">
            <v>15648.859</v>
          </cell>
          <cell r="H72">
            <v>16020.288</v>
          </cell>
        </row>
        <row r="73">
          <cell r="A73">
            <v>10</v>
          </cell>
          <cell r="B73" t="str">
            <v xml:space="preserve">COST OF  Coal consumed @ Rs 800 /MT </v>
          </cell>
          <cell r="C73" t="str">
            <v>Cr Rs.</v>
          </cell>
          <cell r="D73">
            <v>1078.5840000000001</v>
          </cell>
          <cell r="E73">
            <v>1141.2180800000001</v>
          </cell>
          <cell r="F73">
            <v>1163.82152</v>
          </cell>
          <cell r="G73">
            <v>1251.9087200000001</v>
          </cell>
          <cell r="H73">
            <v>1281.6230399999999</v>
          </cell>
        </row>
        <row r="74">
          <cell r="A74">
            <v>11</v>
          </cell>
          <cell r="B74" t="str">
            <v>Specific    Coal           Consumption</v>
          </cell>
          <cell r="C74" t="str">
            <v>Kg/Kwh</v>
          </cell>
          <cell r="D74">
            <v>0.8</v>
          </cell>
          <cell r="E74">
            <v>0.79</v>
          </cell>
          <cell r="F74">
            <v>0.79</v>
          </cell>
          <cell r="G74">
            <v>0.78</v>
          </cell>
          <cell r="H74">
            <v>0.78</v>
          </cell>
        </row>
        <row r="75">
          <cell r="A75">
            <v>12</v>
          </cell>
          <cell r="B75" t="str">
            <v>Total          Fuel Oil     Consumption</v>
          </cell>
          <cell r="C75" t="str">
            <v>1000KL</v>
          </cell>
          <cell r="D75">
            <v>86.83</v>
          </cell>
          <cell r="E75">
            <v>66.355000000000004</v>
          </cell>
          <cell r="F75">
            <v>51.347000000000001</v>
          </cell>
          <cell r="G75">
            <v>58.731999999999999</v>
          </cell>
          <cell r="H75">
            <v>65.579260000000005</v>
          </cell>
        </row>
        <row r="76">
          <cell r="A76">
            <v>13</v>
          </cell>
          <cell r="B76" t="str">
            <v>COST OF  Fuel oil consumed  @ Rs 7500 per MT</v>
          </cell>
          <cell r="C76" t="str">
            <v>Cr Rs.</v>
          </cell>
          <cell r="D76">
            <v>65.122500000000002</v>
          </cell>
          <cell r="E76">
            <v>49.766250000000007</v>
          </cell>
          <cell r="F76">
            <v>38.510250000000006</v>
          </cell>
          <cell r="G76">
            <v>44.048999999999999</v>
          </cell>
          <cell r="H76">
            <v>49.184445000000004</v>
          </cell>
        </row>
        <row r="77">
          <cell r="A77">
            <v>14</v>
          </cell>
          <cell r="B77" t="str">
            <v xml:space="preserve">Specific    Fuel Oil      Consumption </v>
          </cell>
          <cell r="C77" t="str">
            <v>ml/Kwh</v>
          </cell>
          <cell r="D77">
            <v>5.15</v>
          </cell>
          <cell r="E77">
            <v>3.69</v>
          </cell>
          <cell r="F77">
            <v>2.78</v>
          </cell>
          <cell r="G77">
            <v>2.29</v>
          </cell>
          <cell r="H77">
            <v>3.22</v>
          </cell>
        </row>
        <row r="78">
          <cell r="A78">
            <v>15</v>
          </cell>
          <cell r="B78" t="str">
            <v>Cost of  Fuels  per  Kwh  Generated</v>
          </cell>
          <cell r="C78" t="str">
            <v>Paise</v>
          </cell>
          <cell r="D78">
            <v>67.807466308412231</v>
          </cell>
          <cell r="E78">
            <v>66.288429706067333</v>
          </cell>
          <cell r="F78">
            <v>65.091569719441793</v>
          </cell>
          <cell r="G78">
            <v>64.326948410685389</v>
          </cell>
          <cell r="H78">
            <v>65.184887114889449</v>
          </cell>
        </row>
        <row r="79">
          <cell r="A79">
            <v>16</v>
          </cell>
          <cell r="B79" t="str">
            <v>Thermal  Auxiliary Consumption   Total</v>
          </cell>
          <cell r="C79" t="str">
            <v>MU</v>
          </cell>
          <cell r="D79">
            <v>1650.79</v>
          </cell>
          <cell r="E79">
            <v>1766.22</v>
          </cell>
          <cell r="F79">
            <v>1783.99</v>
          </cell>
          <cell r="G79">
            <v>1952.78</v>
          </cell>
          <cell r="H79">
            <v>1982.05</v>
          </cell>
        </row>
        <row r="80">
          <cell r="A80">
            <v>17</v>
          </cell>
          <cell r="B80" t="str">
            <v>Thermal  Auxiliary Consumption   Percentage</v>
          </cell>
          <cell r="C80" t="str">
            <v>%</v>
          </cell>
          <cell r="D80">
            <v>9.7871164767590138</v>
          </cell>
          <cell r="E80">
            <v>9.8305197949539984</v>
          </cell>
          <cell r="F80">
            <v>9.66</v>
          </cell>
          <cell r="G80">
            <v>9.69</v>
          </cell>
          <cell r="H80">
            <v>9.7100000000000009</v>
          </cell>
        </row>
        <row r="81">
          <cell r="A81">
            <v>18</v>
          </cell>
          <cell r="B81" t="str">
            <v>Cost of  Fuels  per  Kwh  sent out</v>
          </cell>
          <cell r="C81" t="str">
            <v>Paise</v>
          </cell>
          <cell r="D81">
            <v>75.163838755850691</v>
          </cell>
          <cell r="E81">
            <v>73.515373001293781</v>
          </cell>
          <cell r="F81">
            <v>72.050275657082594</v>
          </cell>
          <cell r="G81">
            <v>71.231359969747686</v>
          </cell>
          <cell r="H81">
            <v>72.193720082196648</v>
          </cell>
        </row>
        <row r="82">
          <cell r="A82" t="str">
            <v>Note :-</v>
          </cell>
          <cell r="B82" t="str">
            <v>89-90</v>
          </cell>
          <cell r="C82">
            <v>840</v>
          </cell>
          <cell r="D82">
            <v>3560</v>
          </cell>
          <cell r="E82">
            <v>4053.42</v>
          </cell>
          <cell r="F82">
            <v>113.86011235955056</v>
          </cell>
          <cell r="G82">
            <v>63.195</v>
          </cell>
          <cell r="H82">
            <v>55.085616438356162</v>
          </cell>
        </row>
        <row r="83">
          <cell r="A83">
            <v>1</v>
          </cell>
          <cell r="B83" t="str">
            <v>In 1994-95 &amp;1999-2000specific oil consumption is more due to stablisation of both units of Sanjay Gandhi thermal Power Station.</v>
          </cell>
          <cell r="C83">
            <v>840</v>
          </cell>
          <cell r="D83">
            <v>4400</v>
          </cell>
          <cell r="E83">
            <v>5060.96</v>
          </cell>
          <cell r="F83">
            <v>115.02181818181818</v>
          </cell>
          <cell r="G83">
            <v>81.45</v>
          </cell>
          <cell r="H83">
            <v>68.777995216351385</v>
          </cell>
        </row>
        <row r="84">
          <cell r="A84">
            <v>2</v>
          </cell>
          <cell r="B84" t="str">
            <v xml:space="preserve"> Heavy and unprcedented rains all over resulting in wet coal problems in thermal stations.</v>
          </cell>
          <cell r="C84">
            <v>840</v>
          </cell>
          <cell r="D84">
            <v>4400</v>
          </cell>
          <cell r="E84">
            <v>4649.3999999999996</v>
          </cell>
          <cell r="F84" t="str">
            <v/>
          </cell>
          <cell r="G84">
            <v>78.054999999999993</v>
          </cell>
          <cell r="H84">
            <v>63.012295081967203</v>
          </cell>
        </row>
        <row r="85">
          <cell r="A85">
            <v>3</v>
          </cell>
          <cell r="B85" t="str">
            <v>Considering SGTPS # 1 wef :  01.01.95  , # 2 wef : 01.04.95 ,.# 3 w.e.f : 01.09.99&amp; # 4 w.e.f : 01.04.2000.</v>
          </cell>
          <cell r="C85">
            <v>840</v>
          </cell>
          <cell r="D85">
            <v>4800</v>
          </cell>
          <cell r="E85">
            <v>4853.41</v>
          </cell>
          <cell r="F85">
            <v>101.11270833333333</v>
          </cell>
          <cell r="G85">
            <v>79.78</v>
          </cell>
          <cell r="H85">
            <v>65.957409219395515</v>
          </cell>
        </row>
        <row r="86">
          <cell r="A86">
            <v>4</v>
          </cell>
          <cell r="B86" t="str">
            <v>Considering  Cost of Coal &amp; Fuel oil same for all the  years for comparision purpose .                                         .</v>
          </cell>
          <cell r="C86">
            <v>840</v>
          </cell>
          <cell r="D86">
            <v>5000</v>
          </cell>
          <cell r="E86" t="str">
            <v/>
          </cell>
          <cell r="F86">
            <v>98.800600000000017</v>
          </cell>
          <cell r="G86">
            <v>80.135999999999996</v>
          </cell>
          <cell r="H86">
            <v>67.134567297238533</v>
          </cell>
        </row>
        <row r="87">
          <cell r="A87">
            <v>5</v>
          </cell>
          <cell r="B87" t="str">
            <v>Totals  may  not  tally  due  to  rounding  off.</v>
          </cell>
          <cell r="C87">
            <v>840</v>
          </cell>
          <cell r="D87">
            <v>5000</v>
          </cell>
          <cell r="E87">
            <v>4455</v>
          </cell>
          <cell r="F87">
            <v>89.1</v>
          </cell>
          <cell r="G87">
            <v>72.3</v>
          </cell>
          <cell r="H87">
            <v>60.543052837573384</v>
          </cell>
        </row>
        <row r="88">
          <cell r="B88" t="str">
            <v>95-96</v>
          </cell>
          <cell r="C88">
            <v>840</v>
          </cell>
          <cell r="D88">
            <v>5050</v>
          </cell>
          <cell r="E88">
            <v>4660.8</v>
          </cell>
          <cell r="F88">
            <v>92.29306930693069</v>
          </cell>
          <cell r="G88">
            <v>73</v>
          </cell>
          <cell r="H88">
            <v>63.16679677335415</v>
          </cell>
        </row>
        <row r="89">
          <cell r="A89" t="str">
            <v>EXECUTIVE SUMMARY</v>
          </cell>
          <cell r="B89" t="str">
            <v>96-97</v>
          </cell>
          <cell r="C89">
            <v>840</v>
          </cell>
          <cell r="D89">
            <v>5100</v>
          </cell>
          <cell r="E89">
            <v>4913.1000000000004</v>
          </cell>
          <cell r="F89">
            <v>96.335294117647067</v>
          </cell>
          <cell r="G89">
            <v>76.599999999999994</v>
          </cell>
          <cell r="H89">
            <v>66.768590998043067</v>
          </cell>
        </row>
        <row r="90">
          <cell r="A90" t="str">
            <v>91-92 to 95-96</v>
          </cell>
          <cell r="B90" t="str">
            <v>97-98</v>
          </cell>
          <cell r="C90">
            <v>840</v>
          </cell>
          <cell r="D90">
            <v>5100</v>
          </cell>
          <cell r="E90">
            <v>5031.22</v>
          </cell>
          <cell r="F90">
            <v>98.651372549019612</v>
          </cell>
          <cell r="G90">
            <v>76.599999999999994</v>
          </cell>
          <cell r="H90">
            <v>68.373831267666887</v>
          </cell>
        </row>
        <row r="91">
          <cell r="A91" t="str">
            <v xml:space="preserve"> HYDEL GENETRATION</v>
          </cell>
          <cell r="B91" t="str">
            <v>98-99</v>
          </cell>
          <cell r="C91">
            <v>840</v>
          </cell>
          <cell r="D91">
            <v>5200</v>
          </cell>
          <cell r="E91">
            <v>5318.17</v>
          </cell>
          <cell r="F91">
            <v>102.27249999999999</v>
          </cell>
          <cell r="G91">
            <v>76.599999999999994</v>
          </cell>
          <cell r="H91">
            <v>72.273456186127419</v>
          </cell>
        </row>
        <row r="92">
          <cell r="A92" t="str">
            <v/>
          </cell>
          <cell r="B92" t="str">
            <v>P A R T I C U L A R S</v>
          </cell>
          <cell r="C92">
            <v>840</v>
          </cell>
          <cell r="D92" t="str">
            <v>91-92</v>
          </cell>
          <cell r="E92" t="str">
            <v>92-93</v>
          </cell>
          <cell r="F92" t="str">
            <v>93-94</v>
          </cell>
          <cell r="G92" t="str">
            <v>94-95</v>
          </cell>
          <cell r="H92" t="str">
            <v xml:space="preserve">95-96 </v>
          </cell>
        </row>
        <row r="93">
          <cell r="A93">
            <v>1</v>
          </cell>
          <cell r="B93" t="str">
            <v>Hydel Generation(G'sagar+Pench+Bargi+Tons+ B'pur+HB))</v>
          </cell>
          <cell r="C93" t="str">
            <v>MU</v>
          </cell>
          <cell r="D93">
            <v>1324.15</v>
          </cell>
          <cell r="E93">
            <v>1295.48</v>
          </cell>
          <cell r="F93">
            <v>1589.68</v>
          </cell>
          <cell r="G93">
            <v>2280.4742339999998</v>
          </cell>
          <cell r="H93">
            <v>2141.34</v>
          </cell>
        </row>
        <row r="94">
          <cell r="A94">
            <v>2</v>
          </cell>
          <cell r="B94" t="str">
            <v xml:space="preserve">Target (PLAN )   </v>
          </cell>
          <cell r="C94" t="str">
            <v>MU</v>
          </cell>
          <cell r="D94">
            <v>1771</v>
          </cell>
          <cell r="E94">
            <v>1870</v>
          </cell>
          <cell r="F94">
            <v>1870</v>
          </cell>
          <cell r="G94">
            <v>1965</v>
          </cell>
          <cell r="H94">
            <v>2035</v>
          </cell>
        </row>
        <row r="95">
          <cell r="A95">
            <v>3</v>
          </cell>
          <cell r="B95" t="str">
            <v>ACHIEVEMENT Percentage of ( 2 )</v>
          </cell>
          <cell r="C95" t="str">
            <v>%</v>
          </cell>
          <cell r="D95">
            <v>74.768492377188025</v>
          </cell>
          <cell r="E95">
            <v>69.277005347593587</v>
          </cell>
          <cell r="F95">
            <v>85.009625668449203</v>
          </cell>
          <cell r="G95">
            <v>116.05466839694657</v>
          </cell>
          <cell r="H95">
            <v>105.23</v>
          </cell>
        </row>
        <row r="96">
          <cell r="A96">
            <v>4</v>
          </cell>
          <cell r="B96" t="str">
            <v>Hydel Generation M.P.Share</v>
          </cell>
          <cell r="C96" t="str">
            <v>MU</v>
          </cell>
          <cell r="D96">
            <v>1498.64</v>
          </cell>
          <cell r="E96">
            <v>1511.19</v>
          </cell>
          <cell r="F96">
            <v>1658.26</v>
          </cell>
          <cell r="G96">
            <v>2415.3094620000002</v>
          </cell>
          <cell r="H96">
            <v>2253.15</v>
          </cell>
        </row>
        <row r="97">
          <cell r="A97">
            <v>5</v>
          </cell>
          <cell r="B97" t="str">
            <v xml:space="preserve">Target (PLAN )   </v>
          </cell>
          <cell r="C97" t="str">
            <v>MU</v>
          </cell>
          <cell r="D97">
            <v>1846</v>
          </cell>
          <cell r="E97">
            <v>1938</v>
          </cell>
          <cell r="F97">
            <v>1990</v>
          </cell>
          <cell r="G97">
            <v>1999.9666666666667</v>
          </cell>
          <cell r="H97">
            <v>2059.33</v>
          </cell>
        </row>
        <row r="98">
          <cell r="A98">
            <v>6</v>
          </cell>
          <cell r="B98" t="str">
            <v>ACHIEVEMENT Percentage of ( 5 )</v>
          </cell>
          <cell r="C98" t="str">
            <v>%</v>
          </cell>
          <cell r="D98">
            <v>81.183098591549296</v>
          </cell>
          <cell r="E98">
            <v>77.976780185758514</v>
          </cell>
          <cell r="F98">
            <v>83.32964824120603</v>
          </cell>
          <cell r="G98">
            <v>120.76748589143152</v>
          </cell>
          <cell r="H98">
            <v>109.41</v>
          </cell>
        </row>
        <row r="99">
          <cell r="A99">
            <v>7</v>
          </cell>
          <cell r="B99" t="str">
            <v xml:space="preserve">Reservoir Level at the end </v>
          </cell>
          <cell r="C99">
            <v>60</v>
          </cell>
          <cell r="D99">
            <v>300</v>
          </cell>
          <cell r="E99">
            <v>375.32</v>
          </cell>
          <cell r="F99">
            <v>125.10666666666667</v>
          </cell>
          <cell r="G99">
            <v>87.49</v>
          </cell>
          <cell r="H99">
            <v>71.407914764079152</v>
          </cell>
        </row>
        <row r="100">
          <cell r="A100" t="str">
            <v>a</v>
          </cell>
          <cell r="B100" t="str">
            <v>GANDHISAGAR     MDDL   1250.00 Ft</v>
          </cell>
          <cell r="C100" t="str">
            <v>FT</v>
          </cell>
          <cell r="D100">
            <v>1284.51</v>
          </cell>
          <cell r="E100">
            <v>1253.47</v>
          </cell>
          <cell r="F100">
            <v>1250.8900000000001</v>
          </cell>
          <cell r="G100">
            <v>1295.67</v>
          </cell>
          <cell r="H100">
            <v>1288.95</v>
          </cell>
        </row>
        <row r="101">
          <cell r="A101" t="str">
            <v/>
          </cell>
          <cell r="B101" t="str">
            <v>Energy   Contents   in   MKwh</v>
          </cell>
          <cell r="C101" t="str">
            <v>MU</v>
          </cell>
          <cell r="D101">
            <v>245</v>
          </cell>
          <cell r="E101">
            <v>14.5</v>
          </cell>
          <cell r="F101">
            <v>3.56</v>
          </cell>
          <cell r="G101">
            <v>408.4</v>
          </cell>
          <cell r="H101">
            <v>310</v>
          </cell>
        </row>
        <row r="102">
          <cell r="A102" t="str">
            <v>b</v>
          </cell>
          <cell r="B102" t="str">
            <v>PENCH           MDDL    464.50 M</v>
          </cell>
          <cell r="C102" t="str">
            <v>M</v>
          </cell>
          <cell r="D102">
            <v>464.42</v>
          </cell>
          <cell r="E102">
            <v>474.87</v>
          </cell>
          <cell r="F102">
            <v>483.64</v>
          </cell>
          <cell r="G102">
            <v>482.5</v>
          </cell>
          <cell r="H102">
            <v>472.9</v>
          </cell>
        </row>
        <row r="103">
          <cell r="A103" t="str">
            <v/>
          </cell>
          <cell r="B103" t="str">
            <v>Energy   Contents   in   MKwh</v>
          </cell>
          <cell r="C103" t="str">
            <v>MU</v>
          </cell>
          <cell r="D103">
            <v>2.5</v>
          </cell>
          <cell r="E103">
            <v>83</v>
          </cell>
          <cell r="F103">
            <v>222.16</v>
          </cell>
          <cell r="G103">
            <v>202</v>
          </cell>
          <cell r="H103">
            <v>63</v>
          </cell>
        </row>
        <row r="104">
          <cell r="A104" t="str">
            <v>c</v>
          </cell>
          <cell r="B104" t="str">
            <v>BARGI           MDDL    403.50 M</v>
          </cell>
          <cell r="C104" t="str">
            <v>M</v>
          </cell>
          <cell r="D104">
            <v>409</v>
          </cell>
          <cell r="E104">
            <v>414.4</v>
          </cell>
          <cell r="F104">
            <v>413.55</v>
          </cell>
          <cell r="G104">
            <v>418.15</v>
          </cell>
          <cell r="H104">
            <v>411.8</v>
          </cell>
        </row>
        <row r="105">
          <cell r="A105" t="str">
            <v/>
          </cell>
          <cell r="B105" t="str">
            <v>Energy   Contents   in   MKwh</v>
          </cell>
          <cell r="C105" t="str">
            <v>MU</v>
          </cell>
          <cell r="D105">
            <v>44</v>
          </cell>
          <cell r="E105">
            <v>113</v>
          </cell>
          <cell r="F105">
            <v>100.15</v>
          </cell>
          <cell r="G105">
            <v>192.75</v>
          </cell>
          <cell r="H105">
            <v>77</v>
          </cell>
        </row>
        <row r="106">
          <cell r="A106" t="str">
            <v>d</v>
          </cell>
          <cell r="B106" t="str">
            <v>TONS            MDDL    275.00 M</v>
          </cell>
          <cell r="C106" t="str">
            <v>M</v>
          </cell>
          <cell r="D106">
            <v>300</v>
          </cell>
          <cell r="E106">
            <v>294.39999999999998</v>
          </cell>
          <cell r="F106">
            <v>277.10000000000002</v>
          </cell>
          <cell r="G106">
            <v>277.3</v>
          </cell>
          <cell r="H106">
            <v>277.3</v>
          </cell>
        </row>
        <row r="107">
          <cell r="A107" t="str">
            <v/>
          </cell>
          <cell r="B107" t="str">
            <v>Energy   Contents   in   MKwh</v>
          </cell>
          <cell r="C107" t="str">
            <v>MU</v>
          </cell>
          <cell r="D107">
            <v>300</v>
          </cell>
          <cell r="E107">
            <v>258.89999999999998</v>
          </cell>
          <cell r="F107">
            <v>1.1279999999999999</v>
          </cell>
          <cell r="G107">
            <v>0</v>
          </cell>
          <cell r="H107">
            <v>0</v>
          </cell>
        </row>
        <row r="108">
          <cell r="A108" t="str">
            <v>e</v>
          </cell>
          <cell r="B108" t="str">
            <v>BIRSINGHPUR     MDDL    471.00 M</v>
          </cell>
          <cell r="C108" t="str">
            <v>M</v>
          </cell>
          <cell r="D108">
            <v>300</v>
          </cell>
          <cell r="E108">
            <v>251.97</v>
          </cell>
          <cell r="F108">
            <v>475.97</v>
          </cell>
          <cell r="G108">
            <v>475.1</v>
          </cell>
          <cell r="H108">
            <v>475.34</v>
          </cell>
        </row>
        <row r="109">
          <cell r="A109" t="str">
            <v/>
          </cell>
          <cell r="B109" t="str">
            <v>Energy   Contents   in   MKwh</v>
          </cell>
          <cell r="C109" t="str">
            <v>MU</v>
          </cell>
          <cell r="D109">
            <v>300</v>
          </cell>
          <cell r="E109">
            <v>202.17</v>
          </cell>
          <cell r="F109">
            <v>4.7477</v>
          </cell>
          <cell r="G109">
            <v>4.5209999999999999</v>
          </cell>
          <cell r="H109">
            <v>4.5</v>
          </cell>
        </row>
        <row r="110">
          <cell r="A110" t="str">
            <v>f</v>
          </cell>
          <cell r="B110" t="str">
            <v>HASDEO-BANGO    MDDL    329.79 M</v>
          </cell>
          <cell r="C110" t="str">
            <v>M</v>
          </cell>
          <cell r="D110">
            <v>250</v>
          </cell>
          <cell r="E110">
            <v>248.2</v>
          </cell>
          <cell r="F110" t="str">
            <v>N.A.</v>
          </cell>
          <cell r="G110">
            <v>353.12</v>
          </cell>
          <cell r="H110">
            <v>347.98</v>
          </cell>
        </row>
        <row r="111">
          <cell r="A111" t="str">
            <v/>
          </cell>
          <cell r="B111" t="str">
            <v>Energy   Contents   in   MKwh</v>
          </cell>
          <cell r="C111" t="str">
            <v>MU</v>
          </cell>
          <cell r="D111">
            <v>250</v>
          </cell>
          <cell r="E111">
            <v>180.96</v>
          </cell>
          <cell r="F111" t="str">
            <v>-</v>
          </cell>
          <cell r="G111">
            <v>152.76295999999999</v>
          </cell>
          <cell r="H111">
            <v>94</v>
          </cell>
        </row>
        <row r="112">
          <cell r="A112" t="str">
            <v>g</v>
          </cell>
          <cell r="B112" t="str">
            <v xml:space="preserve">RAJGHAT     MDDL    </v>
          </cell>
          <cell r="C112" t="str">
            <v>M</v>
          </cell>
          <cell r="D112">
            <v>280</v>
          </cell>
          <cell r="E112">
            <v>228.44</v>
          </cell>
          <cell r="F112" t="str">
            <v>N.A.</v>
          </cell>
          <cell r="G112">
            <v>353.12</v>
          </cell>
          <cell r="H112" t="str">
            <v/>
          </cell>
        </row>
        <row r="113">
          <cell r="A113" t="str">
            <v/>
          </cell>
          <cell r="B113" t="str">
            <v>Energy   Contents   in   MKwh</v>
          </cell>
          <cell r="C113" t="str">
            <v>MU</v>
          </cell>
          <cell r="D113">
            <v>1250</v>
          </cell>
          <cell r="E113">
            <v>1209.6600000000001</v>
          </cell>
          <cell r="F113" t="str">
            <v>-</v>
          </cell>
          <cell r="G113">
            <v>152.76295999999999</v>
          </cell>
          <cell r="H113" t="str">
            <v/>
          </cell>
        </row>
        <row r="114">
          <cell r="A114" t="str">
            <v/>
          </cell>
          <cell r="B114" t="str">
            <v>M.P.E.B. GENERATION  AS PER SHARE</v>
          </cell>
          <cell r="C114">
            <v>240</v>
          </cell>
          <cell r="D114">
            <v>1310</v>
          </cell>
          <cell r="E114">
            <v>988.66</v>
          </cell>
          <cell r="F114">
            <v>75.470229007633591</v>
          </cell>
          <cell r="G114">
            <v>69.31</v>
          </cell>
          <cell r="H114">
            <v>47.025304414003045</v>
          </cell>
        </row>
        <row r="115">
          <cell r="A115">
            <v>1</v>
          </cell>
          <cell r="B115" t="str">
            <v>THERMAL  ( Excl. 40% Satpura I)</v>
          </cell>
          <cell r="C115" t="str">
            <v>MU</v>
          </cell>
          <cell r="D115">
            <v>11025.74</v>
          </cell>
          <cell r="E115">
            <v>11747.67</v>
          </cell>
          <cell r="F115">
            <v>12723.74</v>
          </cell>
          <cell r="G115">
            <v>14182.079879999999</v>
          </cell>
          <cell r="H115">
            <v>15345.74</v>
          </cell>
        </row>
        <row r="116">
          <cell r="A116">
            <v>2</v>
          </cell>
          <cell r="B116" t="str">
            <v>HYDEL    ( Excl. 50 % Chambal &amp; 1/3 Pench )</v>
          </cell>
          <cell r="C116" t="str">
            <v>MU</v>
          </cell>
          <cell r="D116">
            <v>1498.64</v>
          </cell>
          <cell r="E116">
            <v>1511.49</v>
          </cell>
          <cell r="F116">
            <v>1658.26</v>
          </cell>
          <cell r="G116">
            <v>2415.3094620000002</v>
          </cell>
          <cell r="H116">
            <v>2253.15</v>
          </cell>
        </row>
        <row r="117">
          <cell r="A117">
            <v>3</v>
          </cell>
          <cell r="B117" t="str">
            <v>TOTAL</v>
          </cell>
          <cell r="C117" t="str">
            <v>MU</v>
          </cell>
          <cell r="D117">
            <v>12524.38</v>
          </cell>
          <cell r="E117">
            <v>13259.16</v>
          </cell>
          <cell r="F117">
            <v>14382</v>
          </cell>
          <cell r="G117">
            <v>16597.389341999999</v>
          </cell>
          <cell r="H117">
            <v>17598.88</v>
          </cell>
        </row>
        <row r="118">
          <cell r="A118" t="str">
            <v>Note :-</v>
          </cell>
          <cell r="B118" t="str">
            <v>1.Heavy and good rains resulted in more secondary generation in Hydel Stations in Year 1994-95</v>
          </cell>
          <cell r="C118">
            <v>240</v>
          </cell>
          <cell r="D118">
            <v>1120</v>
          </cell>
          <cell r="E118">
            <v>1070.5160000000001</v>
          </cell>
          <cell r="F118">
            <v>95.581785714285715</v>
          </cell>
          <cell r="G118">
            <v>70.069999999999993</v>
          </cell>
          <cell r="H118">
            <v>50.918759512937605</v>
          </cell>
        </row>
        <row r="119">
          <cell r="A119" t="str">
            <v>Note :-</v>
          </cell>
          <cell r="B119" t="str">
            <v>2.Intermittent rains practically every month resulted in building up level and non utilisation of water due to lack of demand in 1997-98.</v>
          </cell>
          <cell r="C119">
            <v>240</v>
          </cell>
          <cell r="D119">
            <v>1100</v>
          </cell>
          <cell r="E119">
            <v>1122.9000000000001</v>
          </cell>
          <cell r="F119">
            <v>102.08181818181819</v>
          </cell>
          <cell r="G119">
            <v>76.099999999999994</v>
          </cell>
          <cell r="H119">
            <v>53.410388127853885</v>
          </cell>
        </row>
        <row r="120">
          <cell r="A120" t="str">
            <v>EXECUTIVE SUMMARY</v>
          </cell>
          <cell r="B120" t="str">
            <v>95-96</v>
          </cell>
          <cell r="C120">
            <v>240</v>
          </cell>
          <cell r="D120">
            <v>1150</v>
          </cell>
          <cell r="E120">
            <v>958</v>
          </cell>
          <cell r="F120">
            <v>83.304347826086953</v>
          </cell>
          <cell r="G120">
            <v>73.400000000000006</v>
          </cell>
          <cell r="H120">
            <v>45.442471159684274</v>
          </cell>
        </row>
        <row r="121">
          <cell r="A121" t="str">
            <v>96-97 to 00-01</v>
          </cell>
          <cell r="B121" t="str">
            <v>96-97</v>
          </cell>
          <cell r="C121">
            <v>240</v>
          </cell>
          <cell r="D121">
            <v>1200</v>
          </cell>
          <cell r="E121">
            <v>420.6</v>
          </cell>
          <cell r="F121">
            <v>35.049999999999997</v>
          </cell>
          <cell r="G121">
            <v>29.8</v>
          </cell>
          <cell r="H121">
            <v>20.005707762557076</v>
          </cell>
        </row>
        <row r="122">
          <cell r="A122" t="str">
            <v xml:space="preserve"> HYDEL GENETRATION</v>
          </cell>
          <cell r="B122" t="str">
            <v>97-98</v>
          </cell>
          <cell r="C122">
            <v>240</v>
          </cell>
          <cell r="D122">
            <v>1000</v>
          </cell>
          <cell r="E122">
            <v>526.26</v>
          </cell>
          <cell r="F122">
            <v>52.625999999999998</v>
          </cell>
          <cell r="G122">
            <v>31.9</v>
          </cell>
          <cell r="H122">
            <v>25.031392694063928</v>
          </cell>
        </row>
        <row r="123">
          <cell r="A123" t="str">
            <v/>
          </cell>
          <cell r="B123" t="str">
            <v>P A R T I C U L A R S</v>
          </cell>
          <cell r="C123">
            <v>240</v>
          </cell>
          <cell r="D123" t="str">
            <v>96-97</v>
          </cell>
          <cell r="E123" t="str">
            <v>97-98</v>
          </cell>
          <cell r="F123" t="str">
            <v>98-99</v>
          </cell>
          <cell r="G123" t="str">
            <v>99-00</v>
          </cell>
          <cell r="H123" t="str">
            <v>00-01</v>
          </cell>
        </row>
        <row r="124">
          <cell r="A124">
            <v>1</v>
          </cell>
          <cell r="B124" t="str">
            <v>Hydel Generation(G'sagar+Pench+Bargi+Tons+ B'pur+HB))</v>
          </cell>
          <cell r="C124" t="str">
            <v>MU</v>
          </cell>
          <cell r="D124">
            <v>2067.65</v>
          </cell>
          <cell r="E124">
            <v>2232.69</v>
          </cell>
          <cell r="F124">
            <v>2833.73</v>
          </cell>
          <cell r="G124">
            <v>2459.5</v>
          </cell>
          <cell r="H124">
            <v>1824.28</v>
          </cell>
        </row>
        <row r="125">
          <cell r="A125">
            <v>2</v>
          </cell>
          <cell r="B125" t="str">
            <v xml:space="preserve">Target (PLAN )   </v>
          </cell>
          <cell r="C125" t="str">
            <v>MU</v>
          </cell>
          <cell r="D125">
            <v>2195</v>
          </cell>
          <cell r="E125">
            <v>2195</v>
          </cell>
          <cell r="F125">
            <v>2275</v>
          </cell>
          <cell r="G125">
            <v>2440</v>
          </cell>
          <cell r="H125">
            <v>2480</v>
          </cell>
        </row>
        <row r="126">
          <cell r="A126">
            <v>3</v>
          </cell>
          <cell r="B126" t="str">
            <v>ACHIEVEMENT Percentage of ( 2 )</v>
          </cell>
          <cell r="C126" t="str">
            <v>%</v>
          </cell>
          <cell r="D126">
            <v>94.198177676537583</v>
          </cell>
          <cell r="E126">
            <v>101.71708428246014</v>
          </cell>
          <cell r="F126">
            <v>124.56</v>
          </cell>
          <cell r="G126">
            <v>124.56</v>
          </cell>
          <cell r="H126">
            <v>73.559677419354841</v>
          </cell>
        </row>
        <row r="127">
          <cell r="A127">
            <v>4</v>
          </cell>
          <cell r="B127" t="str">
            <v>Hydel Generation M.P.Share</v>
          </cell>
          <cell r="C127" t="str">
            <v>MU</v>
          </cell>
          <cell r="D127">
            <v>2274.37</v>
          </cell>
          <cell r="E127">
            <v>2324.88</v>
          </cell>
          <cell r="F127">
            <v>2850.57</v>
          </cell>
          <cell r="G127">
            <v>2507.1999999999998</v>
          </cell>
          <cell r="H127">
            <v>1809.98</v>
          </cell>
        </row>
        <row r="128">
          <cell r="A128">
            <v>5</v>
          </cell>
          <cell r="B128" t="str">
            <v xml:space="preserve">Target (PLAN )   </v>
          </cell>
          <cell r="C128" t="str">
            <v>MU</v>
          </cell>
          <cell r="D128">
            <v>2200</v>
          </cell>
          <cell r="E128">
            <v>2200</v>
          </cell>
          <cell r="F128">
            <v>2300</v>
          </cell>
          <cell r="G128">
            <v>2385</v>
          </cell>
          <cell r="H128">
            <v>2424.17</v>
          </cell>
        </row>
        <row r="129">
          <cell r="A129">
            <v>6</v>
          </cell>
          <cell r="B129" t="str">
            <v>ACHIEVEMENT Percentage of ( 5 )</v>
          </cell>
          <cell r="C129" t="str">
            <v>%</v>
          </cell>
          <cell r="D129">
            <v>103.38045454545454</v>
          </cell>
          <cell r="E129">
            <v>105.67636363636363</v>
          </cell>
          <cell r="F129">
            <v>123.94</v>
          </cell>
          <cell r="G129">
            <v>123.94</v>
          </cell>
          <cell r="H129">
            <v>74.663905584179332</v>
          </cell>
        </row>
        <row r="130">
          <cell r="A130">
            <v>7</v>
          </cell>
          <cell r="B130" t="str">
            <v xml:space="preserve">Reservoir Level at the end </v>
          </cell>
          <cell r="C130">
            <v>300</v>
          </cell>
          <cell r="D130">
            <v>1550</v>
          </cell>
          <cell r="E130">
            <v>1068.78</v>
          </cell>
          <cell r="F130">
            <v>68.953548387096774</v>
          </cell>
          <cell r="G130">
            <v>59.14</v>
          </cell>
          <cell r="H130">
            <v>40.557832422586522</v>
          </cell>
        </row>
        <row r="131">
          <cell r="A131" t="str">
            <v>a</v>
          </cell>
          <cell r="B131" t="str">
            <v>GANDHISAGAR     MDDL   1250.00 Ft</v>
          </cell>
          <cell r="C131" t="str">
            <v>FT</v>
          </cell>
          <cell r="D131">
            <v>1291.08</v>
          </cell>
          <cell r="E131">
            <v>1295.8</v>
          </cell>
          <cell r="F131">
            <v>1272.98</v>
          </cell>
          <cell r="G131">
            <v>1265.2</v>
          </cell>
          <cell r="H131">
            <v>1248.69</v>
          </cell>
        </row>
        <row r="132">
          <cell r="A132" t="str">
            <v/>
          </cell>
          <cell r="B132" t="str">
            <v>Energy   Contents   in   MKwh</v>
          </cell>
          <cell r="C132" t="str">
            <v>MU</v>
          </cell>
          <cell r="D132">
            <v>336.2</v>
          </cell>
          <cell r="E132">
            <v>411</v>
          </cell>
          <cell r="F132">
            <v>130.84</v>
          </cell>
          <cell r="G132">
            <v>75.400000000000006</v>
          </cell>
          <cell r="H132">
            <v>0</v>
          </cell>
        </row>
        <row r="133">
          <cell r="A133" t="str">
            <v>b</v>
          </cell>
          <cell r="B133" t="str">
            <v>PENCH           MDDL    464.50 M</v>
          </cell>
          <cell r="C133" t="str">
            <v>M</v>
          </cell>
          <cell r="D133">
            <v>467.3</v>
          </cell>
          <cell r="E133">
            <v>486.66</v>
          </cell>
          <cell r="F133">
            <v>481.29</v>
          </cell>
          <cell r="G133">
            <v>478.86</v>
          </cell>
          <cell r="H133">
            <v>463.46</v>
          </cell>
        </row>
        <row r="134">
          <cell r="A134" t="str">
            <v/>
          </cell>
          <cell r="B134" t="str">
            <v>Energy   Contents   in   MKwh</v>
          </cell>
          <cell r="C134" t="str">
            <v>MU</v>
          </cell>
          <cell r="D134">
            <v>18.8</v>
          </cell>
          <cell r="E134">
            <v>289.5</v>
          </cell>
          <cell r="F134">
            <v>177.93</v>
          </cell>
          <cell r="G134">
            <v>137.9</v>
          </cell>
          <cell r="H134">
            <v>0</v>
          </cell>
        </row>
        <row r="135">
          <cell r="A135" t="str">
            <v>c</v>
          </cell>
          <cell r="B135" t="str">
            <v>BARGI           MDDL    403.50 M</v>
          </cell>
          <cell r="C135" t="str">
            <v>M</v>
          </cell>
          <cell r="D135">
            <v>411.35</v>
          </cell>
          <cell r="E135">
            <v>416.75</v>
          </cell>
          <cell r="F135">
            <v>410.45</v>
          </cell>
          <cell r="G135">
            <v>411.05</v>
          </cell>
          <cell r="H135">
            <v>410</v>
          </cell>
        </row>
        <row r="136">
          <cell r="A136" t="str">
            <v/>
          </cell>
          <cell r="B136" t="str">
            <v>Energy   Contents   in   MKwh</v>
          </cell>
          <cell r="C136" t="str">
            <v>MU</v>
          </cell>
          <cell r="D136">
            <v>71.55</v>
          </cell>
          <cell r="E136">
            <v>160.75</v>
          </cell>
          <cell r="F136">
            <v>60.4</v>
          </cell>
          <cell r="G136">
            <v>67.650000000000006</v>
          </cell>
          <cell r="H136">
            <v>55</v>
          </cell>
        </row>
        <row r="137">
          <cell r="A137" t="str">
            <v>d</v>
          </cell>
          <cell r="B137" t="str">
            <v>TONS            MDDL    275.00 M</v>
          </cell>
          <cell r="C137" t="str">
            <v>M</v>
          </cell>
          <cell r="D137">
            <v>277.3</v>
          </cell>
          <cell r="E137">
            <v>277.2</v>
          </cell>
          <cell r="F137">
            <v>277</v>
          </cell>
          <cell r="G137">
            <v>275</v>
          </cell>
          <cell r="H137">
            <v>276.3</v>
          </cell>
        </row>
        <row r="138">
          <cell r="A138" t="str">
            <v/>
          </cell>
          <cell r="B138" t="str">
            <v>Energy   Contents   in   MKwh</v>
          </cell>
          <cell r="C138" t="str">
            <v>MU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0.87</v>
          </cell>
        </row>
        <row r="139">
          <cell r="A139" t="str">
            <v>e</v>
          </cell>
          <cell r="B139" t="str">
            <v>BIRSINGHPUR     MDDL    471.00 M</v>
          </cell>
          <cell r="C139" t="str">
            <v>M</v>
          </cell>
          <cell r="D139">
            <v>475.01</v>
          </cell>
          <cell r="E139">
            <v>475.65</v>
          </cell>
          <cell r="F139">
            <v>474.63</v>
          </cell>
          <cell r="G139">
            <v>475.73</v>
          </cell>
          <cell r="H139">
            <v>474.48</v>
          </cell>
        </row>
        <row r="140">
          <cell r="A140" t="str">
            <v/>
          </cell>
          <cell r="B140" t="str">
            <v>Energy   Contents   in   MKwh</v>
          </cell>
          <cell r="C140" t="str">
            <v>MU</v>
          </cell>
          <cell r="D140">
            <v>4.41</v>
          </cell>
          <cell r="E140">
            <v>5.95</v>
          </cell>
          <cell r="F140">
            <v>3.95</v>
          </cell>
          <cell r="G140">
            <v>5.27</v>
          </cell>
          <cell r="H140">
            <v>3.78</v>
          </cell>
        </row>
        <row r="141">
          <cell r="A141" t="str">
            <v>f</v>
          </cell>
          <cell r="B141" t="str">
            <v>HASDEO-BANGO    MDDL    329.79 M</v>
          </cell>
          <cell r="C141" t="str">
            <v>M</v>
          </cell>
          <cell r="D141">
            <v>345</v>
          </cell>
          <cell r="E141">
            <v>355.56</v>
          </cell>
          <cell r="F141">
            <v>334.51</v>
          </cell>
          <cell r="G141">
            <v>344.57</v>
          </cell>
          <cell r="H141">
            <v>345.48</v>
          </cell>
        </row>
        <row r="142">
          <cell r="A142" t="str">
            <v/>
          </cell>
          <cell r="B142" t="str">
            <v>Energy   Contents   in   MKwh</v>
          </cell>
          <cell r="C142" t="str">
            <v>MU</v>
          </cell>
          <cell r="D142">
            <v>68</v>
          </cell>
          <cell r="E142">
            <v>187.4</v>
          </cell>
          <cell r="F142">
            <v>13.18</v>
          </cell>
          <cell r="G142">
            <v>64.849999999999994</v>
          </cell>
          <cell r="H142">
            <v>71.36</v>
          </cell>
        </row>
        <row r="143">
          <cell r="A143" t="str">
            <v>g</v>
          </cell>
          <cell r="B143" t="str">
            <v xml:space="preserve">RAJGHAT     MDDL    </v>
          </cell>
          <cell r="C143" t="str">
            <v>M</v>
          </cell>
          <cell r="D143" t="str">
            <v/>
          </cell>
          <cell r="E143" t="str">
            <v/>
          </cell>
          <cell r="F143" t="str">
            <v/>
          </cell>
          <cell r="G143" t="str">
            <v/>
          </cell>
          <cell r="H143" t="str">
            <v/>
          </cell>
        </row>
        <row r="144">
          <cell r="A144" t="str">
            <v/>
          </cell>
          <cell r="B144" t="str">
            <v>Energy   Contents   in   MKwh</v>
          </cell>
          <cell r="C144" t="str">
            <v>MU</v>
          </cell>
          <cell r="D144" t="str">
            <v/>
          </cell>
          <cell r="E144" t="str">
            <v/>
          </cell>
          <cell r="F144" t="str">
            <v/>
          </cell>
          <cell r="G144" t="str">
            <v/>
          </cell>
          <cell r="H144">
            <v>0</v>
          </cell>
        </row>
        <row r="145">
          <cell r="A145" t="str">
            <v/>
          </cell>
          <cell r="B145" t="str">
            <v>M.P.E.B. GENERATION  AS PER SHARE</v>
          </cell>
          <cell r="C145">
            <v>312.5</v>
          </cell>
          <cell r="D145">
            <v>1650</v>
          </cell>
          <cell r="E145">
            <v>1832.28</v>
          </cell>
          <cell r="F145">
            <v>111.04727272727273</v>
          </cell>
          <cell r="G145">
            <v>78.5</v>
          </cell>
          <cell r="H145">
            <v>66.932602739726022</v>
          </cell>
        </row>
        <row r="146">
          <cell r="A146">
            <v>1</v>
          </cell>
          <cell r="B146" t="str">
            <v>THERMAL  ( Excl. 40% Satpura I)</v>
          </cell>
          <cell r="C146" t="str">
            <v>MU</v>
          </cell>
          <cell r="D146">
            <v>16139.38</v>
          </cell>
          <cell r="E146">
            <v>17117.55</v>
          </cell>
          <cell r="F146">
            <v>17701.060000000001</v>
          </cell>
          <cell r="G146">
            <v>19305.5</v>
          </cell>
          <cell r="H146">
            <v>19626.939999999999</v>
          </cell>
        </row>
        <row r="147">
          <cell r="A147">
            <v>2</v>
          </cell>
          <cell r="B147" t="str">
            <v>HYDEL    ( Excl. 50 % Chambal &amp; 1/3 Pench )</v>
          </cell>
          <cell r="C147" t="str">
            <v>MU</v>
          </cell>
          <cell r="D147">
            <v>2274.37</v>
          </cell>
          <cell r="E147">
            <v>2324.88</v>
          </cell>
          <cell r="F147">
            <v>2850.57</v>
          </cell>
          <cell r="G147">
            <v>2507.1999999999998</v>
          </cell>
          <cell r="H147">
            <v>1809.98</v>
          </cell>
        </row>
        <row r="148">
          <cell r="A148">
            <v>3</v>
          </cell>
          <cell r="B148" t="str">
            <v>TOTAL</v>
          </cell>
          <cell r="C148" t="str">
            <v>MU</v>
          </cell>
          <cell r="D148">
            <v>18413.75</v>
          </cell>
          <cell r="E148">
            <v>19442.43</v>
          </cell>
          <cell r="F148">
            <v>20551.63</v>
          </cell>
          <cell r="G148">
            <v>21812.7</v>
          </cell>
          <cell r="H148">
            <v>21436.92</v>
          </cell>
        </row>
        <row r="149">
          <cell r="A149" t="str">
            <v>Note :-</v>
          </cell>
          <cell r="B149" t="str">
            <v>1.Heavy and good rains resulted in more secondary generation in Hydel Stations in Year 1994-95</v>
          </cell>
          <cell r="C149">
            <v>312.5</v>
          </cell>
          <cell r="D149">
            <v>1600</v>
          </cell>
          <cell r="E149">
            <v>1538.84</v>
          </cell>
          <cell r="F149">
            <v>96.177499999999995</v>
          </cell>
          <cell r="G149">
            <v>72.41</v>
          </cell>
          <cell r="H149">
            <v>56.213333333333331</v>
          </cell>
        </row>
        <row r="150">
          <cell r="A150" t="str">
            <v>Note :-</v>
          </cell>
          <cell r="B150" t="str">
            <v>2.Intermittent rains practically every month resulted in building up level and non utilisation of water due to lack of demand in 1997-98.</v>
          </cell>
          <cell r="C150">
            <v>312.5</v>
          </cell>
          <cell r="D150">
            <v>1500</v>
          </cell>
          <cell r="E150">
            <v>1519.37</v>
          </cell>
          <cell r="F150">
            <v>101.29133333333333</v>
          </cell>
          <cell r="G150">
            <v>72.699726027397261</v>
          </cell>
          <cell r="H150">
            <v>55.502100456621008</v>
          </cell>
        </row>
        <row r="151">
          <cell r="B151" t="str">
            <v>94-95</v>
          </cell>
          <cell r="C151">
            <v>312.5</v>
          </cell>
          <cell r="D151">
            <v>1550</v>
          </cell>
          <cell r="E151">
            <v>1497.8</v>
          </cell>
          <cell r="F151">
            <v>96.632258064516122</v>
          </cell>
          <cell r="G151">
            <v>70</v>
          </cell>
          <cell r="H151">
            <v>54.714155251141555</v>
          </cell>
        </row>
        <row r="152">
          <cell r="B152" t="str">
            <v>95-96</v>
          </cell>
          <cell r="C152">
            <v>312.5</v>
          </cell>
          <cell r="D152">
            <v>1550</v>
          </cell>
          <cell r="E152">
            <v>1814</v>
          </cell>
          <cell r="F152">
            <v>117.03225806451613</v>
          </cell>
          <cell r="G152">
            <v>78.900000000000006</v>
          </cell>
          <cell r="H152">
            <v>66.083788706739526</v>
          </cell>
        </row>
        <row r="153">
          <cell r="B153" t="str">
            <v>96-97</v>
          </cell>
          <cell r="C153">
            <v>312.5</v>
          </cell>
          <cell r="D153">
            <v>1650</v>
          </cell>
          <cell r="E153">
            <v>1819</v>
          </cell>
          <cell r="F153">
            <v>110.24242424242425</v>
          </cell>
          <cell r="G153">
            <v>78</v>
          </cell>
          <cell r="H153">
            <v>66.447488584474883</v>
          </cell>
        </row>
        <row r="154">
          <cell r="B154" t="str">
            <v>97-98</v>
          </cell>
          <cell r="C154">
            <v>312.5</v>
          </cell>
          <cell r="D154">
            <v>1800</v>
          </cell>
          <cell r="E154">
            <v>2122.88</v>
          </cell>
          <cell r="F154">
            <v>117.93777777777778</v>
          </cell>
          <cell r="G154">
            <v>85.2</v>
          </cell>
          <cell r="H154">
            <v>77.548127853881283</v>
          </cell>
        </row>
        <row r="155">
          <cell r="B155" t="str">
            <v>98-99</v>
          </cell>
          <cell r="C155">
            <v>312.5</v>
          </cell>
          <cell r="D155">
            <v>1700</v>
          </cell>
          <cell r="E155">
            <v>1925.81</v>
          </cell>
          <cell r="F155">
            <v>113.28294117647059</v>
          </cell>
          <cell r="G155">
            <v>78.900000000000006</v>
          </cell>
          <cell r="H155">
            <v>70.349223744292232</v>
          </cell>
        </row>
        <row r="156">
          <cell r="B156" t="str">
            <v>99-00</v>
          </cell>
          <cell r="C156">
            <v>312.5</v>
          </cell>
          <cell r="D156">
            <v>2050</v>
          </cell>
          <cell r="E156">
            <v>2102.1999999999998</v>
          </cell>
          <cell r="F156">
            <v>102.5</v>
          </cell>
          <cell r="G156">
            <v>80.8</v>
          </cell>
          <cell r="H156">
            <v>76.599999999999994</v>
          </cell>
        </row>
        <row r="157">
          <cell r="B157" t="str">
            <v>00-01</v>
          </cell>
          <cell r="C157">
            <v>312.5</v>
          </cell>
          <cell r="D157">
            <v>1950</v>
          </cell>
          <cell r="E157">
            <v>1972.36</v>
          </cell>
          <cell r="F157">
            <v>101.15</v>
          </cell>
          <cell r="G157">
            <v>78.77</v>
          </cell>
          <cell r="H157">
            <v>72.05</v>
          </cell>
        </row>
        <row r="158">
          <cell r="A158" t="str">
            <v>Average last 5 years</v>
          </cell>
          <cell r="B158">
            <v>0</v>
          </cell>
          <cell r="C158">
            <v>0</v>
          </cell>
          <cell r="D158">
            <v>1830</v>
          </cell>
          <cell r="E158">
            <v>1988.45</v>
          </cell>
          <cell r="F158">
            <v>109.02262863933451</v>
          </cell>
          <cell r="G158">
            <v>80.333999999999989</v>
          </cell>
          <cell r="H158">
            <v>72.598968036529669</v>
          </cell>
        </row>
        <row r="159">
          <cell r="A159" t="str">
            <v>SATPURA II</v>
          </cell>
          <cell r="B159" t="str">
            <v>88-89</v>
          </cell>
          <cell r="C159">
            <v>410</v>
          </cell>
          <cell r="D159">
            <v>1800</v>
          </cell>
          <cell r="E159">
            <v>1359.91</v>
          </cell>
          <cell r="F159">
            <v>75.550555555555562</v>
          </cell>
          <cell r="G159">
            <v>64.67</v>
          </cell>
          <cell r="H159">
            <v>37.863626239002116</v>
          </cell>
        </row>
        <row r="160">
          <cell r="B160" t="str">
            <v>89-90</v>
          </cell>
          <cell r="C160">
            <v>410</v>
          </cell>
          <cell r="D160">
            <v>1800</v>
          </cell>
          <cell r="E160">
            <v>1247.99</v>
          </cell>
          <cell r="F160">
            <v>69.332777777777778</v>
          </cell>
          <cell r="G160">
            <v>64.5</v>
          </cell>
          <cell r="H160">
            <v>34.747466310279542</v>
          </cell>
        </row>
        <row r="161">
          <cell r="B161" t="str">
            <v>90-91</v>
          </cell>
          <cell r="C161">
            <v>410</v>
          </cell>
          <cell r="D161">
            <v>1800</v>
          </cell>
          <cell r="E161">
            <v>1143.08</v>
          </cell>
          <cell r="F161">
            <v>63.504444444444445</v>
          </cell>
          <cell r="G161">
            <v>59.01</v>
          </cell>
          <cell r="H161">
            <v>31.826484018264839</v>
          </cell>
        </row>
        <row r="162">
          <cell r="B162" t="str">
            <v>91-92</v>
          </cell>
          <cell r="C162">
            <v>410</v>
          </cell>
          <cell r="D162">
            <v>1800</v>
          </cell>
          <cell r="E162">
            <v>1261.23</v>
          </cell>
          <cell r="F162">
            <v>70.068333333333328</v>
          </cell>
          <cell r="G162">
            <v>57.19</v>
          </cell>
          <cell r="H162">
            <v>35.116104243234211</v>
          </cell>
        </row>
        <row r="163">
          <cell r="B163" t="str">
            <v>92-93</v>
          </cell>
          <cell r="C163">
            <v>410</v>
          </cell>
          <cell r="D163">
            <v>1600</v>
          </cell>
          <cell r="E163">
            <v>1091.3900000000001</v>
          </cell>
          <cell r="F163">
            <v>68.211875000000006</v>
          </cell>
          <cell r="G163">
            <v>52.11</v>
          </cell>
          <cell r="H163">
            <v>30.387292571555857</v>
          </cell>
        </row>
        <row r="164">
          <cell r="B164" t="str">
            <v>93-94</v>
          </cell>
          <cell r="C164">
            <v>410</v>
          </cell>
          <cell r="D164">
            <v>1400</v>
          </cell>
          <cell r="E164">
            <v>1268.5727999999999</v>
          </cell>
          <cell r="F164">
            <v>90.612342857142863</v>
          </cell>
          <cell r="G164">
            <v>50.802958904109587</v>
          </cell>
          <cell r="H164">
            <v>35.320547945205476</v>
          </cell>
        </row>
        <row r="165">
          <cell r="B165" t="str">
            <v>94-95</v>
          </cell>
          <cell r="C165">
            <v>410</v>
          </cell>
          <cell r="D165">
            <v>1400</v>
          </cell>
          <cell r="E165">
            <v>2021.1</v>
          </cell>
          <cell r="F165">
            <v>144.36428571428573</v>
          </cell>
          <cell r="G165">
            <v>74.5</v>
          </cell>
          <cell r="H165">
            <v>56.272970263949212</v>
          </cell>
        </row>
        <row r="166">
          <cell r="B166" t="str">
            <v>95-96</v>
          </cell>
          <cell r="C166">
            <v>410</v>
          </cell>
          <cell r="D166">
            <v>2000</v>
          </cell>
          <cell r="E166">
            <v>2079.3000000000002</v>
          </cell>
          <cell r="F166">
            <v>103.96500000000002</v>
          </cell>
          <cell r="G166">
            <v>77.3</v>
          </cell>
          <cell r="H166">
            <v>57.735239237638289</v>
          </cell>
        </row>
        <row r="167">
          <cell r="B167" t="str">
            <v>96-97</v>
          </cell>
          <cell r="C167">
            <v>410</v>
          </cell>
          <cell r="D167">
            <v>2000</v>
          </cell>
          <cell r="E167">
            <v>2273.1</v>
          </cell>
          <cell r="F167">
            <v>113.655</v>
          </cell>
          <cell r="G167">
            <v>77.599999999999994</v>
          </cell>
          <cell r="H167">
            <v>63.289341797527563</v>
          </cell>
        </row>
        <row r="168">
          <cell r="B168" t="str">
            <v>97-98</v>
          </cell>
          <cell r="C168">
            <v>410</v>
          </cell>
          <cell r="D168">
            <v>2200</v>
          </cell>
          <cell r="E168">
            <v>2601.9899999999998</v>
          </cell>
          <cell r="F168">
            <v>118.27227272727271</v>
          </cell>
          <cell r="G168">
            <v>84.5</v>
          </cell>
          <cell r="H168">
            <v>72.446541931172732</v>
          </cell>
        </row>
        <row r="169">
          <cell r="B169" t="str">
            <v>98-99</v>
          </cell>
          <cell r="C169">
            <v>410</v>
          </cell>
          <cell r="D169">
            <v>2150</v>
          </cell>
          <cell r="E169">
            <v>2881.87</v>
          </cell>
          <cell r="F169">
            <v>134.04046511627908</v>
          </cell>
          <cell r="G169">
            <v>87.5</v>
          </cell>
          <cell r="H169">
            <v>80.239169172513641</v>
          </cell>
        </row>
        <row r="170">
          <cell r="B170" t="str">
            <v>99-00</v>
          </cell>
          <cell r="C170">
            <v>410</v>
          </cell>
          <cell r="D170">
            <v>2700</v>
          </cell>
          <cell r="E170">
            <v>2520.9</v>
          </cell>
          <cell r="F170">
            <v>93.3</v>
          </cell>
          <cell r="G170">
            <v>75.2</v>
          </cell>
          <cell r="H170">
            <v>70</v>
          </cell>
        </row>
        <row r="171">
          <cell r="B171" t="str">
            <v>00-01</v>
          </cell>
          <cell r="C171">
            <v>410</v>
          </cell>
          <cell r="D171">
            <v>2850</v>
          </cell>
          <cell r="E171">
            <v>2450.13</v>
          </cell>
          <cell r="F171">
            <v>85.97</v>
          </cell>
          <cell r="G171">
            <v>77.64</v>
          </cell>
          <cell r="H171">
            <v>68.22</v>
          </cell>
        </row>
        <row r="172">
          <cell r="A172" t="str">
            <v>Average last 5 years</v>
          </cell>
          <cell r="B172">
            <v>0</v>
          </cell>
          <cell r="C172">
            <v>0</v>
          </cell>
          <cell r="D172">
            <v>2380</v>
          </cell>
          <cell r="E172">
            <v>2545.5980000000004</v>
          </cell>
          <cell r="F172">
            <v>109.04754756871037</v>
          </cell>
          <cell r="G172">
            <v>80.488</v>
          </cell>
          <cell r="H172">
            <v>70.839010580242785</v>
          </cell>
        </row>
        <row r="173">
          <cell r="A173" t="str">
            <v>SATPURA III</v>
          </cell>
          <cell r="B173" t="str">
            <v>88-89</v>
          </cell>
          <cell r="C173">
            <v>420</v>
          </cell>
          <cell r="D173">
            <v>2050</v>
          </cell>
          <cell r="E173">
            <v>1857.99</v>
          </cell>
          <cell r="F173">
            <v>90.633658536585372</v>
          </cell>
          <cell r="G173">
            <v>75.62</v>
          </cell>
          <cell r="H173">
            <v>50.4998369210698</v>
          </cell>
        </row>
        <row r="174">
          <cell r="B174" t="str">
            <v>89-90</v>
          </cell>
          <cell r="C174">
            <v>420</v>
          </cell>
          <cell r="D174">
            <v>2100</v>
          </cell>
          <cell r="E174">
            <v>1805.67</v>
          </cell>
          <cell r="F174">
            <v>85.984285714285718</v>
          </cell>
          <cell r="G174">
            <v>88.7</v>
          </cell>
          <cell r="H174">
            <v>49.077788649706456</v>
          </cell>
        </row>
        <row r="175">
          <cell r="B175" t="str">
            <v>90-91</v>
          </cell>
          <cell r="C175">
            <v>420</v>
          </cell>
          <cell r="D175">
            <v>1950</v>
          </cell>
          <cell r="E175">
            <v>1496.73</v>
          </cell>
          <cell r="F175">
            <v>76.755384615384614</v>
          </cell>
          <cell r="G175">
            <v>67.97</v>
          </cell>
          <cell r="H175">
            <v>40.680854533594257</v>
          </cell>
        </row>
        <row r="176">
          <cell r="B176" t="str">
            <v>91-92</v>
          </cell>
          <cell r="C176">
            <v>420</v>
          </cell>
          <cell r="D176">
            <v>1950</v>
          </cell>
          <cell r="E176">
            <v>1741.07</v>
          </cell>
          <cell r="F176">
            <v>89.285641025641027</v>
          </cell>
          <cell r="G176">
            <v>69.19</v>
          </cell>
          <cell r="H176">
            <v>47.321972167862576</v>
          </cell>
        </row>
        <row r="177">
          <cell r="B177" t="str">
            <v>92-93</v>
          </cell>
          <cell r="C177">
            <v>420</v>
          </cell>
          <cell r="D177">
            <v>1800</v>
          </cell>
          <cell r="E177">
            <v>2011.32</v>
          </cell>
          <cell r="F177">
            <v>111.74</v>
          </cell>
          <cell r="G177">
            <v>81.23</v>
          </cell>
          <cell r="H177">
            <v>54.667318982387478</v>
          </cell>
        </row>
        <row r="178">
          <cell r="B178" t="str">
            <v>93-94</v>
          </cell>
          <cell r="C178">
            <v>420</v>
          </cell>
          <cell r="D178">
            <v>2015</v>
          </cell>
          <cell r="E178">
            <v>2278.799</v>
          </cell>
          <cell r="F178">
            <v>113.0917617866005</v>
          </cell>
          <cell r="G178">
            <v>81.576273972602735</v>
          </cell>
          <cell r="H178">
            <v>61.93735051098065</v>
          </cell>
        </row>
        <row r="179">
          <cell r="B179" t="str">
            <v>94-95</v>
          </cell>
          <cell r="C179">
            <v>420</v>
          </cell>
          <cell r="D179">
            <v>2000</v>
          </cell>
          <cell r="E179">
            <v>2280.8000000000002</v>
          </cell>
          <cell r="F179">
            <v>114.04000000000002</v>
          </cell>
          <cell r="G179">
            <v>85.1</v>
          </cell>
          <cell r="H179">
            <v>61.991737334203094</v>
          </cell>
        </row>
        <row r="180">
          <cell r="B180" t="str">
            <v>95-96</v>
          </cell>
          <cell r="C180">
            <v>420</v>
          </cell>
          <cell r="D180">
            <v>2100</v>
          </cell>
          <cell r="E180">
            <v>2141.3000000000002</v>
          </cell>
          <cell r="F180">
            <v>101.96666666666668</v>
          </cell>
          <cell r="G180">
            <v>77.400000000000006</v>
          </cell>
          <cell r="H180">
            <v>58.041135397692784</v>
          </cell>
        </row>
        <row r="181">
          <cell r="B181" t="str">
            <v>96-97</v>
          </cell>
          <cell r="C181">
            <v>420</v>
          </cell>
          <cell r="D181">
            <v>2100</v>
          </cell>
          <cell r="E181">
            <v>2447.1999999999998</v>
          </cell>
          <cell r="F181">
            <v>116.53333333333332</v>
          </cell>
          <cell r="G181">
            <v>82.1</v>
          </cell>
          <cell r="H181">
            <v>66.514459665144585</v>
          </cell>
        </row>
        <row r="182">
          <cell r="B182" t="str">
            <v>97-98</v>
          </cell>
          <cell r="C182">
            <v>420</v>
          </cell>
          <cell r="D182">
            <v>2300</v>
          </cell>
          <cell r="E182">
            <v>2706.67</v>
          </cell>
          <cell r="F182">
            <v>117.68130434782609</v>
          </cell>
          <cell r="G182">
            <v>82.6</v>
          </cell>
          <cell r="H182">
            <v>73.566808001739503</v>
          </cell>
        </row>
        <row r="183">
          <cell r="B183" t="str">
            <v>98-99</v>
          </cell>
          <cell r="C183">
            <v>420</v>
          </cell>
          <cell r="D183">
            <v>2250</v>
          </cell>
          <cell r="E183">
            <v>2830.37</v>
          </cell>
          <cell r="F183">
            <v>125.79422222222222</v>
          </cell>
          <cell r="G183">
            <v>82.9</v>
          </cell>
          <cell r="H183">
            <v>76.92895194607523</v>
          </cell>
        </row>
        <row r="184">
          <cell r="B184" t="str">
            <v>99-00</v>
          </cell>
          <cell r="C184">
            <v>420</v>
          </cell>
          <cell r="D184">
            <v>2750</v>
          </cell>
          <cell r="E184">
            <v>3093.5</v>
          </cell>
          <cell r="F184">
            <v>112.5</v>
          </cell>
          <cell r="G184">
            <v>87.3</v>
          </cell>
          <cell r="H184">
            <v>83.9</v>
          </cell>
        </row>
        <row r="185">
          <cell r="B185" t="str">
            <v>00-01</v>
          </cell>
          <cell r="C185">
            <v>420</v>
          </cell>
          <cell r="D185">
            <v>2800</v>
          </cell>
          <cell r="E185">
            <v>2780.62</v>
          </cell>
          <cell r="F185">
            <v>97.46</v>
          </cell>
          <cell r="G185">
            <v>79.290000000000006</v>
          </cell>
          <cell r="H185">
            <v>75.58</v>
          </cell>
        </row>
        <row r="186">
          <cell r="A186" t="str">
            <v>Average last 5 years</v>
          </cell>
          <cell r="B186">
            <v>0</v>
          </cell>
          <cell r="C186">
            <v>0</v>
          </cell>
          <cell r="D186">
            <v>2440</v>
          </cell>
          <cell r="E186">
            <v>2771.672</v>
          </cell>
          <cell r="F186">
            <v>113.99377198067631</v>
          </cell>
          <cell r="G186">
            <v>82.837999999999994</v>
          </cell>
          <cell r="H186">
            <v>75.298043922591859</v>
          </cell>
        </row>
        <row r="187">
          <cell r="A187" t="str">
            <v>STATE  LOAD  DESPATCH  CENTRE  M.P.E.B.  JABALPUR</v>
          </cell>
        </row>
        <row r="188">
          <cell r="A188" t="str">
            <v>SATPURA</v>
          </cell>
        </row>
        <row r="189">
          <cell r="A189" t="str">
            <v>STATION NAME</v>
          </cell>
          <cell r="B189" t="str">
            <v>YEAR</v>
          </cell>
          <cell r="C189" t="str">
            <v>CAPACITY</v>
          </cell>
          <cell r="D189" t="str">
            <v>TARGET</v>
          </cell>
          <cell r="E189" t="str">
            <v>ACTUAL GENE.</v>
          </cell>
          <cell r="F189" t="str">
            <v>ACHIEVE-MENT</v>
          </cell>
          <cell r="G189" t="str">
            <v>AVAIL-ABILITY</v>
          </cell>
          <cell r="H189" t="str">
            <v>P.L.F.</v>
          </cell>
        </row>
        <row r="190">
          <cell r="C190" t="str">
            <v>MW</v>
          </cell>
          <cell r="D190" t="str">
            <v>MKwh</v>
          </cell>
          <cell r="E190" t="str">
            <v>MKwh</v>
          </cell>
          <cell r="F190" t="str">
            <v>%</v>
          </cell>
          <cell r="G190" t="str">
            <v>%</v>
          </cell>
          <cell r="H190" t="str">
            <v>%</v>
          </cell>
        </row>
        <row r="191">
          <cell r="A191" t="str">
            <v>SATPURA</v>
          </cell>
          <cell r="B191" t="str">
            <v>88-89</v>
          </cell>
          <cell r="C191">
            <v>1142.5</v>
          </cell>
          <cell r="D191">
            <v>5500</v>
          </cell>
          <cell r="E191">
            <v>5050.18</v>
          </cell>
          <cell r="F191">
            <v>91.821454545454543</v>
          </cell>
          <cell r="G191">
            <v>72.4782056892779</v>
          </cell>
          <cell r="H191">
            <v>50.459918267837693</v>
          </cell>
        </row>
        <row r="192">
          <cell r="B192" t="str">
            <v>89-90</v>
          </cell>
          <cell r="C192">
            <v>1142.5</v>
          </cell>
          <cell r="D192">
            <v>5475</v>
          </cell>
          <cell r="E192">
            <v>4783.66</v>
          </cell>
          <cell r="F192">
            <v>87.372785388127852</v>
          </cell>
          <cell r="G192">
            <v>76.818052516411385</v>
          </cell>
          <cell r="H192">
            <v>47.796928549304077</v>
          </cell>
        </row>
        <row r="193">
          <cell r="B193" t="str">
            <v>90-91</v>
          </cell>
          <cell r="C193">
            <v>1142.5</v>
          </cell>
          <cell r="D193">
            <v>5450</v>
          </cell>
          <cell r="E193">
            <v>4155.2000000000007</v>
          </cell>
          <cell r="F193">
            <v>76.242201834862399</v>
          </cell>
          <cell r="G193">
            <v>66.023741794310723</v>
          </cell>
          <cell r="H193">
            <v>41.517540441433617</v>
          </cell>
        </row>
        <row r="194">
          <cell r="B194" t="str">
            <v>91-92</v>
          </cell>
          <cell r="C194">
            <v>1142.5</v>
          </cell>
          <cell r="D194">
            <v>5450</v>
          </cell>
          <cell r="E194">
            <v>4387.7699999999995</v>
          </cell>
          <cell r="F194">
            <v>80.509541284403653</v>
          </cell>
          <cell r="G194">
            <v>63.680153172866518</v>
          </cell>
          <cell r="H194">
            <v>43.721526706604003</v>
          </cell>
        </row>
        <row r="195">
          <cell r="B195" t="str">
            <v>92-93</v>
          </cell>
          <cell r="C195">
            <v>1142.5</v>
          </cell>
          <cell r="D195">
            <v>5000</v>
          </cell>
          <cell r="E195">
            <v>4641.55</v>
          </cell>
          <cell r="F195">
            <v>92.831000000000003</v>
          </cell>
          <cell r="G195">
            <v>68.367461706783374</v>
          </cell>
          <cell r="H195">
            <v>46.37700708412018</v>
          </cell>
        </row>
        <row r="196">
          <cell r="B196" t="str">
            <v>93-94</v>
          </cell>
          <cell r="C196">
            <v>1142.5</v>
          </cell>
          <cell r="D196">
            <v>4915</v>
          </cell>
          <cell r="E196">
            <v>5066.7417999999998</v>
          </cell>
          <cell r="F196">
            <v>103.08732044760936</v>
          </cell>
          <cell r="G196">
            <v>68.104956326249209</v>
          </cell>
          <cell r="H196">
            <v>50.625398918897318</v>
          </cell>
        </row>
        <row r="197">
          <cell r="B197" t="str">
            <v>94-95</v>
          </cell>
          <cell r="C197">
            <v>1142.5</v>
          </cell>
          <cell r="D197">
            <v>4950</v>
          </cell>
          <cell r="E197">
            <v>5799.7</v>
          </cell>
          <cell r="F197">
            <v>117.16565656565656</v>
          </cell>
          <cell r="G197">
            <v>77.165864332603945</v>
          </cell>
          <cell r="H197">
            <v>57.948902410998869</v>
          </cell>
        </row>
        <row r="198">
          <cell r="B198" t="str">
            <v>95-96</v>
          </cell>
          <cell r="C198">
            <v>1142.5</v>
          </cell>
          <cell r="D198">
            <v>5650</v>
          </cell>
          <cell r="E198">
            <v>6034.6</v>
          </cell>
          <cell r="F198">
            <v>106.8070796460177</v>
          </cell>
          <cell r="G198">
            <v>77.774398249452958</v>
          </cell>
          <cell r="H198">
            <v>60.13121131318929</v>
          </cell>
        </row>
        <row r="199">
          <cell r="B199" t="str">
            <v>96-97</v>
          </cell>
          <cell r="C199">
            <v>1142.5</v>
          </cell>
          <cell r="D199">
            <v>5750</v>
          </cell>
          <cell r="E199">
            <v>6539.2999999999993</v>
          </cell>
          <cell r="F199">
            <v>113.72695652173911</v>
          </cell>
          <cell r="G199">
            <v>79.3636761487965</v>
          </cell>
          <cell r="H199">
            <v>65.338768821877835</v>
          </cell>
        </row>
        <row r="200">
          <cell r="B200" t="str">
            <v>97-98</v>
          </cell>
          <cell r="C200">
            <v>1142.5</v>
          </cell>
          <cell r="D200">
            <v>6300</v>
          </cell>
          <cell r="E200">
            <v>7431.54</v>
          </cell>
          <cell r="F200">
            <v>117.96095238095238</v>
          </cell>
          <cell r="G200">
            <v>83.992997811816196</v>
          </cell>
          <cell r="H200">
            <v>74.253769371421726</v>
          </cell>
        </row>
        <row r="201">
          <cell r="B201" t="str">
            <v>98-99</v>
          </cell>
          <cell r="C201">
            <v>1142.5</v>
          </cell>
          <cell r="D201">
            <v>6100</v>
          </cell>
          <cell r="E201">
            <v>7638.05</v>
          </cell>
          <cell r="F201">
            <v>125.21393442622951</v>
          </cell>
          <cell r="G201">
            <v>83.45667396061269</v>
          </cell>
          <cell r="H201">
            <v>76.317156759889286</v>
          </cell>
        </row>
        <row r="202">
          <cell r="B202" t="str">
            <v>99-00</v>
          </cell>
          <cell r="C202">
            <v>1142.5</v>
          </cell>
          <cell r="D202">
            <v>7500</v>
          </cell>
          <cell r="E202">
            <v>7716.6</v>
          </cell>
          <cell r="F202">
            <v>102.9</v>
          </cell>
          <cell r="G202">
            <v>81.2</v>
          </cell>
          <cell r="H202">
            <v>76.900000000000006</v>
          </cell>
        </row>
        <row r="203">
          <cell r="B203" t="str">
            <v>00-01</v>
          </cell>
          <cell r="C203">
            <v>1142.5</v>
          </cell>
          <cell r="D203">
            <v>7650</v>
          </cell>
          <cell r="E203">
            <v>7203.11</v>
          </cell>
          <cell r="F203">
            <v>94.16</v>
          </cell>
          <cell r="G203">
            <v>78.55</v>
          </cell>
          <cell r="H203">
            <v>71.97</v>
          </cell>
        </row>
        <row r="204">
          <cell r="A204" t="str">
            <v>Average last 5 years</v>
          </cell>
          <cell r="B204">
            <v>0</v>
          </cell>
          <cell r="C204">
            <v>0</v>
          </cell>
          <cell r="D204">
            <v>6660</v>
          </cell>
          <cell r="E204">
            <v>7305.7199999999993</v>
          </cell>
          <cell r="F204">
            <v>110.7923686657842</v>
          </cell>
          <cell r="G204">
            <v>81.312669584245072</v>
          </cell>
          <cell r="H204">
            <v>72.955938990637762</v>
          </cell>
        </row>
        <row r="205">
          <cell r="A205" t="str">
            <v>SANJAY GANDHI I</v>
          </cell>
          <cell r="B205" t="str">
            <v>93-94</v>
          </cell>
          <cell r="C205">
            <v>210</v>
          </cell>
          <cell r="D205">
            <v>1500</v>
          </cell>
          <cell r="E205">
            <v>213.536</v>
          </cell>
          <cell r="F205">
            <v>14.235733333333332</v>
          </cell>
          <cell r="G205">
            <v>51.811609848484849</v>
          </cell>
          <cell r="H205">
            <v>11.607740813220266</v>
          </cell>
        </row>
        <row r="206">
          <cell r="B206" t="str">
            <v>94-95</v>
          </cell>
          <cell r="C206">
            <v>420</v>
          </cell>
          <cell r="D206">
            <v>1500</v>
          </cell>
          <cell r="E206">
            <v>1199</v>
          </cell>
          <cell r="F206">
            <v>79.933333333333337</v>
          </cell>
          <cell r="G206">
            <v>72.66</v>
          </cell>
          <cell r="H206">
            <v>35.287909758778738</v>
          </cell>
        </row>
        <row r="207">
          <cell r="B207" t="str">
            <v>95-96</v>
          </cell>
          <cell r="C207">
            <v>420</v>
          </cell>
          <cell r="D207">
            <v>2420</v>
          </cell>
          <cell r="E207">
            <v>1991.4</v>
          </cell>
          <cell r="F207">
            <v>82.289256198347104</v>
          </cell>
          <cell r="G207">
            <v>74</v>
          </cell>
          <cell r="H207">
            <v>53.978011969815249</v>
          </cell>
        </row>
        <row r="208">
          <cell r="B208" t="str">
            <v>96-97</v>
          </cell>
          <cell r="C208">
            <v>420</v>
          </cell>
          <cell r="D208">
            <v>2500</v>
          </cell>
          <cell r="E208">
            <v>2363</v>
          </cell>
          <cell r="F208">
            <v>94.52</v>
          </cell>
          <cell r="G208">
            <v>79.2</v>
          </cell>
          <cell r="H208">
            <v>64.225918677973468</v>
          </cell>
        </row>
        <row r="209">
          <cell r="B209" t="str">
            <v>97-98</v>
          </cell>
          <cell r="C209">
            <v>420</v>
          </cell>
          <cell r="D209">
            <v>2450</v>
          </cell>
          <cell r="E209">
            <v>2249.6</v>
          </cell>
          <cell r="F209">
            <v>91.820408163265313</v>
          </cell>
          <cell r="G209">
            <v>71.7</v>
          </cell>
          <cell r="H209">
            <v>61.143726897151552</v>
          </cell>
        </row>
        <row r="210">
          <cell r="B210" t="str">
            <v>98-99</v>
          </cell>
          <cell r="C210">
            <v>420</v>
          </cell>
          <cell r="D210">
            <v>2600</v>
          </cell>
          <cell r="E210">
            <v>2518.15</v>
          </cell>
          <cell r="F210">
            <v>96.851923076923072</v>
          </cell>
          <cell r="G210">
            <v>80</v>
          </cell>
          <cell r="H210">
            <v>68.442868014785816</v>
          </cell>
        </row>
        <row r="211">
          <cell r="B211" t="str">
            <v>99-00</v>
          </cell>
          <cell r="C211">
            <v>420</v>
          </cell>
          <cell r="D211">
            <v>2750</v>
          </cell>
          <cell r="E211">
            <v>2308.1</v>
          </cell>
          <cell r="F211">
            <v>83.9</v>
          </cell>
          <cell r="G211">
            <v>76.099999999999994</v>
          </cell>
          <cell r="H211">
            <v>62.6</v>
          </cell>
        </row>
        <row r="212">
          <cell r="B212" t="str">
            <v>00-01</v>
          </cell>
          <cell r="C212">
            <v>420</v>
          </cell>
          <cell r="D212">
            <v>2650</v>
          </cell>
          <cell r="E212">
            <v>2063.33</v>
          </cell>
          <cell r="F212">
            <v>77.89</v>
          </cell>
          <cell r="G212">
            <v>77.25</v>
          </cell>
          <cell r="H212">
            <v>56.08</v>
          </cell>
        </row>
        <row r="213">
          <cell r="A213" t="str">
            <v>Average last 5 years</v>
          </cell>
          <cell r="B213">
            <v>0</v>
          </cell>
          <cell r="C213">
            <v>0</v>
          </cell>
          <cell r="D213">
            <v>2590</v>
          </cell>
          <cell r="E213">
            <v>2300.4360000000001</v>
          </cell>
          <cell r="F213">
            <v>88.996466248037677</v>
          </cell>
          <cell r="G213">
            <v>76.849999999999994</v>
          </cell>
          <cell r="H213">
            <v>62.49850271798217</v>
          </cell>
        </row>
        <row r="214">
          <cell r="A214" t="str">
            <v>SANJAY GANDHI II</v>
          </cell>
          <cell r="B214" t="str">
            <v>99-00</v>
          </cell>
          <cell r="C214">
            <v>420</v>
          </cell>
          <cell r="D214">
            <v>1000</v>
          </cell>
          <cell r="E214">
            <v>1466.19</v>
          </cell>
          <cell r="F214">
            <v>146.619</v>
          </cell>
          <cell r="G214">
            <v>90.47</v>
          </cell>
          <cell r="H214">
            <v>85.84</v>
          </cell>
        </row>
        <row r="215">
          <cell r="B215" t="str">
            <v>00-01</v>
          </cell>
          <cell r="C215">
            <v>420</v>
          </cell>
          <cell r="D215">
            <v>2700</v>
          </cell>
          <cell r="E215">
            <v>2860.88</v>
          </cell>
          <cell r="F215">
            <v>105.84</v>
          </cell>
          <cell r="G215">
            <v>89.52</v>
          </cell>
          <cell r="H215">
            <v>77.760000000000005</v>
          </cell>
        </row>
        <row r="216">
          <cell r="A216" t="str">
            <v>Average last 2 years</v>
          </cell>
          <cell r="B216">
            <v>0</v>
          </cell>
          <cell r="C216">
            <v>0</v>
          </cell>
          <cell r="D216">
            <v>1850</v>
          </cell>
          <cell r="E216">
            <v>2163.5349999999999</v>
          </cell>
          <cell r="F216">
            <v>126.2295</v>
          </cell>
          <cell r="G216">
            <v>89.995000000000005</v>
          </cell>
          <cell r="H216">
            <v>81.800000000000011</v>
          </cell>
        </row>
        <row r="217">
          <cell r="A217" t="str">
            <v>SANJAY GANDHI</v>
          </cell>
          <cell r="B217" t="str">
            <v>93-94</v>
          </cell>
          <cell r="C217">
            <v>210</v>
          </cell>
          <cell r="D217">
            <v>1500</v>
          </cell>
          <cell r="E217">
            <v>213.536</v>
          </cell>
          <cell r="F217">
            <v>14.235733333333332</v>
          </cell>
          <cell r="G217">
            <v>51.811609848484849</v>
          </cell>
          <cell r="H217">
            <v>11.607740813220266</v>
          </cell>
        </row>
        <row r="218">
          <cell r="B218" t="str">
            <v>94-95</v>
          </cell>
          <cell r="C218">
            <v>420</v>
          </cell>
          <cell r="D218">
            <v>1500</v>
          </cell>
          <cell r="E218">
            <v>1199</v>
          </cell>
          <cell r="F218">
            <v>79.933333333333337</v>
          </cell>
          <cell r="G218">
            <v>72.66</v>
          </cell>
          <cell r="H218">
            <v>35.287909758778738</v>
          </cell>
        </row>
        <row r="219">
          <cell r="B219" t="str">
            <v>95-96</v>
          </cell>
          <cell r="C219">
            <v>420</v>
          </cell>
          <cell r="D219">
            <v>2420</v>
          </cell>
          <cell r="E219">
            <v>1991.4</v>
          </cell>
          <cell r="F219">
            <v>82.289256198347104</v>
          </cell>
          <cell r="G219">
            <v>74</v>
          </cell>
          <cell r="H219">
            <v>53.978011969815249</v>
          </cell>
        </row>
        <row r="220">
          <cell r="B220" t="str">
            <v>96-97</v>
          </cell>
          <cell r="C220">
            <v>420</v>
          </cell>
          <cell r="D220">
            <v>2500</v>
          </cell>
          <cell r="E220">
            <v>2363</v>
          </cell>
          <cell r="F220">
            <v>94.52</v>
          </cell>
          <cell r="G220">
            <v>79.2</v>
          </cell>
          <cell r="H220">
            <v>64.225918677973468</v>
          </cell>
        </row>
        <row r="221">
          <cell r="B221" t="str">
            <v>97-98</v>
          </cell>
          <cell r="C221">
            <v>420</v>
          </cell>
          <cell r="D221">
            <v>2450</v>
          </cell>
          <cell r="E221">
            <v>2249.6</v>
          </cell>
          <cell r="F221">
            <v>91.820408163265313</v>
          </cell>
          <cell r="G221">
            <v>71.7</v>
          </cell>
          <cell r="H221">
            <v>61.143726897151552</v>
          </cell>
        </row>
        <row r="222">
          <cell r="B222" t="str">
            <v>98-99</v>
          </cell>
          <cell r="C222">
            <v>420</v>
          </cell>
          <cell r="D222">
            <v>2600</v>
          </cell>
          <cell r="E222">
            <v>2518.15</v>
          </cell>
          <cell r="F222">
            <v>96.851923076923072</v>
          </cell>
          <cell r="G222">
            <v>80</v>
          </cell>
          <cell r="H222">
            <v>68.442868014785816</v>
          </cell>
        </row>
        <row r="223">
          <cell r="B223" t="str">
            <v>99-00</v>
          </cell>
          <cell r="C223">
            <v>840</v>
          </cell>
          <cell r="D223">
            <v>3750</v>
          </cell>
          <cell r="E223">
            <v>3774.29</v>
          </cell>
          <cell r="F223">
            <v>230.51900000000001</v>
          </cell>
          <cell r="G223">
            <v>166.57</v>
          </cell>
          <cell r="H223">
            <v>148.44</v>
          </cell>
        </row>
        <row r="224">
          <cell r="B224" t="str">
            <v>00-01</v>
          </cell>
          <cell r="C224">
            <v>840</v>
          </cell>
          <cell r="D224">
            <v>5350</v>
          </cell>
          <cell r="E224">
            <v>4924.21</v>
          </cell>
          <cell r="F224">
            <v>92.01</v>
          </cell>
          <cell r="G224">
            <v>83.39</v>
          </cell>
          <cell r="H224">
            <v>66.92</v>
          </cell>
        </row>
        <row r="225">
          <cell r="A225" t="str">
            <v>Average last 5 years</v>
          </cell>
          <cell r="B225">
            <v>0</v>
          </cell>
          <cell r="C225">
            <v>0</v>
          </cell>
          <cell r="D225">
            <v>3330</v>
          </cell>
          <cell r="E225">
            <v>3165.85</v>
          </cell>
          <cell r="F225">
            <v>121.14426624803768</v>
          </cell>
          <cell r="G225">
            <v>96.171999999999997</v>
          </cell>
          <cell r="H225">
            <v>81.834502717982176</v>
          </cell>
        </row>
        <row r="226">
          <cell r="A226" t="str">
            <v xml:space="preserve"> * SANJAY GHANDHI : CONSIDERING SGTPS # 1 W.E.F 01.04.93  &amp;  SGTPS # 2 W.E.F; 26.05.94 .# 3 WE.F; 01.09.99</v>
          </cell>
        </row>
        <row r="227">
          <cell r="A227" t="str">
            <v>CONSIDERING SGTPS # 1 W.E.F; 01.01.95    P.L.F. FOR 94-95 = 66.0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 t="str">
            <v>&amp; Unit #2 w.e.f. 01.04.95 for P.L.F.</v>
          </cell>
        </row>
        <row r="228">
          <cell r="A228" t="str">
            <v>STATE  LOAD  DESPATCH  CENTRE  M.P.E.B.  JABALPUR</v>
          </cell>
        </row>
        <row r="229">
          <cell r="A229" t="str">
            <v>THERMAL</v>
          </cell>
        </row>
        <row r="230">
          <cell r="A230" t="str">
            <v>STATION NAME</v>
          </cell>
          <cell r="B230" t="str">
            <v>YEAR</v>
          </cell>
          <cell r="C230" t="str">
            <v>CAPACITY</v>
          </cell>
          <cell r="D230" t="str">
            <v>TARGET</v>
          </cell>
          <cell r="E230" t="str">
            <v>ACTUAL GENE.</v>
          </cell>
          <cell r="F230" t="str">
            <v>ACHIEVE-MENT</v>
          </cell>
          <cell r="G230" t="str">
            <v>AVAIL-ABILITY</v>
          </cell>
          <cell r="H230" t="str">
            <v>P.L.F.</v>
          </cell>
        </row>
        <row r="231">
          <cell r="C231" t="str">
            <v>MW</v>
          </cell>
          <cell r="D231" t="str">
            <v>MKwh</v>
          </cell>
          <cell r="E231" t="str">
            <v>MKwh</v>
          </cell>
          <cell r="F231" t="str">
            <v>%</v>
          </cell>
          <cell r="G231" t="str">
            <v>%</v>
          </cell>
          <cell r="H231" t="str">
            <v>%</v>
          </cell>
        </row>
        <row r="232">
          <cell r="A232" t="str">
            <v>THERMAL</v>
          </cell>
          <cell r="B232" t="str">
            <v>88-89</v>
          </cell>
          <cell r="C232">
            <v>2812.5</v>
          </cell>
          <cell r="D232">
            <v>13000</v>
          </cell>
          <cell r="E232">
            <v>12191.210000000001</v>
          </cell>
          <cell r="F232">
            <v>93.77853846153846</v>
          </cell>
          <cell r="G232">
            <v>68.689582222222228</v>
          </cell>
          <cell r="H232">
            <v>50.05</v>
          </cell>
        </row>
        <row r="233">
          <cell r="B233" t="str">
            <v>89-90</v>
          </cell>
          <cell r="C233">
            <v>2812.5</v>
          </cell>
          <cell r="D233">
            <v>13000</v>
          </cell>
          <cell r="E233">
            <v>12464.71</v>
          </cell>
          <cell r="F233">
            <v>95.882384615384609</v>
          </cell>
          <cell r="G233">
            <v>71.313822222222228</v>
          </cell>
          <cell r="H233">
            <v>50.592430238457638</v>
          </cell>
        </row>
        <row r="234">
          <cell r="B234" t="str">
            <v>90-91</v>
          </cell>
          <cell r="C234">
            <v>2682.5</v>
          </cell>
          <cell r="D234">
            <v>13750</v>
          </cell>
          <cell r="E234">
            <v>12376.880000000001</v>
          </cell>
          <cell r="F234">
            <v>90.013672727272734</v>
          </cell>
          <cell r="G234">
            <v>71.034529356943153</v>
          </cell>
          <cell r="H234">
            <v>52.670488154663872</v>
          </cell>
        </row>
        <row r="235">
          <cell r="B235" t="str">
            <v>91-92</v>
          </cell>
          <cell r="C235">
            <v>2682.5</v>
          </cell>
          <cell r="D235">
            <v>13440</v>
          </cell>
          <cell r="E235">
            <v>11579.91</v>
          </cell>
          <cell r="F235">
            <v>86.160044642857144</v>
          </cell>
          <cell r="G235">
            <v>66.919506057781931</v>
          </cell>
          <cell r="H235">
            <v>49.144296925529261</v>
          </cell>
        </row>
        <row r="236">
          <cell r="B236" t="str">
            <v>92-93</v>
          </cell>
          <cell r="C236">
            <v>2682.5</v>
          </cell>
          <cell r="D236">
            <v>13240</v>
          </cell>
          <cell r="E236">
            <v>12363.220000000001</v>
          </cell>
          <cell r="F236">
            <v>93.377794561933541</v>
          </cell>
          <cell r="G236">
            <v>71.4544734389562</v>
          </cell>
          <cell r="H236">
            <v>52.612357279338859</v>
          </cell>
        </row>
        <row r="237">
          <cell r="B237" t="str">
            <v>93-94</v>
          </cell>
          <cell r="C237">
            <v>2882.5</v>
          </cell>
          <cell r="D237">
            <v>14885</v>
          </cell>
          <cell r="E237">
            <v>13331.489799999999</v>
          </cell>
          <cell r="F237">
            <v>89.563250251931478</v>
          </cell>
          <cell r="G237">
            <v>70.561553251088981</v>
          </cell>
          <cell r="H237">
            <v>52.796515740157702</v>
          </cell>
        </row>
        <row r="238">
          <cell r="B238" t="str">
            <v>94-95</v>
          </cell>
          <cell r="C238">
            <v>3092.5</v>
          </cell>
          <cell r="D238">
            <v>14850</v>
          </cell>
          <cell r="E238">
            <v>14781.1</v>
          </cell>
          <cell r="F238">
            <v>99.536026936026943</v>
          </cell>
          <cell r="G238">
            <v>74.786483427647539</v>
          </cell>
          <cell r="H238">
            <v>54.56233411959262</v>
          </cell>
        </row>
        <row r="239">
          <cell r="B239" t="str">
            <v>95-96</v>
          </cell>
          <cell r="C239">
            <v>3092.5</v>
          </cell>
          <cell r="D239">
            <v>16620</v>
          </cell>
          <cell r="E239">
            <v>16071.3</v>
          </cell>
          <cell r="F239">
            <v>96.698555956678703</v>
          </cell>
          <cell r="G239">
            <v>75.344624090541629</v>
          </cell>
          <cell r="H239">
            <v>59.324924419441643</v>
          </cell>
        </row>
        <row r="240">
          <cell r="B240" t="str">
            <v>96-97</v>
          </cell>
          <cell r="C240">
            <v>3092.5</v>
          </cell>
          <cell r="D240">
            <v>16950</v>
          </cell>
          <cell r="E240">
            <v>16867.099999999999</v>
          </cell>
          <cell r="F240">
            <v>99.51091445427727</v>
          </cell>
          <cell r="G240">
            <v>74.891188358932908</v>
          </cell>
          <cell r="H240">
            <v>62.262507244290383</v>
          </cell>
        </row>
        <row r="241">
          <cell r="B241" t="str">
            <v>97-98</v>
          </cell>
          <cell r="C241">
            <v>3092.5</v>
          </cell>
          <cell r="D241">
            <v>17200</v>
          </cell>
          <cell r="E241">
            <v>17966.71</v>
          </cell>
          <cell r="F241">
            <v>104.45761627906977</v>
          </cell>
          <cell r="G241">
            <v>76.25933710590138</v>
          </cell>
          <cell r="H241">
            <v>66.321561592156598</v>
          </cell>
        </row>
        <row r="242">
          <cell r="B242" t="str">
            <v>98-99</v>
          </cell>
          <cell r="C242">
            <v>3092.5</v>
          </cell>
          <cell r="D242">
            <v>17500</v>
          </cell>
          <cell r="E242">
            <v>18471.390000000003</v>
          </cell>
          <cell r="F242">
            <v>105.55080000000001</v>
          </cell>
          <cell r="G242">
            <v>76.04373484236055</v>
          </cell>
          <cell r="H242">
            <v>68.184516229056172</v>
          </cell>
        </row>
        <row r="243">
          <cell r="B243" t="str">
            <v>99-00</v>
          </cell>
          <cell r="C243">
            <v>3512.5</v>
          </cell>
          <cell r="D243">
            <v>19000</v>
          </cell>
          <cell r="E243">
            <v>20146.400000000001</v>
          </cell>
          <cell r="F243">
            <v>106</v>
          </cell>
          <cell r="G243">
            <v>79.099999999999994</v>
          </cell>
          <cell r="H243">
            <v>69.400000000000006</v>
          </cell>
        </row>
        <row r="244">
          <cell r="B244" t="str">
            <v>00-01</v>
          </cell>
          <cell r="C244">
            <v>3512.5</v>
          </cell>
          <cell r="D244">
            <v>21850</v>
          </cell>
          <cell r="E244">
            <v>20415.89</v>
          </cell>
          <cell r="F244">
            <v>93.22</v>
          </cell>
          <cell r="G244">
            <v>77.67</v>
          </cell>
          <cell r="H244">
            <v>66.349999999999994</v>
          </cell>
        </row>
        <row r="245">
          <cell r="A245" t="str">
            <v>Average last 5 years</v>
          </cell>
          <cell r="B245">
            <v>0</v>
          </cell>
          <cell r="C245">
            <v>0</v>
          </cell>
          <cell r="D245">
            <v>18500</v>
          </cell>
          <cell r="E245">
            <v>18773.498</v>
          </cell>
          <cell r="F245">
            <v>101.74786614666941</v>
          </cell>
          <cell r="G245">
            <v>76.792852061438964</v>
          </cell>
          <cell r="H245">
            <v>66.503717013100641</v>
          </cell>
        </row>
        <row r="246">
          <cell r="A246" t="str">
            <v>Korba - I : Retired from 17.06.89</v>
          </cell>
        </row>
        <row r="247">
          <cell r="A247" t="str">
            <v>Korba - II : All units Derated  to 40 MW each   from 01.01.90</v>
          </cell>
        </row>
        <row r="248">
          <cell r="A248" t="str">
            <v>Amarkantak - I : Unit no. 2 derated to 20 MW  from 01.03.93</v>
          </cell>
        </row>
        <row r="249">
          <cell r="A249" t="str">
            <v>M.P. THERMAL</v>
          </cell>
          <cell r="B249" t="str">
            <v>88-89</v>
          </cell>
          <cell r="C249">
            <v>2687.5</v>
          </cell>
          <cell r="D249">
            <v>12340</v>
          </cell>
          <cell r="E249">
            <v>11458.298000000001</v>
          </cell>
          <cell r="F249">
            <v>92.854927066450571</v>
          </cell>
          <cell r="G249" t="str">
            <v/>
          </cell>
          <cell r="H249">
            <v>48.670693426781355</v>
          </cell>
        </row>
        <row r="250">
          <cell r="B250" t="str">
            <v>89-90</v>
          </cell>
          <cell r="C250">
            <v>2687.5</v>
          </cell>
          <cell r="D250">
            <v>12370</v>
          </cell>
          <cell r="E250">
            <v>11772.71</v>
          </cell>
          <cell r="F250">
            <v>95.171463217461607</v>
          </cell>
          <cell r="G250" t="str">
            <v/>
          </cell>
          <cell r="H250">
            <v>50.006201550387594</v>
          </cell>
        </row>
        <row r="251">
          <cell r="B251" t="str">
            <v>90-91</v>
          </cell>
          <cell r="C251">
            <v>2557.5</v>
          </cell>
          <cell r="D251">
            <v>13070</v>
          </cell>
          <cell r="E251">
            <v>11770.724</v>
          </cell>
          <cell r="F251">
            <v>90.059097169089512</v>
          </cell>
          <cell r="G251" t="str">
            <v/>
          </cell>
          <cell r="H251">
            <v>52.539196650553258</v>
          </cell>
        </row>
        <row r="252">
          <cell r="B252" t="str">
            <v>91-92</v>
          </cell>
          <cell r="C252">
            <v>2557.5</v>
          </cell>
          <cell r="D252">
            <v>12760</v>
          </cell>
          <cell r="E252">
            <v>11025.722</v>
          </cell>
          <cell r="F252">
            <v>86.408479623824448</v>
          </cell>
          <cell r="G252" t="str">
            <v/>
          </cell>
          <cell r="H252">
            <v>49.07938008678358</v>
          </cell>
        </row>
        <row r="253">
          <cell r="B253" t="str">
            <v>92-93</v>
          </cell>
          <cell r="C253">
            <v>2557.5</v>
          </cell>
          <cell r="D253">
            <v>12600</v>
          </cell>
          <cell r="E253">
            <v>11747.684000000001</v>
          </cell>
          <cell r="F253">
            <v>93.235587301587316</v>
          </cell>
          <cell r="G253" t="str">
            <v/>
          </cell>
          <cell r="H253">
            <v>52.453775764346368</v>
          </cell>
        </row>
        <row r="254">
          <cell r="B254" t="str">
            <v>93-94</v>
          </cell>
          <cell r="C254">
            <v>2757.5</v>
          </cell>
          <cell r="D254">
            <v>14335</v>
          </cell>
          <cell r="E254">
            <v>12723.7418</v>
          </cell>
          <cell r="F254">
            <v>88.759970701081258</v>
          </cell>
          <cell r="G254" t="str">
            <v/>
          </cell>
          <cell r="H254">
            <v>52.67386910749844</v>
          </cell>
        </row>
        <row r="255">
          <cell r="B255" t="str">
            <v>94-95</v>
          </cell>
          <cell r="C255">
            <v>2967.5</v>
          </cell>
          <cell r="D255">
            <v>14230</v>
          </cell>
          <cell r="E255">
            <v>14181.98</v>
          </cell>
          <cell r="F255">
            <v>99.662543921293036</v>
          </cell>
          <cell r="G255" t="str">
            <v/>
          </cell>
          <cell r="H255">
            <v>54.555938958196286</v>
          </cell>
        </row>
        <row r="256">
          <cell r="B256" t="str">
            <v>95-96</v>
          </cell>
          <cell r="C256">
            <v>2967.5</v>
          </cell>
          <cell r="D256">
            <v>16000</v>
          </cell>
          <cell r="E256">
            <v>15345.699999999999</v>
          </cell>
          <cell r="F256">
            <v>95.910624999999996</v>
          </cell>
          <cell r="G256" t="str">
            <v/>
          </cell>
          <cell r="H256">
            <v>58.871303112191427</v>
          </cell>
        </row>
        <row r="257">
          <cell r="B257" t="str">
            <v>96-97</v>
          </cell>
          <cell r="C257">
            <v>2967.5</v>
          </cell>
          <cell r="D257">
            <v>16290</v>
          </cell>
          <cell r="E257">
            <v>16139.499999999998</v>
          </cell>
          <cell r="F257">
            <v>99.076120319214226</v>
          </cell>
          <cell r="G257" t="str">
            <v/>
          </cell>
          <cell r="H257">
            <v>62.086223278823468</v>
          </cell>
        </row>
      </sheetData>
      <sheetData sheetId="1">
        <row r="4">
          <cell r="A4" t="str">
            <v/>
          </cell>
        </row>
      </sheetData>
      <sheetData sheetId="2">
        <row r="3">
          <cell r="A3" t="str">
            <v>STATION NAME</v>
          </cell>
        </row>
      </sheetData>
      <sheetData sheetId="3"/>
      <sheetData sheetId="4" refreshError="1">
        <row r="3">
          <cell r="A3" t="str">
            <v>STATION NAME</v>
          </cell>
          <cell r="B3" t="str">
            <v>YEAR</v>
          </cell>
          <cell r="C3" t="str">
            <v>CAPACITY</v>
          </cell>
          <cell r="D3" t="str">
            <v>TARGET</v>
          </cell>
          <cell r="E3" t="str">
            <v>ACTUAL GENE.</v>
          </cell>
          <cell r="F3" t="str">
            <v>ACHIEVE-MENT</v>
          </cell>
          <cell r="G3" t="str">
            <v>AVAIL-ABILITY</v>
          </cell>
          <cell r="H3" t="str">
            <v>P.L.F.</v>
          </cell>
          <cell r="I3" t="str">
            <v>AUXILIARY CONSUMPTION</v>
          </cell>
          <cell r="J3">
            <v>0</v>
          </cell>
          <cell r="K3" t="str">
            <v>MAXIMUM DEMAND</v>
          </cell>
          <cell r="L3" t="str">
            <v>COAL IN MT</v>
          </cell>
          <cell r="M3">
            <v>0</v>
          </cell>
          <cell r="N3" t="str">
            <v>COAL CONSUMED</v>
          </cell>
          <cell r="O3">
            <v>0</v>
          </cell>
          <cell r="P3" t="str">
            <v>FUEL OIL CONSUMPTION</v>
          </cell>
        </row>
        <row r="4">
          <cell r="A4" t="str">
            <v/>
          </cell>
          <cell r="B4" t="str">
            <v>P A R T I C U L A R S</v>
          </cell>
          <cell r="C4" t="str">
            <v>MW</v>
          </cell>
          <cell r="D4" t="str">
            <v>MKwh</v>
          </cell>
          <cell r="E4" t="str">
            <v>MKwh</v>
          </cell>
          <cell r="F4" t="str">
            <v>%</v>
          </cell>
          <cell r="G4" t="str">
            <v>%</v>
          </cell>
          <cell r="H4" t="str">
            <v>%</v>
          </cell>
          <cell r="I4" t="str">
            <v>MKwh</v>
          </cell>
          <cell r="J4" t="str">
            <v>%</v>
          </cell>
          <cell r="K4" t="str">
            <v>MW</v>
          </cell>
          <cell r="L4" t="str">
            <v>OP.STOCK</v>
          </cell>
          <cell r="M4" t="str">
            <v>RECIEPT</v>
          </cell>
          <cell r="N4" t="str">
            <v>MT</v>
          </cell>
          <cell r="O4" t="str">
            <v>Kg/kWH</v>
          </cell>
          <cell r="P4" t="str">
            <v>KL</v>
          </cell>
          <cell r="Q4" t="str">
            <v>ml/KWH</v>
          </cell>
        </row>
        <row r="5">
          <cell r="A5" t="str">
            <v>KORBA EAST I</v>
          </cell>
          <cell r="B5" t="str">
            <v>88-89</v>
          </cell>
          <cell r="C5">
            <v>90</v>
          </cell>
          <cell r="D5">
            <v>350</v>
          </cell>
          <cell r="E5">
            <v>233.16</v>
          </cell>
          <cell r="F5">
            <v>66.617142857142852</v>
          </cell>
          <cell r="G5">
            <v>45.51</v>
          </cell>
          <cell r="H5">
            <v>29.573820395738203</v>
          </cell>
          <cell r="I5" t="str">
            <v/>
          </cell>
          <cell r="J5">
            <v>0</v>
          </cell>
          <cell r="K5">
            <v>57</v>
          </cell>
          <cell r="L5">
            <v>0</v>
          </cell>
          <cell r="M5">
            <v>0</v>
          </cell>
          <cell r="N5">
            <v>277748</v>
          </cell>
          <cell r="O5">
            <v>1.1912334877337452</v>
          </cell>
          <cell r="P5">
            <v>0</v>
          </cell>
          <cell r="Q5">
            <v>0</v>
          </cell>
        </row>
        <row r="6">
          <cell r="A6">
            <v>2</v>
          </cell>
          <cell r="B6" t="str">
            <v>89-90</v>
          </cell>
          <cell r="C6">
            <v>90</v>
          </cell>
          <cell r="D6">
            <v>315</v>
          </cell>
          <cell r="E6">
            <v>64.739999999999995</v>
          </cell>
          <cell r="F6">
            <v>10.23</v>
          </cell>
          <cell r="G6">
            <v>45.51</v>
          </cell>
          <cell r="H6">
            <v>38.924963924963919</v>
          </cell>
          <cell r="I6" t="str">
            <v/>
          </cell>
          <cell r="J6">
            <v>0</v>
          </cell>
          <cell r="K6">
            <v>60</v>
          </cell>
          <cell r="L6">
            <v>0</v>
          </cell>
          <cell r="M6">
            <v>0</v>
          </cell>
          <cell r="N6">
            <v>71743</v>
          </cell>
          <cell r="O6">
            <v>1.1081711461229535</v>
          </cell>
          <cell r="P6">
            <v>0</v>
          </cell>
          <cell r="Q6">
            <v>0</v>
          </cell>
        </row>
        <row r="7">
          <cell r="A7" t="str">
            <v>KORBA EAST II</v>
          </cell>
          <cell r="B7" t="str">
            <v>88-89</v>
          </cell>
          <cell r="C7">
            <v>200</v>
          </cell>
          <cell r="D7">
            <v>900</v>
          </cell>
          <cell r="E7">
            <v>626.98</v>
          </cell>
          <cell r="F7">
            <v>69.664444444444442</v>
          </cell>
          <cell r="G7">
            <v>53.05</v>
          </cell>
          <cell r="H7">
            <v>35.786529680365298</v>
          </cell>
          <cell r="I7" t="str">
            <v/>
          </cell>
          <cell r="J7">
            <v>0</v>
          </cell>
          <cell r="K7">
            <v>160</v>
          </cell>
          <cell r="L7">
            <v>0</v>
          </cell>
          <cell r="M7">
            <v>0</v>
          </cell>
          <cell r="N7">
            <v>588701</v>
          </cell>
          <cell r="O7">
            <v>0.93894701585377527</v>
          </cell>
          <cell r="P7">
            <v>7154</v>
          </cell>
          <cell r="Q7">
            <v>11.410252320648187</v>
          </cell>
        </row>
        <row r="8">
          <cell r="A8">
            <v>4</v>
          </cell>
          <cell r="B8" t="str">
            <v>89-90</v>
          </cell>
          <cell r="C8">
            <v>200</v>
          </cell>
          <cell r="D8">
            <v>900</v>
          </cell>
          <cell r="E8">
            <v>1032.1500000000001</v>
          </cell>
          <cell r="F8">
            <v>114.68333333333335</v>
          </cell>
          <cell r="G8">
            <v>72.95</v>
          </cell>
          <cell r="H8">
            <v>58.912671232876718</v>
          </cell>
          <cell r="I8">
            <v>119</v>
          </cell>
          <cell r="J8">
            <v>11.529331976941336</v>
          </cell>
          <cell r="K8">
            <v>200</v>
          </cell>
          <cell r="L8">
            <v>0</v>
          </cell>
          <cell r="M8">
            <v>0</v>
          </cell>
          <cell r="N8">
            <v>983703</v>
          </cell>
          <cell r="O8">
            <v>0.95306205493387575</v>
          </cell>
          <cell r="P8">
            <v>4674</v>
          </cell>
          <cell r="Q8">
            <v>4.5284115680860335</v>
          </cell>
        </row>
        <row r="9">
          <cell r="A9">
            <v>5</v>
          </cell>
          <cell r="B9" t="str">
            <v>90-91</v>
          </cell>
          <cell r="C9">
            <v>160</v>
          </cell>
          <cell r="D9">
            <v>1050</v>
          </cell>
          <cell r="E9">
            <v>1019.65</v>
          </cell>
          <cell r="F9">
            <v>97.109523809523807</v>
          </cell>
          <cell r="G9">
            <v>76.790000000000006</v>
          </cell>
          <cell r="H9">
            <v>72.749001141552512</v>
          </cell>
          <cell r="I9">
            <v>126</v>
          </cell>
          <cell r="J9">
            <v>12.357181385769627</v>
          </cell>
          <cell r="K9">
            <v>176</v>
          </cell>
          <cell r="L9">
            <v>0</v>
          </cell>
          <cell r="M9">
            <v>0</v>
          </cell>
          <cell r="N9">
            <v>985516</v>
          </cell>
          <cell r="O9">
            <v>0.9665238071887412</v>
          </cell>
          <cell r="P9">
            <v>4737</v>
          </cell>
          <cell r="Q9">
            <v>4.6457117638405334</v>
          </cell>
        </row>
        <row r="10">
          <cell r="A10">
            <v>6</v>
          </cell>
          <cell r="B10" t="str">
            <v>91-92</v>
          </cell>
          <cell r="C10">
            <v>160</v>
          </cell>
          <cell r="D10">
            <v>840</v>
          </cell>
          <cell r="E10">
            <v>623.36</v>
          </cell>
          <cell r="F10">
            <v>74.209523809523816</v>
          </cell>
          <cell r="G10">
            <v>55.55</v>
          </cell>
          <cell r="H10">
            <v>44.474885844748862</v>
          </cell>
          <cell r="I10">
            <v>91.84</v>
          </cell>
          <cell r="J10">
            <v>14.733059548254619</v>
          </cell>
          <cell r="K10">
            <v>146</v>
          </cell>
          <cell r="L10">
            <v>0</v>
          </cell>
          <cell r="M10">
            <v>0</v>
          </cell>
          <cell r="N10">
            <v>626484</v>
          </cell>
          <cell r="O10">
            <v>1.0050115503080082</v>
          </cell>
          <cell r="P10">
            <v>6372</v>
          </cell>
          <cell r="Q10">
            <v>10.222022587268993</v>
          </cell>
        </row>
        <row r="11">
          <cell r="A11" t="str">
            <v>a</v>
          </cell>
          <cell r="B11" t="str">
            <v>92-93</v>
          </cell>
          <cell r="C11">
            <v>160</v>
          </cell>
          <cell r="D11">
            <v>840</v>
          </cell>
          <cell r="E11">
            <v>725.76</v>
          </cell>
          <cell r="F11">
            <v>86.4</v>
          </cell>
          <cell r="G11">
            <v>61.32</v>
          </cell>
          <cell r="H11">
            <v>51.780821917808218</v>
          </cell>
          <cell r="I11">
            <v>104.13</v>
          </cell>
          <cell r="J11">
            <v>14.347718253968255</v>
          </cell>
          <cell r="K11">
            <v>192</v>
          </cell>
          <cell r="L11">
            <v>0</v>
          </cell>
          <cell r="M11">
            <v>0</v>
          </cell>
          <cell r="N11">
            <v>745282</v>
          </cell>
          <cell r="O11">
            <v>1.0268986992945326</v>
          </cell>
          <cell r="P11">
            <v>7889</v>
          </cell>
          <cell r="Q11">
            <v>10.869984567901234</v>
          </cell>
        </row>
        <row r="12">
          <cell r="A12" t="str">
            <v>b</v>
          </cell>
          <cell r="B12" t="str">
            <v>93-94</v>
          </cell>
          <cell r="C12">
            <v>160</v>
          </cell>
          <cell r="D12">
            <v>850</v>
          </cell>
          <cell r="E12">
            <v>726.2</v>
          </cell>
          <cell r="F12">
            <v>85.435294117647061</v>
          </cell>
          <cell r="G12">
            <v>60.264794520547945</v>
          </cell>
          <cell r="H12">
            <v>51.812214611872143</v>
          </cell>
          <cell r="I12">
            <v>102.85735</v>
          </cell>
          <cell r="J12">
            <v>14.163777196364638</v>
          </cell>
          <cell r="K12">
            <v>164</v>
          </cell>
          <cell r="L12">
            <v>0</v>
          </cell>
          <cell r="M12">
            <v>0</v>
          </cell>
          <cell r="N12">
            <v>747152</v>
          </cell>
          <cell r="O12">
            <v>1.0288515560451665</v>
          </cell>
          <cell r="P12">
            <v>6596.07</v>
          </cell>
          <cell r="Q12">
            <v>9.0829936656568435</v>
          </cell>
        </row>
        <row r="13">
          <cell r="A13" t="str">
            <v>c</v>
          </cell>
          <cell r="B13" t="str">
            <v>94-95</v>
          </cell>
          <cell r="C13">
            <v>160</v>
          </cell>
          <cell r="D13">
            <v>850</v>
          </cell>
          <cell r="E13">
            <v>797.1</v>
          </cell>
          <cell r="F13">
            <v>93.776470588235298</v>
          </cell>
          <cell r="G13">
            <v>67.2</v>
          </cell>
          <cell r="H13">
            <v>56.87071917808219</v>
          </cell>
          <cell r="I13">
            <v>111.1</v>
          </cell>
          <cell r="J13">
            <v>13.938025341864257</v>
          </cell>
          <cell r="K13">
            <v>182</v>
          </cell>
          <cell r="L13">
            <v>0</v>
          </cell>
          <cell r="M13">
            <v>0</v>
          </cell>
          <cell r="N13">
            <v>830584</v>
          </cell>
          <cell r="O13">
            <v>1.0420072763768662</v>
          </cell>
          <cell r="P13">
            <v>10237</v>
          </cell>
          <cell r="Q13">
            <v>12.842805168736669</v>
          </cell>
        </row>
        <row r="14">
          <cell r="A14" t="str">
            <v>d</v>
          </cell>
          <cell r="B14" t="str">
            <v>95-96</v>
          </cell>
          <cell r="C14">
            <v>160</v>
          </cell>
          <cell r="D14">
            <v>900</v>
          </cell>
          <cell r="E14">
            <v>1017.6</v>
          </cell>
          <cell r="F14">
            <v>113.06666666666666</v>
          </cell>
          <cell r="G14">
            <v>76.7</v>
          </cell>
          <cell r="H14">
            <v>72.404371584699447</v>
          </cell>
          <cell r="I14">
            <v>127</v>
          </cell>
          <cell r="J14">
            <v>12.480345911949685</v>
          </cell>
          <cell r="K14">
            <v>192</v>
          </cell>
          <cell r="L14">
            <v>0</v>
          </cell>
          <cell r="M14">
            <v>0</v>
          </cell>
          <cell r="N14">
            <v>1055897</v>
          </cell>
          <cell r="O14">
            <v>1.0376346305031448</v>
          </cell>
          <cell r="P14">
            <v>6774</v>
          </cell>
          <cell r="Q14">
            <v>6.6568396226415096</v>
          </cell>
        </row>
        <row r="15">
          <cell r="A15" t="str">
            <v>e</v>
          </cell>
          <cell r="B15" t="str">
            <v>96-97</v>
          </cell>
          <cell r="C15">
            <v>160</v>
          </cell>
          <cell r="D15">
            <v>900</v>
          </cell>
          <cell r="E15">
            <v>1111.0999999999999</v>
          </cell>
          <cell r="F15">
            <v>123.45555555555553</v>
          </cell>
          <cell r="G15">
            <v>81.400000000000006</v>
          </cell>
          <cell r="H15">
            <v>79.273687214611869</v>
          </cell>
          <cell r="I15">
            <v>128.80000000000001</v>
          </cell>
          <cell r="J15">
            <v>11.592115921159214</v>
          </cell>
          <cell r="K15">
            <v>196</v>
          </cell>
          <cell r="L15">
            <v>0</v>
          </cell>
          <cell r="M15">
            <v>0</v>
          </cell>
          <cell r="N15">
            <v>1098156</v>
          </cell>
          <cell r="O15">
            <v>0.98835028350283505</v>
          </cell>
          <cell r="P15">
            <v>6387</v>
          </cell>
          <cell r="Q15">
            <v>5.7483574835748366</v>
          </cell>
        </row>
        <row r="16">
          <cell r="A16" t="str">
            <v>f</v>
          </cell>
          <cell r="B16" t="str">
            <v>97-98</v>
          </cell>
          <cell r="C16">
            <v>160</v>
          </cell>
          <cell r="D16">
            <v>1050</v>
          </cell>
          <cell r="E16">
            <v>1123.95</v>
          </cell>
          <cell r="F16">
            <v>107.04285714285714</v>
          </cell>
          <cell r="G16">
            <v>83.5</v>
          </cell>
          <cell r="H16">
            <v>80.190496575342465</v>
          </cell>
          <cell r="I16">
            <v>132.66300000000001</v>
          </cell>
          <cell r="J16">
            <v>11.803283064193247</v>
          </cell>
          <cell r="K16">
            <v>190</v>
          </cell>
          <cell r="L16">
            <v>0</v>
          </cell>
          <cell r="M16">
            <v>0</v>
          </cell>
          <cell r="N16">
            <v>1049273</v>
          </cell>
          <cell r="O16">
            <v>0.93355843231460478</v>
          </cell>
          <cell r="P16">
            <v>5874</v>
          </cell>
          <cell r="Q16">
            <v>5.2262111303883625</v>
          </cell>
        </row>
        <row r="17">
          <cell r="A17" t="str">
            <v>g</v>
          </cell>
          <cell r="B17" t="str">
            <v>98-99</v>
          </cell>
          <cell r="C17">
            <v>160</v>
          </cell>
          <cell r="D17">
            <v>1000</v>
          </cell>
          <cell r="E17">
            <v>827.49</v>
          </cell>
          <cell r="F17">
            <v>82.748999999999995</v>
          </cell>
          <cell r="G17">
            <v>59.9</v>
          </cell>
          <cell r="H17">
            <v>59.038955479452056</v>
          </cell>
          <cell r="I17">
            <v>98.7</v>
          </cell>
          <cell r="J17">
            <v>11.927636587753327</v>
          </cell>
          <cell r="K17">
            <v>188</v>
          </cell>
          <cell r="L17">
            <v>0</v>
          </cell>
          <cell r="M17">
            <v>0</v>
          </cell>
          <cell r="N17">
            <v>770211</v>
          </cell>
          <cell r="O17">
            <v>0.93077982815502303</v>
          </cell>
          <cell r="P17">
            <v>3594</v>
          </cell>
          <cell r="Q17">
            <v>4.3432549033825181</v>
          </cell>
        </row>
        <row r="18">
          <cell r="A18" t="str">
            <v>h</v>
          </cell>
          <cell r="B18" t="str">
            <v>99-00</v>
          </cell>
          <cell r="C18">
            <v>160</v>
          </cell>
          <cell r="D18">
            <v>900</v>
          </cell>
          <cell r="E18">
            <v>991.4</v>
          </cell>
          <cell r="F18">
            <v>110.15555555555555</v>
          </cell>
          <cell r="G18">
            <v>76.5</v>
          </cell>
          <cell r="H18">
            <v>70.5</v>
          </cell>
          <cell r="I18">
            <v>123.9</v>
          </cell>
          <cell r="J18">
            <v>12.5</v>
          </cell>
          <cell r="K18">
            <v>172</v>
          </cell>
          <cell r="L18">
            <v>0</v>
          </cell>
          <cell r="M18">
            <v>0</v>
          </cell>
          <cell r="N18">
            <v>945093</v>
          </cell>
          <cell r="O18">
            <v>0.95</v>
          </cell>
          <cell r="P18">
            <v>4874</v>
          </cell>
          <cell r="Q18">
            <v>4.9162800080693971</v>
          </cell>
        </row>
        <row r="19">
          <cell r="A19">
            <v>7</v>
          </cell>
          <cell r="B19" t="str">
            <v>00-01</v>
          </cell>
          <cell r="C19">
            <v>160</v>
          </cell>
          <cell r="D19">
            <v>850</v>
          </cell>
          <cell r="E19">
            <v>889.2</v>
          </cell>
          <cell r="F19">
            <v>104.61176470588235</v>
          </cell>
          <cell r="G19">
            <v>64.37</v>
          </cell>
          <cell r="H19">
            <v>63.44</v>
          </cell>
          <cell r="I19">
            <v>107.73</v>
          </cell>
          <cell r="J19">
            <v>12.12</v>
          </cell>
          <cell r="K19">
            <v>180</v>
          </cell>
          <cell r="L19">
            <v>0</v>
          </cell>
          <cell r="M19">
            <v>0</v>
          </cell>
          <cell r="N19">
            <v>852784</v>
          </cell>
          <cell r="O19">
            <v>0.95899999999999996</v>
          </cell>
          <cell r="P19">
            <v>3494</v>
          </cell>
          <cell r="Q19">
            <v>3.93</v>
          </cell>
        </row>
        <row r="20">
          <cell r="A20" t="str">
            <v>Average last 5 years</v>
          </cell>
          <cell r="B20">
            <v>0</v>
          </cell>
          <cell r="C20" t="str">
            <v>No</v>
          </cell>
          <cell r="D20">
            <v>940</v>
          </cell>
          <cell r="E20">
            <v>988.62800000000004</v>
          </cell>
          <cell r="F20">
            <v>105.60294659197011</v>
          </cell>
          <cell r="G20">
            <v>73.134</v>
          </cell>
          <cell r="H20">
            <v>70.488627853881283</v>
          </cell>
          <cell r="I20">
            <v>118.3586</v>
          </cell>
          <cell r="J20">
            <v>11.988607114621157</v>
          </cell>
          <cell r="K20">
            <v>185.2</v>
          </cell>
          <cell r="L20">
            <v>0</v>
          </cell>
          <cell r="M20">
            <v>0</v>
          </cell>
          <cell r="N20">
            <v>943103.4</v>
          </cell>
          <cell r="O20">
            <v>0.95233770879449242</v>
          </cell>
          <cell r="P20">
            <v>4844.6000000000004</v>
          </cell>
          <cell r="Q20">
            <v>4.832820705083023</v>
          </cell>
        </row>
        <row r="21">
          <cell r="A21" t="str">
            <v>KORBA EAST III</v>
          </cell>
          <cell r="B21" t="str">
            <v>88-89</v>
          </cell>
          <cell r="C21">
            <v>240</v>
          </cell>
          <cell r="D21">
            <v>1200</v>
          </cell>
          <cell r="E21">
            <v>1075.1099999999999</v>
          </cell>
          <cell r="F21">
            <v>89.592499999999987</v>
          </cell>
          <cell r="G21">
            <v>73.069999999999993</v>
          </cell>
          <cell r="H21">
            <v>51.137271689497709</v>
          </cell>
          <cell r="I21" t="str">
            <v/>
          </cell>
          <cell r="J21">
            <v>0</v>
          </cell>
          <cell r="K21">
            <v>212</v>
          </cell>
          <cell r="L21">
            <v>0</v>
          </cell>
          <cell r="M21">
            <v>0</v>
          </cell>
          <cell r="N21">
            <v>978858</v>
          </cell>
          <cell r="O21">
            <v>0.9104724167759578</v>
          </cell>
          <cell r="P21">
            <v>19275</v>
          </cell>
          <cell r="Q21">
            <v>17.928398024388205</v>
          </cell>
        </row>
        <row r="22">
          <cell r="A22">
            <v>8</v>
          </cell>
          <cell r="B22" t="str">
            <v>89-90</v>
          </cell>
          <cell r="C22">
            <v>240</v>
          </cell>
          <cell r="D22">
            <v>1110</v>
          </cell>
          <cell r="E22">
            <v>1193.79</v>
          </cell>
          <cell r="F22">
            <v>107.54864864864865</v>
          </cell>
          <cell r="G22">
            <v>78.05</v>
          </cell>
          <cell r="H22">
            <v>56.782248858447488</v>
          </cell>
          <cell r="I22">
            <v>114</v>
          </cell>
          <cell r="J22">
            <v>9.5494182393888369</v>
          </cell>
          <cell r="K22">
            <v>224</v>
          </cell>
          <cell r="L22">
            <v>0</v>
          </cell>
          <cell r="M22">
            <v>0</v>
          </cell>
          <cell r="N22">
            <v>1094158</v>
          </cell>
          <cell r="O22">
            <v>0.916541435260808</v>
          </cell>
          <cell r="P22">
            <v>18208</v>
          </cell>
          <cell r="Q22">
            <v>15.252263798490523</v>
          </cell>
        </row>
        <row r="23">
          <cell r="A23" t="str">
            <v>a</v>
          </cell>
          <cell r="B23" t="str">
            <v>90-91</v>
          </cell>
          <cell r="C23">
            <v>240</v>
          </cell>
          <cell r="D23">
            <v>1250</v>
          </cell>
          <cell r="E23">
            <v>1137.1400000000001</v>
          </cell>
          <cell r="F23">
            <v>90.97120000000001</v>
          </cell>
          <cell r="G23">
            <v>73.55</v>
          </cell>
          <cell r="H23">
            <v>54.087709284627103</v>
          </cell>
          <cell r="I23">
            <v>113</v>
          </cell>
          <cell r="J23">
            <v>9.9372108975148166</v>
          </cell>
          <cell r="K23">
            <v>215</v>
          </cell>
          <cell r="L23">
            <v>0</v>
          </cell>
          <cell r="M23">
            <v>0</v>
          </cell>
          <cell r="N23">
            <v>1065421</v>
          </cell>
          <cell r="O23">
            <v>0.93693036917178185</v>
          </cell>
          <cell r="P23">
            <v>14929</v>
          </cell>
          <cell r="Q23">
            <v>13.128550574247672</v>
          </cell>
        </row>
        <row r="24">
          <cell r="A24" t="str">
            <v>b</v>
          </cell>
          <cell r="B24" t="str">
            <v>91-92</v>
          </cell>
          <cell r="C24">
            <v>240</v>
          </cell>
          <cell r="D24">
            <v>1200</v>
          </cell>
          <cell r="E24">
            <v>850.6</v>
          </cell>
          <cell r="F24">
            <v>70.88333333333334</v>
          </cell>
          <cell r="G24">
            <v>60.67</v>
          </cell>
          <cell r="H24">
            <v>40.458523592085236</v>
          </cell>
          <cell r="I24">
            <v>93.49</v>
          </cell>
          <cell r="J24">
            <v>10.99106513049612</v>
          </cell>
          <cell r="K24">
            <v>218</v>
          </cell>
          <cell r="L24">
            <v>0</v>
          </cell>
          <cell r="M24">
            <v>0</v>
          </cell>
          <cell r="N24">
            <v>821535</v>
          </cell>
          <cell r="O24">
            <v>0.96583000235128147</v>
          </cell>
          <cell r="P24">
            <v>13865</v>
          </cell>
          <cell r="Q24">
            <v>16.300258640959321</v>
          </cell>
        </row>
        <row r="25">
          <cell r="A25" t="str">
            <v>c</v>
          </cell>
          <cell r="B25" t="str">
            <v>92-93</v>
          </cell>
          <cell r="C25">
            <v>240</v>
          </cell>
          <cell r="D25">
            <v>1100</v>
          </cell>
          <cell r="E25">
            <v>866.45</v>
          </cell>
          <cell r="F25">
            <v>78.768181818181816</v>
          </cell>
          <cell r="G25">
            <v>60.12</v>
          </cell>
          <cell r="H25">
            <v>41.212423896499239</v>
          </cell>
          <cell r="I25">
            <v>93.94</v>
          </cell>
          <cell r="J25">
            <v>10.841941254544405</v>
          </cell>
          <cell r="K25">
            <v>220</v>
          </cell>
          <cell r="L25">
            <v>0</v>
          </cell>
          <cell r="M25">
            <v>0</v>
          </cell>
          <cell r="N25">
            <v>837244</v>
          </cell>
          <cell r="O25">
            <v>0.96629234231634831</v>
          </cell>
          <cell r="P25">
            <v>13463</v>
          </cell>
          <cell r="Q25">
            <v>15.538115298055283</v>
          </cell>
        </row>
        <row r="26">
          <cell r="A26" t="str">
            <v>d</v>
          </cell>
          <cell r="B26" t="str">
            <v>93-94</v>
          </cell>
          <cell r="C26">
            <v>240</v>
          </cell>
          <cell r="D26">
            <v>1200</v>
          </cell>
          <cell r="E26">
            <v>1009.737</v>
          </cell>
          <cell r="F26">
            <v>84.144750000000002</v>
          </cell>
          <cell r="G26">
            <v>68.032301369863021</v>
          </cell>
          <cell r="H26">
            <v>48.027825342465754</v>
          </cell>
          <cell r="I26">
            <v>106.832292</v>
          </cell>
          <cell r="J26">
            <v>10.580209698168929</v>
          </cell>
          <cell r="K26">
            <v>216</v>
          </cell>
          <cell r="L26">
            <v>0</v>
          </cell>
          <cell r="M26">
            <v>0</v>
          </cell>
          <cell r="N26">
            <v>1033657</v>
          </cell>
          <cell r="O26">
            <v>1.0236893369263482</v>
          </cell>
          <cell r="P26">
            <v>9864.48</v>
          </cell>
          <cell r="Q26">
            <v>9.7693557827434265</v>
          </cell>
        </row>
        <row r="27">
          <cell r="A27" t="str">
            <v>e</v>
          </cell>
          <cell r="B27" t="str">
            <v>94-95</v>
          </cell>
          <cell r="C27">
            <v>240</v>
          </cell>
          <cell r="D27">
            <v>1150</v>
          </cell>
          <cell r="E27">
            <v>1103</v>
          </cell>
          <cell r="F27">
            <v>95.913043478260875</v>
          </cell>
          <cell r="G27">
            <v>76.5</v>
          </cell>
          <cell r="H27">
            <v>52.463850837138509</v>
          </cell>
          <cell r="I27">
            <v>121.3</v>
          </cell>
          <cell r="J27">
            <v>10.99728014505893</v>
          </cell>
          <cell r="K27">
            <v>217</v>
          </cell>
          <cell r="L27">
            <v>0</v>
          </cell>
          <cell r="M27">
            <v>0</v>
          </cell>
          <cell r="N27">
            <v>1127339</v>
          </cell>
          <cell r="O27">
            <v>1.0220661831368993</v>
          </cell>
          <cell r="P27">
            <v>19357</v>
          </cell>
          <cell r="Q27">
            <v>17.5494106980961</v>
          </cell>
        </row>
        <row r="28">
          <cell r="A28">
            <v>9</v>
          </cell>
          <cell r="B28" t="str">
            <v>95-96</v>
          </cell>
          <cell r="C28">
            <v>240</v>
          </cell>
          <cell r="D28">
            <v>1150</v>
          </cell>
          <cell r="E28">
            <v>1114.5</v>
          </cell>
          <cell r="F28">
            <v>96.913043478260875</v>
          </cell>
          <cell r="G28">
            <v>72.2</v>
          </cell>
          <cell r="H28">
            <v>52.866006375227684</v>
          </cell>
          <cell r="I28">
            <v>119.5</v>
          </cell>
          <cell r="J28">
            <v>10.722296994167788</v>
          </cell>
          <cell r="K28">
            <v>214</v>
          </cell>
          <cell r="L28">
            <v>0</v>
          </cell>
          <cell r="M28">
            <v>0</v>
          </cell>
          <cell r="N28">
            <v>1148422</v>
          </cell>
          <cell r="O28">
            <v>1.0304369672498879</v>
          </cell>
          <cell r="P28">
            <v>9390</v>
          </cell>
          <cell r="Q28">
            <v>8.4253028263795429</v>
          </cell>
        </row>
        <row r="29">
          <cell r="A29">
            <v>10</v>
          </cell>
          <cell r="B29" t="str">
            <v>96-97</v>
          </cell>
          <cell r="C29">
            <v>240</v>
          </cell>
          <cell r="D29">
            <v>1200</v>
          </cell>
          <cell r="E29">
            <v>1261.0999999999999</v>
          </cell>
          <cell r="F29">
            <v>105.09166666666665</v>
          </cell>
          <cell r="G29">
            <v>78.599999999999994</v>
          </cell>
          <cell r="H29">
            <v>59.983828006088274</v>
          </cell>
          <cell r="I29">
            <v>130.69999999999999</v>
          </cell>
          <cell r="J29">
            <v>10.363967964475457</v>
          </cell>
          <cell r="K29">
            <v>217</v>
          </cell>
          <cell r="L29">
            <v>0</v>
          </cell>
          <cell r="M29">
            <v>0</v>
          </cell>
          <cell r="N29">
            <v>1215835</v>
          </cell>
          <cell r="O29">
            <v>0.96410673221790499</v>
          </cell>
          <cell r="P29">
            <v>7474</v>
          </cell>
          <cell r="Q29">
            <v>5.9265720402822932</v>
          </cell>
        </row>
        <row r="30">
          <cell r="A30">
            <v>11</v>
          </cell>
          <cell r="B30" t="str">
            <v>97-98</v>
          </cell>
          <cell r="C30">
            <v>240</v>
          </cell>
          <cell r="D30">
            <v>1000</v>
          </cell>
          <cell r="E30">
            <v>1352.17</v>
          </cell>
          <cell r="F30">
            <v>135.21700000000001</v>
          </cell>
          <cell r="G30">
            <v>83.4</v>
          </cell>
          <cell r="H30">
            <v>64.31554414003044</v>
          </cell>
          <cell r="I30">
            <v>139.19800000000001</v>
          </cell>
          <cell r="J30">
            <v>10.294415643003468</v>
          </cell>
          <cell r="K30">
            <v>213</v>
          </cell>
          <cell r="L30">
            <v>0</v>
          </cell>
          <cell r="M30">
            <v>0</v>
          </cell>
          <cell r="N30">
            <v>1152800</v>
          </cell>
          <cell r="O30">
            <v>0.85255552186485428</v>
          </cell>
          <cell r="P30">
            <v>6231</v>
          </cell>
          <cell r="Q30">
            <v>4.6081483837091488</v>
          </cell>
        </row>
        <row r="31">
          <cell r="A31">
            <v>12</v>
          </cell>
          <cell r="B31" t="str">
            <v>98-99</v>
          </cell>
          <cell r="C31">
            <v>240</v>
          </cell>
          <cell r="D31">
            <v>1100</v>
          </cell>
          <cell r="E31">
            <v>969.66</v>
          </cell>
          <cell r="F31">
            <v>88.150909090909096</v>
          </cell>
          <cell r="G31">
            <v>59.9</v>
          </cell>
          <cell r="H31">
            <v>46.121575342465754</v>
          </cell>
          <cell r="I31">
            <v>104.9</v>
          </cell>
          <cell r="J31">
            <v>10.818224944826023</v>
          </cell>
          <cell r="K31">
            <v>205</v>
          </cell>
          <cell r="L31">
            <v>0</v>
          </cell>
          <cell r="M31">
            <v>0</v>
          </cell>
          <cell r="N31">
            <v>842753</v>
          </cell>
          <cell r="O31">
            <v>0.86912216653259911</v>
          </cell>
          <cell r="P31">
            <v>4062</v>
          </cell>
          <cell r="Q31">
            <v>4.1890972093311056</v>
          </cell>
        </row>
        <row r="32">
          <cell r="A32">
            <v>13</v>
          </cell>
          <cell r="B32" t="str">
            <v>99-00</v>
          </cell>
          <cell r="C32">
            <v>240</v>
          </cell>
          <cell r="D32">
            <v>1000</v>
          </cell>
          <cell r="E32">
            <v>1349.3</v>
          </cell>
          <cell r="F32">
            <v>150.1</v>
          </cell>
          <cell r="G32">
            <v>84.2</v>
          </cell>
          <cell r="H32">
            <v>64</v>
          </cell>
          <cell r="I32">
            <v>136.1</v>
          </cell>
          <cell r="J32">
            <v>10.1</v>
          </cell>
          <cell r="K32">
            <v>208</v>
          </cell>
          <cell r="L32">
            <v>0</v>
          </cell>
          <cell r="M32">
            <v>0</v>
          </cell>
          <cell r="N32">
            <v>1212963</v>
          </cell>
          <cell r="O32">
            <v>0.9</v>
          </cell>
          <cell r="P32">
            <v>5019</v>
          </cell>
          <cell r="Q32">
            <v>3.72</v>
          </cell>
        </row>
        <row r="33">
          <cell r="A33">
            <v>14</v>
          </cell>
          <cell r="B33" t="str">
            <v>00-01</v>
          </cell>
          <cell r="C33">
            <v>240</v>
          </cell>
          <cell r="D33">
            <v>1150</v>
          </cell>
          <cell r="E33">
            <v>1293.6300000000001</v>
          </cell>
          <cell r="F33">
            <v>112.48956521739132</v>
          </cell>
          <cell r="G33">
            <v>81.05</v>
          </cell>
          <cell r="H33">
            <v>61.53</v>
          </cell>
          <cell r="I33">
            <v>128.52000000000001</v>
          </cell>
          <cell r="J33">
            <v>9.93</v>
          </cell>
          <cell r="K33">
            <v>206</v>
          </cell>
          <cell r="L33">
            <v>0</v>
          </cell>
          <cell r="M33">
            <v>0</v>
          </cell>
          <cell r="N33">
            <v>1151942</v>
          </cell>
          <cell r="O33">
            <v>0.89</v>
          </cell>
          <cell r="P33">
            <v>5085</v>
          </cell>
          <cell r="Q33">
            <v>3.93</v>
          </cell>
        </row>
        <row r="34">
          <cell r="A34" t="str">
            <v>Average last 5 years</v>
          </cell>
          <cell r="B34" t="str">
            <v>Cost of  Fuels  per  Kwh  Generated</v>
          </cell>
          <cell r="C34" t="str">
            <v>Paise</v>
          </cell>
          <cell r="D34">
            <v>1090</v>
          </cell>
          <cell r="E34">
            <v>1245.172</v>
          </cell>
          <cell r="F34">
            <v>118.20982819499341</v>
          </cell>
          <cell r="G34">
            <v>77.430000000000007</v>
          </cell>
          <cell r="H34">
            <v>59.190189497716894</v>
          </cell>
          <cell r="I34">
            <v>127.8836</v>
          </cell>
          <cell r="J34">
            <v>10.301321710460989</v>
          </cell>
          <cell r="K34">
            <v>209.8</v>
          </cell>
          <cell r="L34">
            <v>0</v>
          </cell>
          <cell r="M34">
            <v>0</v>
          </cell>
          <cell r="N34">
            <v>1115258.6000000001</v>
          </cell>
          <cell r="O34">
            <v>0.89515688412307171</v>
          </cell>
          <cell r="P34">
            <v>5574.2</v>
          </cell>
          <cell r="Q34">
            <v>4.4747635266645087</v>
          </cell>
        </row>
        <row r="35">
          <cell r="A35" t="str">
            <v>KORBA EAST</v>
          </cell>
          <cell r="B35" t="str">
            <v>88-89</v>
          </cell>
          <cell r="C35">
            <v>530</v>
          </cell>
          <cell r="D35">
            <v>2450</v>
          </cell>
          <cell r="E35">
            <v>1935.25</v>
          </cell>
          <cell r="F35">
            <v>78.989795918367349</v>
          </cell>
          <cell r="G35">
            <v>60.835283018867919</v>
          </cell>
          <cell r="H35">
            <v>41.682820711639529</v>
          </cell>
          <cell r="I35">
            <v>0</v>
          </cell>
          <cell r="J35">
            <v>0</v>
          </cell>
          <cell r="K35" t="str">
            <v/>
          </cell>
          <cell r="L35" t="str">
            <v/>
          </cell>
          <cell r="M35" t="str">
            <v/>
          </cell>
          <cell r="N35">
            <v>1845307</v>
          </cell>
          <cell r="O35">
            <v>0.95352383412995734</v>
          </cell>
          <cell r="P35">
            <v>26429</v>
          </cell>
          <cell r="Q35">
            <v>13.656633509882445</v>
          </cell>
        </row>
        <row r="36">
          <cell r="A36">
            <v>17</v>
          </cell>
          <cell r="B36" t="str">
            <v>89-90</v>
          </cell>
          <cell r="C36">
            <v>530</v>
          </cell>
          <cell r="D36">
            <v>2325</v>
          </cell>
          <cell r="E36">
            <v>2290.6799999999998</v>
          </cell>
          <cell r="F36">
            <v>98.523870967741928</v>
          </cell>
          <cell r="G36">
            <v>70.599811320754725</v>
          </cell>
          <cell r="H36">
            <v>49.338330317911598</v>
          </cell>
          <cell r="I36">
            <v>233</v>
          </cell>
          <cell r="J36">
            <v>10.171652085843506</v>
          </cell>
          <cell r="K36" t="str">
            <v/>
          </cell>
          <cell r="L36">
            <v>126109</v>
          </cell>
          <cell r="M36">
            <v>2052076</v>
          </cell>
          <cell r="N36">
            <v>2149604</v>
          </cell>
          <cell r="O36">
            <v>0.93841304765397171</v>
          </cell>
          <cell r="P36">
            <v>22882</v>
          </cell>
          <cell r="Q36">
            <v>9.9891735205266574</v>
          </cell>
        </row>
        <row r="37">
          <cell r="A37">
            <v>18</v>
          </cell>
          <cell r="B37" t="str">
            <v>90-91</v>
          </cell>
          <cell r="C37">
            <v>400</v>
          </cell>
          <cell r="D37">
            <v>2300</v>
          </cell>
          <cell r="E37">
            <v>2156.79</v>
          </cell>
          <cell r="F37">
            <v>93.773478260869567</v>
          </cell>
          <cell r="G37">
            <v>74.846000000000004</v>
          </cell>
          <cell r="H37">
            <v>61.552226027397261</v>
          </cell>
          <cell r="I37">
            <v>239</v>
          </cell>
          <cell r="J37">
            <v>11.081282832357346</v>
          </cell>
          <cell r="K37" t="str">
            <v/>
          </cell>
          <cell r="L37">
            <v>140564</v>
          </cell>
          <cell r="M37">
            <v>1960713</v>
          </cell>
          <cell r="N37">
            <v>2050937</v>
          </cell>
          <cell r="O37">
            <v>0.9509210447006895</v>
          </cell>
          <cell r="P37">
            <v>19666</v>
          </cell>
          <cell r="Q37">
            <v>9.1181802586250864</v>
          </cell>
        </row>
        <row r="38">
          <cell r="A38" t="str">
            <v>Note :-</v>
          </cell>
          <cell r="B38" t="str">
            <v>91-92</v>
          </cell>
          <cell r="C38">
            <v>400</v>
          </cell>
          <cell r="D38">
            <v>2040</v>
          </cell>
          <cell r="E38">
            <v>1473.96</v>
          </cell>
          <cell r="F38">
            <v>72.252941176470586</v>
          </cell>
          <cell r="G38">
            <v>58.622000000000007</v>
          </cell>
          <cell r="H38">
            <v>41.950136612021858</v>
          </cell>
          <cell r="I38">
            <v>185.32999999999998</v>
          </cell>
          <cell r="J38">
            <v>12.573611224185187</v>
          </cell>
          <cell r="K38" t="str">
            <v/>
          </cell>
          <cell r="L38">
            <v>106295</v>
          </cell>
          <cell r="M38">
            <v>1485028</v>
          </cell>
          <cell r="N38">
            <v>1448019</v>
          </cell>
          <cell r="O38">
            <v>0.98240047219734594</v>
          </cell>
          <cell r="P38">
            <v>20237</v>
          </cell>
          <cell r="Q38">
            <v>13.729680588347037</v>
          </cell>
        </row>
        <row r="39">
          <cell r="A39">
            <v>1</v>
          </cell>
          <cell r="B39" t="str">
            <v>92-93</v>
          </cell>
          <cell r="C39">
            <v>400</v>
          </cell>
          <cell r="D39">
            <v>1940</v>
          </cell>
          <cell r="E39">
            <v>1592.21</v>
          </cell>
          <cell r="F39">
            <v>82.072680412371128</v>
          </cell>
          <cell r="G39">
            <v>60.6</v>
          </cell>
          <cell r="H39">
            <v>45.439783105022833</v>
          </cell>
          <cell r="I39">
            <v>198.07</v>
          </cell>
          <cell r="J39">
            <v>12.439941967454041</v>
          </cell>
          <cell r="K39" t="str">
            <v/>
          </cell>
          <cell r="L39">
            <v>138478</v>
          </cell>
          <cell r="M39">
            <v>1460489</v>
          </cell>
          <cell r="N39">
            <v>1582526</v>
          </cell>
          <cell r="O39">
            <v>0.99391788771581635</v>
          </cell>
          <cell r="P39">
            <v>21352</v>
          </cell>
          <cell r="Q39">
            <v>13.410291356039718</v>
          </cell>
        </row>
        <row r="40">
          <cell r="A40">
            <v>2</v>
          </cell>
          <cell r="B40" t="str">
            <v>93-94</v>
          </cell>
          <cell r="C40">
            <v>400</v>
          </cell>
          <cell r="D40">
            <v>2050</v>
          </cell>
          <cell r="E40">
            <v>1735.9369999999999</v>
          </cell>
          <cell r="F40">
            <v>84.679853658536572</v>
          </cell>
          <cell r="G40">
            <v>64.925298630136979</v>
          </cell>
          <cell r="H40">
            <v>49.541581050228309</v>
          </cell>
          <cell r="I40">
            <v>209.68964199999999</v>
          </cell>
          <cell r="J40">
            <v>12.079334791527572</v>
          </cell>
          <cell r="K40" t="str">
            <v/>
          </cell>
          <cell r="L40">
            <v>55118</v>
          </cell>
          <cell r="M40">
            <v>1778517</v>
          </cell>
          <cell r="N40">
            <v>1780809</v>
          </cell>
          <cell r="O40">
            <v>1.0258488643309061</v>
          </cell>
          <cell r="P40">
            <v>16460.55</v>
          </cell>
          <cell r="Q40">
            <v>9.482227753656959</v>
          </cell>
        </row>
        <row r="41">
          <cell r="A41">
            <v>3</v>
          </cell>
          <cell r="B41" t="str">
            <v>94-95</v>
          </cell>
          <cell r="C41">
            <v>400</v>
          </cell>
          <cell r="D41">
            <v>2000</v>
          </cell>
          <cell r="E41">
            <v>1900.1</v>
          </cell>
          <cell r="F41">
            <v>95.004999999999995</v>
          </cell>
          <cell r="G41">
            <v>72.78</v>
          </cell>
          <cell r="H41">
            <v>54.226598173515981</v>
          </cell>
          <cell r="I41">
            <v>232.39999999999998</v>
          </cell>
          <cell r="J41">
            <v>12.230935213936107</v>
          </cell>
          <cell r="K41">
            <v>390</v>
          </cell>
          <cell r="L41">
            <v>55519</v>
          </cell>
          <cell r="M41">
            <v>1906808</v>
          </cell>
          <cell r="N41">
            <v>1957923</v>
          </cell>
          <cell r="O41">
            <v>1.0304315562338824</v>
          </cell>
          <cell r="P41">
            <v>29594</v>
          </cell>
          <cell r="Q41">
            <v>15.57496973843482</v>
          </cell>
        </row>
        <row r="42">
          <cell r="A42">
            <v>4</v>
          </cell>
          <cell r="B42" t="str">
            <v>95-96</v>
          </cell>
          <cell r="C42">
            <v>400</v>
          </cell>
          <cell r="D42">
            <v>2050</v>
          </cell>
          <cell r="E42">
            <v>2132.1</v>
          </cell>
          <cell r="F42">
            <v>104.00487804878048</v>
          </cell>
          <cell r="G42">
            <v>74</v>
          </cell>
          <cell r="H42">
            <v>60.681352459016395</v>
          </cell>
          <cell r="I42">
            <v>246.5</v>
          </cell>
          <cell r="J42">
            <v>11.561371417850946</v>
          </cell>
          <cell r="K42">
            <v>393</v>
          </cell>
          <cell r="L42">
            <v>66859</v>
          </cell>
          <cell r="M42">
            <v>1965681</v>
          </cell>
          <cell r="N42">
            <v>2204319</v>
          </cell>
          <cell r="O42">
            <v>1.0338722386379626</v>
          </cell>
          <cell r="P42">
            <v>16164</v>
          </cell>
          <cell r="Q42">
            <v>7.581257914731955</v>
          </cell>
        </row>
        <row r="43">
          <cell r="A43">
            <v>5</v>
          </cell>
          <cell r="B43" t="str">
            <v>96-97</v>
          </cell>
          <cell r="C43">
            <v>400</v>
          </cell>
          <cell r="D43">
            <v>2100</v>
          </cell>
          <cell r="E43">
            <v>2372.1999999999998</v>
          </cell>
          <cell r="F43">
            <v>112.96190476190475</v>
          </cell>
          <cell r="G43">
            <v>79.72</v>
          </cell>
          <cell r="H43">
            <v>67.699771689497709</v>
          </cell>
          <cell r="I43">
            <v>259.5</v>
          </cell>
          <cell r="J43">
            <v>10.939212545316584</v>
          </cell>
          <cell r="K43">
            <v>426</v>
          </cell>
          <cell r="L43">
            <v>76639</v>
          </cell>
          <cell r="M43">
            <v>2274395</v>
          </cell>
          <cell r="N43">
            <v>2313991</v>
          </cell>
          <cell r="O43">
            <v>0.97546201837956326</v>
          </cell>
          <cell r="P43">
            <v>13861</v>
          </cell>
          <cell r="Q43">
            <v>5.8430992327796982</v>
          </cell>
        </row>
        <row r="44">
          <cell r="B44" t="str">
            <v>97-98</v>
          </cell>
          <cell r="C44">
            <v>400</v>
          </cell>
          <cell r="D44">
            <v>2050</v>
          </cell>
          <cell r="E44">
            <v>2476.12</v>
          </cell>
          <cell r="F44">
            <v>120.78634146341463</v>
          </cell>
          <cell r="G44">
            <v>83.44</v>
          </cell>
          <cell r="H44">
            <v>70.665525114155244</v>
          </cell>
          <cell r="I44">
            <v>271.86099999999999</v>
          </cell>
          <cell r="J44">
            <v>10.97931441125632</v>
          </cell>
          <cell r="K44">
            <v>395</v>
          </cell>
          <cell r="L44">
            <v>22006</v>
          </cell>
          <cell r="M44">
            <v>2264444</v>
          </cell>
          <cell r="N44">
            <v>2202073</v>
          </cell>
          <cell r="O44">
            <v>0.8893240230683489</v>
          </cell>
          <cell r="P44">
            <v>12105</v>
          </cell>
          <cell r="Q44">
            <v>4.8886968321406075</v>
          </cell>
        </row>
        <row r="45">
          <cell r="A45" t="str">
            <v>EXECUTIVE SUMMARY</v>
          </cell>
          <cell r="B45" t="str">
            <v>98-99</v>
          </cell>
          <cell r="C45">
            <v>400</v>
          </cell>
          <cell r="D45">
            <v>2100</v>
          </cell>
          <cell r="E45">
            <v>1797.15</v>
          </cell>
          <cell r="F45">
            <v>85.578571428571422</v>
          </cell>
          <cell r="G45">
            <v>59.9</v>
          </cell>
          <cell r="H45">
            <v>51.288527397260275</v>
          </cell>
          <cell r="I45">
            <v>203.60000000000002</v>
          </cell>
          <cell r="J45">
            <v>11.329048771666251</v>
          </cell>
          <cell r="K45">
            <v>392</v>
          </cell>
          <cell r="L45">
            <v>82281</v>
          </cell>
          <cell r="M45">
            <v>1607171</v>
          </cell>
          <cell r="N45">
            <v>1612964</v>
          </cell>
          <cell r="O45">
            <v>0.89751217205019063</v>
          </cell>
          <cell r="P45">
            <v>7656</v>
          </cell>
          <cell r="Q45">
            <v>4.2600784575577997</v>
          </cell>
        </row>
        <row r="46">
          <cell r="A46" t="str">
            <v>96-97 to 00-01</v>
          </cell>
          <cell r="B46" t="str">
            <v>99-00</v>
          </cell>
          <cell r="C46">
            <v>400</v>
          </cell>
          <cell r="D46">
            <v>1900</v>
          </cell>
          <cell r="E46">
            <v>2340.6999999999998</v>
          </cell>
          <cell r="F46">
            <v>123.19473684210524</v>
          </cell>
          <cell r="G46">
            <v>81.099999999999994</v>
          </cell>
          <cell r="H46">
            <v>66.599999999999994</v>
          </cell>
          <cell r="I46">
            <v>260</v>
          </cell>
          <cell r="J46">
            <v>11.107788268466699</v>
          </cell>
          <cell r="K46">
            <v>395</v>
          </cell>
          <cell r="L46">
            <v>69143</v>
          </cell>
          <cell r="M46">
            <v>2183603</v>
          </cell>
          <cell r="N46">
            <v>2158056</v>
          </cell>
          <cell r="O46">
            <v>0.92</v>
          </cell>
          <cell r="P46">
            <v>9893</v>
          </cell>
          <cell r="Q46">
            <v>4.2300000000000004</v>
          </cell>
        </row>
        <row r="47">
          <cell r="A47" t="str">
            <v>THERMAL GENETRATION</v>
          </cell>
          <cell r="B47" t="str">
            <v>00-01</v>
          </cell>
          <cell r="C47">
            <v>400</v>
          </cell>
          <cell r="D47">
            <v>2000</v>
          </cell>
          <cell r="E47">
            <v>2182.83</v>
          </cell>
          <cell r="F47">
            <v>109.14149999999999</v>
          </cell>
          <cell r="G47">
            <v>74.38</v>
          </cell>
          <cell r="H47">
            <v>62.3</v>
          </cell>
          <cell r="I47">
            <v>236.25</v>
          </cell>
          <cell r="J47">
            <v>10.82</v>
          </cell>
          <cell r="K47">
            <v>379</v>
          </cell>
          <cell r="L47">
            <v>90525</v>
          </cell>
          <cell r="M47">
            <v>1943564</v>
          </cell>
          <cell r="N47">
            <v>2004726</v>
          </cell>
          <cell r="O47">
            <v>0.91800000000000004</v>
          </cell>
          <cell r="P47">
            <v>8579</v>
          </cell>
          <cell r="Q47">
            <v>3.93</v>
          </cell>
        </row>
        <row r="48">
          <cell r="A48" t="str">
            <v>Average last 5 years</v>
          </cell>
          <cell r="B48" t="str">
            <v>P A R T I C U L A R S</v>
          </cell>
          <cell r="C48">
            <v>0</v>
          </cell>
          <cell r="D48">
            <v>2030</v>
          </cell>
          <cell r="E48">
            <v>2233.7999999999997</v>
          </cell>
          <cell r="F48">
            <v>110.3326108991992</v>
          </cell>
          <cell r="G48">
            <v>75.707999999999998</v>
          </cell>
          <cell r="H48">
            <v>63.710764840182641</v>
          </cell>
          <cell r="I48">
            <v>246.2422</v>
          </cell>
          <cell r="J48">
            <v>11.035072799341171</v>
          </cell>
          <cell r="K48">
            <v>397.4</v>
          </cell>
          <cell r="L48">
            <v>68118.8</v>
          </cell>
          <cell r="M48">
            <v>2054635.4</v>
          </cell>
          <cell r="N48">
            <v>2058362</v>
          </cell>
          <cell r="O48">
            <v>0.92005964269962059</v>
          </cell>
          <cell r="P48">
            <v>10418.799999999999</v>
          </cell>
          <cell r="Q48">
            <v>4.6303749044956213</v>
          </cell>
        </row>
        <row r="49">
          <cell r="A49" t="str">
            <v>STATE  LOAD  DESPATCH  CENTRE  M.P.E.B.  JABALPUR</v>
          </cell>
          <cell r="B49" t="str">
            <v>Thermal  Generation (Including 100 % Satpura )</v>
          </cell>
          <cell r="C49" t="str">
            <v>MU</v>
          </cell>
          <cell r="D49">
            <v>16866.97</v>
          </cell>
          <cell r="E49">
            <v>17966.7</v>
          </cell>
          <cell r="F49">
            <v>18471.39</v>
          </cell>
          <cell r="G49">
            <v>20146.419999999998</v>
          </cell>
          <cell r="H49">
            <v>20415.89</v>
          </cell>
        </row>
        <row r="50">
          <cell r="A50" t="str">
            <v>KORBA WEST</v>
          </cell>
          <cell r="B50" t="str">
            <v xml:space="preserve">Plan Target    </v>
          </cell>
          <cell r="C50" t="str">
            <v>MU</v>
          </cell>
          <cell r="D50">
            <v>16950</v>
          </cell>
          <cell r="E50">
            <v>17200</v>
          </cell>
          <cell r="F50">
            <v>17500</v>
          </cell>
          <cell r="G50">
            <v>19010</v>
          </cell>
          <cell r="H50">
            <v>21860</v>
          </cell>
        </row>
        <row r="51">
          <cell r="A51" t="str">
            <v>STATION NAME</v>
          </cell>
          <cell r="B51" t="str">
            <v>YEAR</v>
          </cell>
          <cell r="C51" t="str">
            <v>CAPACITY</v>
          </cell>
          <cell r="D51" t="str">
            <v>TARGET</v>
          </cell>
          <cell r="E51" t="str">
            <v>ACTUAL GENE.</v>
          </cell>
          <cell r="F51" t="str">
            <v>ACHIEVE-MENT</v>
          </cell>
          <cell r="G51" t="str">
            <v>AVAIL-ABILITY</v>
          </cell>
          <cell r="H51" t="str">
            <v>P.L.F.</v>
          </cell>
          <cell r="I51" t="str">
            <v>AUXILIARY CONSUMPTION</v>
          </cell>
          <cell r="J51">
            <v>0</v>
          </cell>
          <cell r="K51" t="str">
            <v>MAXIMUM DEMAND</v>
          </cell>
          <cell r="L51" t="str">
            <v>COAL IN MT</v>
          </cell>
          <cell r="M51">
            <v>0</v>
          </cell>
          <cell r="N51" t="str">
            <v>COAL CONSUMED</v>
          </cell>
          <cell r="O51">
            <v>0</v>
          </cell>
          <cell r="P51" t="str">
            <v>FUEL OIL CONSUMPTION</v>
          </cell>
        </row>
        <row r="52">
          <cell r="A52">
            <v>4</v>
          </cell>
          <cell r="B52" t="str">
            <v>Plant    Utilisation    Factor            **</v>
          </cell>
          <cell r="C52" t="str">
            <v>MW</v>
          </cell>
          <cell r="D52" t="str">
            <v>MKwh</v>
          </cell>
          <cell r="E52" t="str">
            <v>MKwh</v>
          </cell>
          <cell r="F52" t="str">
            <v>%</v>
          </cell>
          <cell r="G52" t="str">
            <v>%</v>
          </cell>
          <cell r="H52" t="str">
            <v>%</v>
          </cell>
          <cell r="I52" t="str">
            <v>MKwh</v>
          </cell>
          <cell r="J52" t="str">
            <v>%</v>
          </cell>
          <cell r="K52" t="str">
            <v>MW</v>
          </cell>
          <cell r="L52" t="str">
            <v>OP.STOCK</v>
          </cell>
          <cell r="M52" t="str">
            <v>RECIEPT</v>
          </cell>
          <cell r="N52" t="str">
            <v>MT</v>
          </cell>
          <cell r="O52" t="str">
            <v>Kg/kWH</v>
          </cell>
          <cell r="P52" t="str">
            <v>KL</v>
          </cell>
          <cell r="Q52" t="str">
            <v>ml/KWH</v>
          </cell>
        </row>
        <row r="53">
          <cell r="A53" t="str">
            <v>KORBA WEST I</v>
          </cell>
          <cell r="B53" t="str">
            <v>88-89</v>
          </cell>
          <cell r="C53">
            <v>420</v>
          </cell>
          <cell r="D53">
            <v>2000</v>
          </cell>
          <cell r="E53">
            <v>2064.27</v>
          </cell>
          <cell r="F53">
            <v>103.2135</v>
          </cell>
          <cell r="G53">
            <v>68.7</v>
          </cell>
          <cell r="H53">
            <v>56.106490541422048</v>
          </cell>
          <cell r="I53" t="str">
            <v/>
          </cell>
          <cell r="J53">
            <v>0</v>
          </cell>
          <cell r="K53">
            <v>420</v>
          </cell>
          <cell r="L53">
            <v>0</v>
          </cell>
          <cell r="M53">
            <v>0</v>
          </cell>
          <cell r="N53">
            <v>1641352</v>
          </cell>
          <cell r="O53">
            <v>0.79512466876910481</v>
          </cell>
          <cell r="P53">
            <v>8572</v>
          </cell>
          <cell r="Q53">
            <v>4.1525575627219311</v>
          </cell>
        </row>
        <row r="54">
          <cell r="A54">
            <v>6</v>
          </cell>
          <cell r="B54" t="str">
            <v>89-90</v>
          </cell>
          <cell r="C54">
            <v>420</v>
          </cell>
          <cell r="D54">
            <v>2000</v>
          </cell>
          <cell r="E54">
            <v>2369.84</v>
          </cell>
          <cell r="F54">
            <v>118.492</v>
          </cell>
          <cell r="G54">
            <v>73.63</v>
          </cell>
          <cell r="H54">
            <v>64.411828658404005</v>
          </cell>
          <cell r="I54">
            <v>205</v>
          </cell>
          <cell r="J54">
            <v>8.6503730209634409</v>
          </cell>
          <cell r="K54">
            <v>430</v>
          </cell>
          <cell r="L54">
            <v>0</v>
          </cell>
          <cell r="M54">
            <v>0</v>
          </cell>
          <cell r="N54">
            <v>1805424</v>
          </cell>
          <cell r="O54">
            <v>0.76183371029267799</v>
          </cell>
          <cell r="P54">
            <v>10037</v>
          </cell>
          <cell r="Q54">
            <v>4.2353070249468319</v>
          </cell>
        </row>
        <row r="55">
          <cell r="A55" t="str">
            <v>a</v>
          </cell>
          <cell r="B55" t="str">
            <v>90-91</v>
          </cell>
          <cell r="C55">
            <v>420</v>
          </cell>
          <cell r="D55">
            <v>2200</v>
          </cell>
          <cell r="E55">
            <v>2292.38</v>
          </cell>
          <cell r="F55">
            <v>104.19909090909091</v>
          </cell>
          <cell r="G55">
            <v>73.5</v>
          </cell>
          <cell r="H55">
            <v>62.30647966949337</v>
          </cell>
          <cell r="I55">
            <v>212.26</v>
          </cell>
          <cell r="J55">
            <v>9.2593723553686562</v>
          </cell>
          <cell r="K55">
            <v>435</v>
          </cell>
          <cell r="L55">
            <v>0</v>
          </cell>
          <cell r="M55">
            <v>0</v>
          </cell>
          <cell r="N55">
            <v>1619831</v>
          </cell>
          <cell r="O55">
            <v>0.70661539535330098</v>
          </cell>
          <cell r="P55">
            <v>11371</v>
          </cell>
          <cell r="Q55">
            <v>4.9603468883867423</v>
          </cell>
        </row>
        <row r="56">
          <cell r="A56" t="str">
            <v>b</v>
          </cell>
          <cell r="B56" t="str">
            <v>91-92</v>
          </cell>
          <cell r="C56">
            <v>420</v>
          </cell>
          <cell r="D56">
            <v>2200</v>
          </cell>
          <cell r="E56">
            <v>2607.5700000000002</v>
          </cell>
          <cell r="F56">
            <v>118.52590909090911</v>
          </cell>
          <cell r="G56">
            <v>87.35</v>
          </cell>
          <cell r="H56">
            <v>70.873287671232887</v>
          </cell>
          <cell r="I56">
            <v>255</v>
          </cell>
          <cell r="J56">
            <v>9.7792197333149247</v>
          </cell>
          <cell r="K56">
            <v>415</v>
          </cell>
          <cell r="L56">
            <v>0</v>
          </cell>
          <cell r="M56">
            <v>0</v>
          </cell>
          <cell r="N56">
            <v>1954298</v>
          </cell>
          <cell r="O56">
            <v>0.74947096338736829</v>
          </cell>
          <cell r="P56">
            <v>14148</v>
          </cell>
          <cell r="Q56">
            <v>5.4257412073309625</v>
          </cell>
        </row>
        <row r="57">
          <cell r="A57" t="str">
            <v>c</v>
          </cell>
          <cell r="B57" t="str">
            <v>92-93</v>
          </cell>
          <cell r="C57">
            <v>420</v>
          </cell>
          <cell r="D57">
            <v>2400</v>
          </cell>
          <cell r="E57">
            <v>2406.0700000000002</v>
          </cell>
          <cell r="F57">
            <v>100.25291666666668</v>
          </cell>
          <cell r="G57">
            <v>78.28</v>
          </cell>
          <cell r="H57">
            <v>65.396553598608406</v>
          </cell>
          <cell r="I57">
            <v>224.43</v>
          </cell>
          <cell r="J57">
            <v>9.3276587962943722</v>
          </cell>
          <cell r="K57">
            <v>425</v>
          </cell>
          <cell r="L57">
            <v>0</v>
          </cell>
          <cell r="M57">
            <v>0</v>
          </cell>
          <cell r="N57">
            <v>1700511</v>
          </cell>
          <cell r="O57">
            <v>0.70675873935504785</v>
          </cell>
          <cell r="P57">
            <v>12383</v>
          </cell>
          <cell r="Q57">
            <v>5.1465668081144766</v>
          </cell>
        </row>
        <row r="58">
          <cell r="A58" t="str">
            <v>d</v>
          </cell>
          <cell r="B58" t="str">
            <v>93-94</v>
          </cell>
          <cell r="C58">
            <v>420</v>
          </cell>
          <cell r="D58">
            <v>2534</v>
          </cell>
          <cell r="E58">
            <v>2504.9</v>
          </cell>
          <cell r="F58">
            <v>98.851617995264405</v>
          </cell>
          <cell r="G58">
            <v>79.501534246575346</v>
          </cell>
          <cell r="H58">
            <v>68.082735377255929</v>
          </cell>
          <cell r="I58">
            <v>254.25299999999999</v>
          </cell>
          <cell r="J58">
            <v>10.150225557906502</v>
          </cell>
          <cell r="K58">
            <v>440</v>
          </cell>
          <cell r="L58">
            <v>0</v>
          </cell>
          <cell r="M58">
            <v>0</v>
          </cell>
          <cell r="N58">
            <v>1734277</v>
          </cell>
          <cell r="O58">
            <v>0.69235378657830648</v>
          </cell>
          <cell r="P58">
            <v>10457.49</v>
          </cell>
          <cell r="Q58">
            <v>4.1748133658030255</v>
          </cell>
        </row>
        <row r="59">
          <cell r="A59" t="str">
            <v>e</v>
          </cell>
          <cell r="B59" t="str">
            <v>94-95</v>
          </cell>
          <cell r="C59">
            <v>420</v>
          </cell>
          <cell r="D59">
            <v>2480</v>
          </cell>
          <cell r="E59">
            <v>2383</v>
          </cell>
          <cell r="F59">
            <v>96.088709677419359</v>
          </cell>
          <cell r="G59">
            <v>77</v>
          </cell>
          <cell r="H59">
            <v>64.769515111980866</v>
          </cell>
          <cell r="I59">
            <v>253</v>
          </cell>
          <cell r="J59">
            <v>10.616869492236676</v>
          </cell>
          <cell r="K59">
            <v>420</v>
          </cell>
          <cell r="L59">
            <v>0</v>
          </cell>
          <cell r="M59">
            <v>0</v>
          </cell>
          <cell r="N59">
            <v>1601918</v>
          </cell>
          <cell r="O59">
            <v>0.6722274443978179</v>
          </cell>
          <cell r="P59">
            <v>12273</v>
          </cell>
          <cell r="Q59">
            <v>5.150230801510701</v>
          </cell>
        </row>
        <row r="60">
          <cell r="A60" t="str">
            <v>f</v>
          </cell>
          <cell r="B60" t="str">
            <v>95-96</v>
          </cell>
          <cell r="C60">
            <v>420</v>
          </cell>
          <cell r="D60">
            <v>2500</v>
          </cell>
          <cell r="E60">
            <v>2636</v>
          </cell>
          <cell r="F60">
            <v>105.44</v>
          </cell>
          <cell r="G60">
            <v>81</v>
          </cell>
          <cell r="H60">
            <v>71.450255876485386</v>
          </cell>
          <cell r="I60">
            <v>267.8</v>
          </cell>
          <cell r="J60">
            <v>10.159332321699544</v>
          </cell>
          <cell r="K60">
            <v>420</v>
          </cell>
          <cell r="L60">
            <v>0</v>
          </cell>
          <cell r="M60">
            <v>0</v>
          </cell>
          <cell r="N60">
            <v>1807464</v>
          </cell>
          <cell r="O60">
            <v>0.68568437025796658</v>
          </cell>
          <cell r="P60">
            <v>8827</v>
          </cell>
          <cell r="Q60">
            <v>3.3486342943854326</v>
          </cell>
        </row>
        <row r="61">
          <cell r="A61" t="str">
            <v>g</v>
          </cell>
          <cell r="B61" t="str">
            <v>96-97</v>
          </cell>
          <cell r="C61">
            <v>420</v>
          </cell>
          <cell r="D61">
            <v>2550</v>
          </cell>
          <cell r="E61">
            <v>2712.5</v>
          </cell>
          <cell r="F61">
            <v>106.37254901960785</v>
          </cell>
          <cell r="G61">
            <v>79.599999999999994</v>
          </cell>
          <cell r="H61">
            <v>73.725266362252668</v>
          </cell>
          <cell r="I61">
            <v>250.7</v>
          </cell>
          <cell r="J61">
            <v>9.2423963133640559</v>
          </cell>
          <cell r="K61">
            <v>440</v>
          </cell>
          <cell r="L61">
            <v>0</v>
          </cell>
          <cell r="M61">
            <v>0</v>
          </cell>
          <cell r="N61">
            <v>1843079</v>
          </cell>
          <cell r="O61">
            <v>0.67947612903225807</v>
          </cell>
          <cell r="P61">
            <v>9072</v>
          </cell>
          <cell r="Q61">
            <v>3.3445161290322583</v>
          </cell>
        </row>
        <row r="62">
          <cell r="A62" t="str">
            <v>h</v>
          </cell>
          <cell r="B62" t="str">
            <v>97-98</v>
          </cell>
          <cell r="C62">
            <v>420</v>
          </cell>
          <cell r="D62">
            <v>2550</v>
          </cell>
          <cell r="E62">
            <v>2757.26</v>
          </cell>
          <cell r="F62">
            <v>108.1278431372549</v>
          </cell>
          <cell r="G62">
            <v>81.400000000000006</v>
          </cell>
          <cell r="H62">
            <v>74.941835181561203</v>
          </cell>
          <cell r="I62">
            <v>268.755</v>
          </cell>
          <cell r="J62">
            <v>9.7471765448307366</v>
          </cell>
          <cell r="K62">
            <v>435</v>
          </cell>
          <cell r="L62">
            <v>0</v>
          </cell>
          <cell r="M62">
            <v>0</v>
          </cell>
          <cell r="N62">
            <v>1910941</v>
          </cell>
          <cell r="O62">
            <v>0.69305796334041769</v>
          </cell>
          <cell r="P62">
            <v>6239</v>
          </cell>
          <cell r="Q62">
            <v>2.2627536032147857</v>
          </cell>
        </row>
        <row r="63">
          <cell r="A63">
            <v>7</v>
          </cell>
          <cell r="B63" t="str">
            <v>98-99</v>
          </cell>
          <cell r="C63">
            <v>420</v>
          </cell>
          <cell r="D63">
            <v>2600</v>
          </cell>
          <cell r="E63">
            <v>2723.45</v>
          </cell>
          <cell r="F63">
            <v>104.74807692307692</v>
          </cell>
          <cell r="G63">
            <v>80.400000000000006</v>
          </cell>
          <cell r="H63">
            <v>74.022885409871705</v>
          </cell>
          <cell r="I63">
            <v>266.60000000000002</v>
          </cell>
          <cell r="J63">
            <v>9.7890543244781458</v>
          </cell>
          <cell r="K63">
            <v>430</v>
          </cell>
          <cell r="L63">
            <v>0</v>
          </cell>
          <cell r="M63">
            <v>0</v>
          </cell>
          <cell r="N63">
            <v>2064016</v>
          </cell>
          <cell r="O63">
            <v>0.75786814518349888</v>
          </cell>
          <cell r="P63">
            <v>5152</v>
          </cell>
          <cell r="Q63">
            <v>1.8917182250454387</v>
          </cell>
        </row>
        <row r="64">
          <cell r="A64" t="str">
            <v>a</v>
          </cell>
          <cell r="B64" t="str">
            <v>99-00</v>
          </cell>
          <cell r="C64">
            <v>420</v>
          </cell>
          <cell r="D64">
            <v>2700</v>
          </cell>
          <cell r="E64">
            <v>2614.8000000000002</v>
          </cell>
          <cell r="F64">
            <v>96.844444444444449</v>
          </cell>
          <cell r="G64">
            <v>81.3</v>
          </cell>
          <cell r="H64">
            <v>70.900000000000006</v>
          </cell>
          <cell r="I64">
            <v>260.7</v>
          </cell>
          <cell r="J64">
            <v>10</v>
          </cell>
          <cell r="K64">
            <v>420</v>
          </cell>
          <cell r="L64">
            <v>0</v>
          </cell>
          <cell r="M64">
            <v>0</v>
          </cell>
          <cell r="N64">
            <v>2054539</v>
          </cell>
          <cell r="O64">
            <v>0.79</v>
          </cell>
          <cell r="P64">
            <v>3915</v>
          </cell>
          <cell r="Q64">
            <v>1.5</v>
          </cell>
        </row>
        <row r="65">
          <cell r="A65" t="str">
            <v>b</v>
          </cell>
          <cell r="B65" t="str">
            <v>00-01</v>
          </cell>
          <cell r="C65">
            <v>420</v>
          </cell>
          <cell r="D65">
            <v>2800</v>
          </cell>
          <cell r="E65">
            <v>2792.13</v>
          </cell>
          <cell r="F65">
            <v>99.718928571428577</v>
          </cell>
          <cell r="G65">
            <v>87.16</v>
          </cell>
          <cell r="H65">
            <v>75.89</v>
          </cell>
          <cell r="I65">
            <v>267.75</v>
          </cell>
          <cell r="J65">
            <v>9.59</v>
          </cell>
          <cell r="K65">
            <v>420</v>
          </cell>
          <cell r="L65">
            <v>0</v>
          </cell>
          <cell r="M65">
            <v>0</v>
          </cell>
          <cell r="N65">
            <v>2056216</v>
          </cell>
          <cell r="O65">
            <v>0.73599999999999999</v>
          </cell>
          <cell r="P65">
            <v>3523</v>
          </cell>
          <cell r="Q65">
            <v>1.26</v>
          </cell>
        </row>
        <row r="66">
          <cell r="A66" t="str">
            <v>Average last 5 years</v>
          </cell>
          <cell r="B66" t="str">
            <v xml:space="preserve">Forced   Outage   </v>
          </cell>
          <cell r="C66" t="str">
            <v>MU</v>
          </cell>
          <cell r="D66">
            <v>2640</v>
          </cell>
          <cell r="E66">
            <v>2720.0279999999998</v>
          </cell>
          <cell r="F66">
            <v>103.16236841916255</v>
          </cell>
          <cell r="G66">
            <v>81.972000000000008</v>
          </cell>
          <cell r="H66">
            <v>73.895997390737122</v>
          </cell>
          <cell r="I66">
            <v>262.90099999999995</v>
          </cell>
          <cell r="J66">
            <v>9.6737254365345873</v>
          </cell>
          <cell r="K66">
            <v>429</v>
          </cell>
          <cell r="L66">
            <v>0</v>
          </cell>
          <cell r="M66">
            <v>0</v>
          </cell>
          <cell r="N66">
            <v>1985758.2</v>
          </cell>
          <cell r="O66">
            <v>0.73128044751123489</v>
          </cell>
          <cell r="P66">
            <v>5580.2</v>
          </cell>
          <cell r="Q66">
            <v>2.0517975914584965</v>
          </cell>
        </row>
        <row r="67">
          <cell r="A67" t="str">
            <v>KORBA WEST II</v>
          </cell>
          <cell r="B67" t="str">
            <v>88-89</v>
          </cell>
          <cell r="C67">
            <v>420</v>
          </cell>
          <cell r="D67">
            <v>1500</v>
          </cell>
          <cell r="E67">
            <v>1556.53</v>
          </cell>
          <cell r="F67">
            <v>103.76866666666666</v>
          </cell>
          <cell r="G67">
            <v>60.17</v>
          </cell>
          <cell r="H67">
            <v>42.306207871276364</v>
          </cell>
          <cell r="I67" t="str">
            <v/>
          </cell>
          <cell r="J67">
            <v>0</v>
          </cell>
          <cell r="K67">
            <v>405</v>
          </cell>
          <cell r="L67">
            <v>0</v>
          </cell>
          <cell r="M67">
            <v>0</v>
          </cell>
          <cell r="N67">
            <v>1243803</v>
          </cell>
          <cell r="O67">
            <v>0.79908707188425532</v>
          </cell>
          <cell r="P67">
            <v>10940</v>
          </cell>
          <cell r="Q67">
            <v>7.0284543182592047</v>
          </cell>
        </row>
        <row r="68">
          <cell r="A68" t="str">
            <v>b</v>
          </cell>
          <cell r="B68" t="str">
            <v>89-90</v>
          </cell>
          <cell r="C68">
            <v>420</v>
          </cell>
          <cell r="D68">
            <v>1560</v>
          </cell>
          <cell r="E68">
            <v>1683.58</v>
          </cell>
          <cell r="F68">
            <v>107.92179487179487</v>
          </cell>
          <cell r="G68">
            <v>52.76</v>
          </cell>
          <cell r="H68">
            <v>45.759404218308326</v>
          </cell>
          <cell r="I68">
            <v>149</v>
          </cell>
          <cell r="J68">
            <v>8.8501882892407853</v>
          </cell>
          <cell r="K68">
            <v>420</v>
          </cell>
          <cell r="L68">
            <v>0</v>
          </cell>
          <cell r="M68">
            <v>0</v>
          </cell>
          <cell r="N68">
            <v>1297045</v>
          </cell>
          <cell r="O68">
            <v>0.77040889057841033</v>
          </cell>
          <cell r="P68">
            <v>6352</v>
          </cell>
          <cell r="Q68">
            <v>3.7729124841112394</v>
          </cell>
        </row>
        <row r="69">
          <cell r="A69" t="str">
            <v>c</v>
          </cell>
          <cell r="B69" t="str">
            <v>90-91</v>
          </cell>
          <cell r="C69">
            <v>420</v>
          </cell>
          <cell r="D69">
            <v>2200</v>
          </cell>
          <cell r="E69">
            <v>2768.58</v>
          </cell>
          <cell r="F69">
            <v>125.84454545454545</v>
          </cell>
          <cell r="G69">
            <v>89.4</v>
          </cell>
          <cell r="H69">
            <v>75.249510763209386</v>
          </cell>
          <cell r="I69">
            <v>260.75</v>
          </cell>
          <cell r="J69">
            <v>9.4181854958137379</v>
          </cell>
          <cell r="K69">
            <v>420</v>
          </cell>
          <cell r="L69">
            <v>0</v>
          </cell>
          <cell r="M69">
            <v>0</v>
          </cell>
          <cell r="N69">
            <v>1963008</v>
          </cell>
          <cell r="O69">
            <v>0.70903062219621615</v>
          </cell>
          <cell r="P69">
            <v>7928</v>
          </cell>
          <cell r="Q69">
            <v>2.8635618259179796</v>
          </cell>
        </row>
        <row r="70">
          <cell r="A70" t="str">
            <v>d</v>
          </cell>
          <cell r="B70" t="str">
            <v>91-92</v>
          </cell>
          <cell r="C70">
            <v>420</v>
          </cell>
          <cell r="D70">
            <v>2200</v>
          </cell>
          <cell r="E70">
            <v>2041.83</v>
          </cell>
          <cell r="F70">
            <v>92.810454545454547</v>
          </cell>
          <cell r="G70">
            <v>68.760000000000005</v>
          </cell>
          <cell r="H70">
            <v>55.496575342465754</v>
          </cell>
          <cell r="I70">
            <v>189.16</v>
          </cell>
          <cell r="J70">
            <v>9.2642384527605142</v>
          </cell>
          <cell r="K70">
            <v>420</v>
          </cell>
          <cell r="L70">
            <v>0</v>
          </cell>
          <cell r="M70">
            <v>0</v>
          </cell>
          <cell r="N70">
            <v>1514144</v>
          </cell>
          <cell r="O70">
            <v>0.7415622260423248</v>
          </cell>
          <cell r="P70">
            <v>10879</v>
          </cell>
          <cell r="Q70">
            <v>5.3280635508343011</v>
          </cell>
        </row>
        <row r="71">
          <cell r="A71" t="str">
            <v>e</v>
          </cell>
          <cell r="B71" t="str">
            <v>92-93</v>
          </cell>
          <cell r="C71">
            <v>420</v>
          </cell>
          <cell r="D71">
            <v>2400</v>
          </cell>
          <cell r="E71">
            <v>2447.34</v>
          </cell>
          <cell r="F71">
            <v>101.9725</v>
          </cell>
          <cell r="G71">
            <v>81.28</v>
          </cell>
          <cell r="H71">
            <v>66.518264840182653</v>
          </cell>
          <cell r="I71">
            <v>229.96</v>
          </cell>
          <cell r="J71">
            <v>9.3963241723667323</v>
          </cell>
          <cell r="K71">
            <v>420</v>
          </cell>
          <cell r="L71">
            <v>0</v>
          </cell>
          <cell r="M71">
            <v>0</v>
          </cell>
          <cell r="N71">
            <v>1717518</v>
          </cell>
          <cell r="O71">
            <v>0.7017896982029469</v>
          </cell>
          <cell r="P71">
            <v>12666</v>
          </cell>
          <cell r="Q71">
            <v>5.1754149403025318</v>
          </cell>
        </row>
        <row r="72">
          <cell r="A72">
            <v>9</v>
          </cell>
          <cell r="B72" t="str">
            <v>93-94</v>
          </cell>
          <cell r="C72">
            <v>420</v>
          </cell>
          <cell r="D72">
            <v>2466</v>
          </cell>
          <cell r="E72">
            <v>2435.13</v>
          </cell>
          <cell r="F72">
            <v>98.748175182481745</v>
          </cell>
          <cell r="G72">
            <v>80.770465753424659</v>
          </cell>
          <cell r="H72">
            <v>66.186399217221137</v>
          </cell>
          <cell r="I72">
            <v>241.17</v>
          </cell>
          <cell r="J72">
            <v>9.9037833709083287</v>
          </cell>
          <cell r="K72">
            <v>425</v>
          </cell>
          <cell r="L72">
            <v>0</v>
          </cell>
          <cell r="M72">
            <v>0</v>
          </cell>
          <cell r="N72">
            <v>1694854</v>
          </cell>
          <cell r="O72">
            <v>0.69600144550804266</v>
          </cell>
          <cell r="P72">
            <v>12366.135</v>
          </cell>
          <cell r="Q72">
            <v>5.0782237498614036</v>
          </cell>
        </row>
        <row r="73">
          <cell r="A73">
            <v>10</v>
          </cell>
          <cell r="B73" t="str">
            <v>94-95</v>
          </cell>
          <cell r="C73">
            <v>420</v>
          </cell>
          <cell r="D73">
            <v>2520</v>
          </cell>
          <cell r="E73">
            <v>2072</v>
          </cell>
          <cell r="F73">
            <v>82.222222222222229</v>
          </cell>
          <cell r="G73">
            <v>67.599999999999994</v>
          </cell>
          <cell r="H73">
            <v>56.316590563165903</v>
          </cell>
          <cell r="I73">
            <v>207</v>
          </cell>
          <cell r="J73">
            <v>9.9903474903474905</v>
          </cell>
          <cell r="K73">
            <v>420</v>
          </cell>
          <cell r="L73">
            <v>0</v>
          </cell>
          <cell r="M73">
            <v>0</v>
          </cell>
          <cell r="N73">
            <v>1388587</v>
          </cell>
          <cell r="O73">
            <v>0.6701674710424711</v>
          </cell>
          <cell r="P73">
            <v>9236</v>
          </cell>
          <cell r="Q73">
            <v>4.4575289575289574</v>
          </cell>
        </row>
        <row r="74">
          <cell r="A74">
            <v>11</v>
          </cell>
          <cell r="B74" t="str">
            <v>95-96</v>
          </cell>
          <cell r="C74">
            <v>420</v>
          </cell>
          <cell r="D74">
            <v>2550</v>
          </cell>
          <cell r="E74">
            <v>2024.8</v>
          </cell>
          <cell r="F74">
            <v>79.403921568627453</v>
          </cell>
          <cell r="G74">
            <v>65</v>
          </cell>
          <cell r="H74">
            <v>54.883337670222915</v>
          </cell>
          <cell r="I74">
            <v>200</v>
          </cell>
          <cell r="J74">
            <v>9.8775187672856575</v>
          </cell>
          <cell r="K74">
            <v>420</v>
          </cell>
          <cell r="L74">
            <v>0</v>
          </cell>
          <cell r="M74">
            <v>0</v>
          </cell>
          <cell r="N74">
            <v>1377039</v>
          </cell>
          <cell r="O74">
            <v>0.68008642828921373</v>
          </cell>
          <cell r="P74">
            <v>6316</v>
          </cell>
          <cell r="Q74">
            <v>3.1193204267088106</v>
          </cell>
        </row>
        <row r="75">
          <cell r="A75">
            <v>12</v>
          </cell>
          <cell r="B75" t="str">
            <v>96-97</v>
          </cell>
          <cell r="C75">
            <v>420</v>
          </cell>
          <cell r="D75">
            <v>2550</v>
          </cell>
          <cell r="E75">
            <v>2200.6</v>
          </cell>
          <cell r="F75">
            <v>86.298039215686273</v>
          </cell>
          <cell r="G75">
            <v>73.599999999999994</v>
          </cell>
          <cell r="H75">
            <v>59.811915633833443</v>
          </cell>
          <cell r="I75">
            <v>221.2</v>
          </cell>
          <cell r="J75">
            <v>10.051804053439971</v>
          </cell>
          <cell r="K75">
            <v>415</v>
          </cell>
          <cell r="L75">
            <v>0</v>
          </cell>
          <cell r="M75">
            <v>0</v>
          </cell>
          <cell r="N75">
            <v>1498328</v>
          </cell>
          <cell r="O75">
            <v>0.68087248932109423</v>
          </cell>
          <cell r="P75">
            <v>8360</v>
          </cell>
          <cell r="Q75">
            <v>3.7989639189312006</v>
          </cell>
        </row>
        <row r="76">
          <cell r="A76">
            <v>13</v>
          </cell>
          <cell r="B76" t="str">
            <v>97-98</v>
          </cell>
          <cell r="C76">
            <v>420</v>
          </cell>
          <cell r="D76">
            <v>2550</v>
          </cell>
          <cell r="E76">
            <v>2273.96</v>
          </cell>
          <cell r="F76">
            <v>89.174901960784311</v>
          </cell>
          <cell r="G76">
            <v>72</v>
          </cell>
          <cell r="H76">
            <v>61.805827353772557</v>
          </cell>
          <cell r="I76">
            <v>227.755</v>
          </cell>
          <cell r="J76">
            <v>10.015787436894229</v>
          </cell>
          <cell r="K76">
            <v>440</v>
          </cell>
          <cell r="L76">
            <v>0</v>
          </cell>
          <cell r="M76">
            <v>0</v>
          </cell>
          <cell r="N76">
            <v>1574060</v>
          </cell>
          <cell r="O76">
            <v>0.69221094478354939</v>
          </cell>
          <cell r="P76">
            <v>5914</v>
          </cell>
          <cell r="Q76">
            <v>2.6007493535506341</v>
          </cell>
        </row>
        <row r="77">
          <cell r="A77">
            <v>14</v>
          </cell>
          <cell r="B77" t="str">
            <v>98-99</v>
          </cell>
          <cell r="C77">
            <v>420</v>
          </cell>
          <cell r="D77">
            <v>2600</v>
          </cell>
          <cell r="E77">
            <v>2594.7199999999998</v>
          </cell>
          <cell r="F77">
            <v>99.796923076923065</v>
          </cell>
          <cell r="G77">
            <v>81.5</v>
          </cell>
          <cell r="H77">
            <v>70.524026962383118</v>
          </cell>
          <cell r="I77">
            <v>265</v>
          </cell>
          <cell r="J77">
            <v>10.213048036011594</v>
          </cell>
          <cell r="K77">
            <v>420</v>
          </cell>
          <cell r="L77">
            <v>0</v>
          </cell>
          <cell r="M77">
            <v>0</v>
          </cell>
          <cell r="N77">
            <v>1991333</v>
          </cell>
          <cell r="O77">
            <v>0.76745583338471979</v>
          </cell>
          <cell r="P77">
            <v>3723</v>
          </cell>
          <cell r="Q77">
            <v>1.4348368995498553</v>
          </cell>
        </row>
        <row r="78">
          <cell r="A78">
            <v>15</v>
          </cell>
          <cell r="B78" t="str">
            <v>99-00</v>
          </cell>
          <cell r="C78">
            <v>420</v>
          </cell>
          <cell r="D78">
            <v>2600</v>
          </cell>
          <cell r="E78">
            <v>2403.0500000000002</v>
          </cell>
          <cell r="F78">
            <v>92.425000000000011</v>
          </cell>
          <cell r="G78">
            <v>73.599999999999994</v>
          </cell>
          <cell r="H78">
            <v>65.099999999999994</v>
          </cell>
          <cell r="I78">
            <v>228</v>
          </cell>
          <cell r="J78">
            <v>9.5</v>
          </cell>
          <cell r="K78">
            <v>415</v>
          </cell>
          <cell r="L78">
            <v>0</v>
          </cell>
          <cell r="M78">
            <v>0</v>
          </cell>
          <cell r="N78">
            <v>1887370</v>
          </cell>
          <cell r="O78">
            <v>0.79</v>
          </cell>
          <cell r="P78">
            <v>3313</v>
          </cell>
          <cell r="Q78">
            <v>1.38</v>
          </cell>
        </row>
        <row r="79">
          <cell r="A79">
            <v>16</v>
          </cell>
          <cell r="B79" t="str">
            <v>00-01</v>
          </cell>
          <cell r="C79">
            <v>420</v>
          </cell>
          <cell r="D79">
            <v>2650</v>
          </cell>
          <cell r="E79">
            <v>2163.6799999999998</v>
          </cell>
          <cell r="F79">
            <v>81.648301886792439</v>
          </cell>
          <cell r="G79">
            <v>67.81</v>
          </cell>
          <cell r="H79">
            <v>58.81</v>
          </cell>
          <cell r="I79">
            <v>216.61</v>
          </cell>
          <cell r="J79">
            <v>10.01</v>
          </cell>
          <cell r="K79">
            <v>410</v>
          </cell>
          <cell r="L79">
            <v>0</v>
          </cell>
          <cell r="M79">
            <v>0</v>
          </cell>
          <cell r="N79">
            <v>1588622</v>
          </cell>
          <cell r="O79">
            <v>0.73399999999999999</v>
          </cell>
          <cell r="P79">
            <v>3183</v>
          </cell>
          <cell r="Q79">
            <v>1.47</v>
          </cell>
        </row>
        <row r="80">
          <cell r="A80" t="str">
            <v>Average last 5 years</v>
          </cell>
          <cell r="B80" t="str">
            <v>Thermal  Auxiliary Consumption   Percentage</v>
          </cell>
          <cell r="C80" t="str">
            <v>%</v>
          </cell>
          <cell r="D80">
            <v>2590</v>
          </cell>
          <cell r="E80">
            <v>2327.2019999999998</v>
          </cell>
          <cell r="F80">
            <v>89.868633228037226</v>
          </cell>
          <cell r="G80">
            <v>73.701999999999998</v>
          </cell>
          <cell r="H80">
            <v>63.210353989997827</v>
          </cell>
          <cell r="I80">
            <v>231.71300000000002</v>
          </cell>
          <cell r="J80">
            <v>9.9581279052691585</v>
          </cell>
          <cell r="K80">
            <v>420</v>
          </cell>
          <cell r="L80">
            <v>0</v>
          </cell>
          <cell r="M80">
            <v>0</v>
          </cell>
          <cell r="N80">
            <v>1707942.6</v>
          </cell>
          <cell r="O80">
            <v>0.73290785349787269</v>
          </cell>
          <cell r="P80">
            <v>4898.6000000000004</v>
          </cell>
          <cell r="Q80">
            <v>2.1369100344063381</v>
          </cell>
        </row>
        <row r="81">
          <cell r="A81" t="str">
            <v xml:space="preserve">KORBA WEST </v>
          </cell>
          <cell r="B81" t="str">
            <v>88-89</v>
          </cell>
          <cell r="C81">
            <v>840</v>
          </cell>
          <cell r="D81">
            <v>3500</v>
          </cell>
          <cell r="E81">
            <v>3620.8</v>
          </cell>
          <cell r="F81">
            <v>103.45142857142856</v>
          </cell>
          <cell r="G81">
            <v>64.435000000000002</v>
          </cell>
          <cell r="H81" t="str">
            <v>***</v>
          </cell>
          <cell r="I81">
            <v>0</v>
          </cell>
          <cell r="J81">
            <v>0</v>
          </cell>
          <cell r="K81" t="str">
            <v/>
          </cell>
          <cell r="L81" t="str">
            <v/>
          </cell>
          <cell r="M81" t="str">
            <v/>
          </cell>
          <cell r="N81">
            <v>2885155</v>
          </cell>
          <cell r="O81">
            <v>0.79682804904993376</v>
          </cell>
          <cell r="P81">
            <v>19512</v>
          </cell>
          <cell r="Q81">
            <v>5.388864339372514</v>
          </cell>
        </row>
        <row r="82">
          <cell r="A82" t="str">
            <v>Note :-</v>
          </cell>
          <cell r="B82" t="str">
            <v>89-90</v>
          </cell>
          <cell r="C82">
            <v>840</v>
          </cell>
          <cell r="D82">
            <v>3560</v>
          </cell>
          <cell r="E82">
            <v>4053.42</v>
          </cell>
          <cell r="F82">
            <v>113.86011235955056</v>
          </cell>
          <cell r="G82">
            <v>63.195</v>
          </cell>
          <cell r="H82">
            <v>55.085616438356162</v>
          </cell>
          <cell r="I82">
            <v>354</v>
          </cell>
          <cell r="J82">
            <v>8.7333658984265146</v>
          </cell>
          <cell r="K82" t="str">
            <v/>
          </cell>
          <cell r="L82">
            <v>159088</v>
          </cell>
          <cell r="M82">
            <v>3250742</v>
          </cell>
          <cell r="N82">
            <v>3102469</v>
          </cell>
          <cell r="O82">
            <v>0.76539539450636751</v>
          </cell>
          <cell r="P82">
            <v>16389</v>
          </cell>
          <cell r="Q82">
            <v>4.0432523646698346</v>
          </cell>
        </row>
        <row r="83">
          <cell r="A83">
            <v>1</v>
          </cell>
          <cell r="B83" t="str">
            <v>90-91</v>
          </cell>
          <cell r="C83">
            <v>840</v>
          </cell>
          <cell r="D83">
            <v>4400</v>
          </cell>
          <cell r="E83">
            <v>5060.96</v>
          </cell>
          <cell r="F83">
            <v>115.02181818181818</v>
          </cell>
          <cell r="G83">
            <v>81.45</v>
          </cell>
          <cell r="H83">
            <v>68.777995216351385</v>
          </cell>
          <cell r="I83">
            <v>473.01</v>
          </cell>
          <cell r="J83">
            <v>9.3462505137365248</v>
          </cell>
          <cell r="K83" t="str">
            <v/>
          </cell>
          <cell r="L83">
            <v>313023</v>
          </cell>
          <cell r="M83">
            <v>3289767</v>
          </cell>
          <cell r="N83">
            <v>3582839</v>
          </cell>
          <cell r="O83">
            <v>0.7079366365274572</v>
          </cell>
          <cell r="P83">
            <v>19299</v>
          </cell>
          <cell r="Q83">
            <v>3.8133081470709116</v>
          </cell>
        </row>
        <row r="84">
          <cell r="A84">
            <v>2</v>
          </cell>
          <cell r="B84" t="str">
            <v>91-92</v>
          </cell>
          <cell r="C84">
            <v>840</v>
          </cell>
          <cell r="D84">
            <v>4400</v>
          </cell>
          <cell r="E84">
            <v>4649.3999999999996</v>
          </cell>
          <cell r="F84">
            <v>105.66818181818181</v>
          </cell>
          <cell r="G84">
            <v>78.054999999999993</v>
          </cell>
          <cell r="H84">
            <v>63.012295081967203</v>
          </cell>
          <cell r="I84">
            <v>444.15999999999997</v>
          </cell>
          <cell r="J84">
            <v>9.5530606099711797</v>
          </cell>
          <cell r="K84" t="str">
            <v/>
          </cell>
          <cell r="L84">
            <v>123702</v>
          </cell>
          <cell r="M84">
            <v>3358189</v>
          </cell>
          <cell r="N84">
            <v>3468442</v>
          </cell>
          <cell r="O84">
            <v>0.74599776315223465</v>
          </cell>
          <cell r="P84">
            <v>25027</v>
          </cell>
          <cell r="Q84">
            <v>5.3828450982922531</v>
          </cell>
        </row>
        <row r="85">
          <cell r="A85">
            <v>3</v>
          </cell>
          <cell r="B85" t="str">
            <v>92-93</v>
          </cell>
          <cell r="C85">
            <v>840</v>
          </cell>
          <cell r="D85">
            <v>4800</v>
          </cell>
          <cell r="E85">
            <v>4853.41</v>
          </cell>
          <cell r="F85">
            <v>101.11270833333333</v>
          </cell>
          <cell r="G85">
            <v>79.78</v>
          </cell>
          <cell r="H85">
            <v>65.957409219395515</v>
          </cell>
          <cell r="I85">
            <v>454.39</v>
          </cell>
          <cell r="J85">
            <v>9.3622834254678668</v>
          </cell>
          <cell r="K85" t="str">
            <v/>
          </cell>
          <cell r="L85">
            <v>99032</v>
          </cell>
          <cell r="M85">
            <v>3326019</v>
          </cell>
          <cell r="N85">
            <v>3418029</v>
          </cell>
          <cell r="O85">
            <v>0.70425309215582443</v>
          </cell>
          <cell r="P85">
            <v>25049</v>
          </cell>
          <cell r="Q85">
            <v>5.1611135263659982</v>
          </cell>
        </row>
        <row r="86">
          <cell r="A86">
            <v>4</v>
          </cell>
          <cell r="B86" t="str">
            <v>93-94</v>
          </cell>
          <cell r="C86">
            <v>840</v>
          </cell>
          <cell r="D86">
            <v>5000</v>
          </cell>
          <cell r="E86">
            <v>4940.0300000000007</v>
          </cell>
          <cell r="F86">
            <v>98.800600000000017</v>
          </cell>
          <cell r="G86">
            <v>80.135999999999996</v>
          </cell>
          <cell r="H86">
            <v>67.134567297238533</v>
          </cell>
          <cell r="I86">
            <v>495.423</v>
          </cell>
          <cell r="J86">
            <v>10.028744764707906</v>
          </cell>
          <cell r="K86">
            <v>865</v>
          </cell>
          <cell r="L86">
            <v>248312</v>
          </cell>
          <cell r="M86">
            <v>3304685</v>
          </cell>
          <cell r="N86">
            <v>3429131</v>
          </cell>
          <cell r="O86">
            <v>0.69415185737738416</v>
          </cell>
          <cell r="P86">
            <v>22823.625</v>
          </cell>
          <cell r="Q86">
            <v>4.6201389465246159</v>
          </cell>
        </row>
        <row r="87">
          <cell r="A87">
            <v>5</v>
          </cell>
          <cell r="B87" t="str">
            <v>94-95</v>
          </cell>
          <cell r="C87">
            <v>840</v>
          </cell>
          <cell r="D87">
            <v>5000</v>
          </cell>
          <cell r="E87">
            <v>4455</v>
          </cell>
          <cell r="F87">
            <v>89.1</v>
          </cell>
          <cell r="G87">
            <v>72.3</v>
          </cell>
          <cell r="H87">
            <v>60.543052837573384</v>
          </cell>
          <cell r="I87">
            <v>460</v>
          </cell>
          <cell r="J87">
            <v>10.325476992143658</v>
          </cell>
          <cell r="K87">
            <v>840</v>
          </cell>
          <cell r="L87">
            <v>152721</v>
          </cell>
          <cell r="M87">
            <v>3059426</v>
          </cell>
          <cell r="N87">
            <v>2990505</v>
          </cell>
          <cell r="O87">
            <v>0.67126936026936024</v>
          </cell>
          <cell r="P87">
            <v>21509</v>
          </cell>
          <cell r="Q87">
            <v>4.8280583613916948</v>
          </cell>
        </row>
        <row r="88">
          <cell r="B88" t="str">
            <v>95-96</v>
          </cell>
          <cell r="C88">
            <v>840</v>
          </cell>
          <cell r="D88">
            <v>5050</v>
          </cell>
          <cell r="E88">
            <v>4660.8</v>
          </cell>
          <cell r="F88">
            <v>92.29306930693069</v>
          </cell>
          <cell r="G88">
            <v>73</v>
          </cell>
          <cell r="H88">
            <v>63.16679677335415</v>
          </cell>
          <cell r="I88">
            <v>467.8</v>
          </cell>
          <cell r="J88">
            <v>10.03690353587367</v>
          </cell>
          <cell r="K88">
            <v>840</v>
          </cell>
          <cell r="L88">
            <v>281544</v>
          </cell>
          <cell r="M88">
            <v>3036370</v>
          </cell>
          <cell r="N88">
            <v>3184503</v>
          </cell>
          <cell r="O88">
            <v>0.68325244593202883</v>
          </cell>
          <cell r="P88">
            <v>15143</v>
          </cell>
          <cell r="Q88">
            <v>3.2490130449708206</v>
          </cell>
        </row>
        <row r="89">
          <cell r="A89" t="str">
            <v>EXECUTIVE SUMMARY</v>
          </cell>
          <cell r="B89" t="str">
            <v>96-97</v>
          </cell>
          <cell r="C89">
            <v>840</v>
          </cell>
          <cell r="D89">
            <v>5100</v>
          </cell>
          <cell r="E89">
            <v>4913.1000000000004</v>
          </cell>
          <cell r="F89">
            <v>96.335294117647067</v>
          </cell>
          <cell r="G89">
            <v>76.599999999999994</v>
          </cell>
          <cell r="H89">
            <v>66.768590998043067</v>
          </cell>
          <cell r="I89">
            <v>471.9</v>
          </cell>
          <cell r="J89">
            <v>9.6049337485497954</v>
          </cell>
          <cell r="K89">
            <v>840</v>
          </cell>
          <cell r="L89">
            <v>134441</v>
          </cell>
          <cell r="M89">
            <v>3393898</v>
          </cell>
          <cell r="N89">
            <v>3341407</v>
          </cell>
          <cell r="O89">
            <v>0.68010156520323217</v>
          </cell>
          <cell r="P89">
            <v>17432</v>
          </cell>
          <cell r="Q89">
            <v>3.548065376239034</v>
          </cell>
        </row>
        <row r="90">
          <cell r="A90" t="str">
            <v>91-92 to 95-96</v>
          </cell>
          <cell r="B90" t="str">
            <v>97-98</v>
          </cell>
          <cell r="C90">
            <v>840</v>
          </cell>
          <cell r="D90">
            <v>5100</v>
          </cell>
          <cell r="E90">
            <v>5031.22</v>
          </cell>
          <cell r="F90">
            <v>98.651372549019612</v>
          </cell>
          <cell r="G90">
            <v>76.599999999999994</v>
          </cell>
          <cell r="H90">
            <v>68.373831267666887</v>
          </cell>
          <cell r="I90">
            <v>496.51</v>
          </cell>
          <cell r="J90">
            <v>9.8685805828407425</v>
          </cell>
          <cell r="K90">
            <v>870</v>
          </cell>
          <cell r="L90">
            <v>225761</v>
          </cell>
          <cell r="M90">
            <v>3512855</v>
          </cell>
          <cell r="N90">
            <v>3485001</v>
          </cell>
          <cell r="O90">
            <v>0.69267513644801859</v>
          </cell>
          <cell r="P90">
            <v>12153</v>
          </cell>
          <cell r="Q90">
            <v>2.415517508675828</v>
          </cell>
        </row>
        <row r="91">
          <cell r="A91" t="str">
            <v xml:space="preserve"> HYDEL GENETRATION</v>
          </cell>
          <cell r="B91" t="str">
            <v>98-99</v>
          </cell>
          <cell r="C91">
            <v>840</v>
          </cell>
          <cell r="D91">
            <v>5200</v>
          </cell>
          <cell r="E91">
            <v>5318.17</v>
          </cell>
          <cell r="F91">
            <v>102.27249999999999</v>
          </cell>
          <cell r="G91">
            <v>76.599999999999994</v>
          </cell>
          <cell r="H91">
            <v>72.273456186127419</v>
          </cell>
          <cell r="I91">
            <v>531.6</v>
          </cell>
          <cell r="J91">
            <v>9.9959196490522118</v>
          </cell>
          <cell r="K91">
            <v>840</v>
          </cell>
          <cell r="L91">
            <v>189000</v>
          </cell>
          <cell r="M91">
            <v>4085508</v>
          </cell>
          <cell r="N91">
            <v>4055349</v>
          </cell>
          <cell r="O91">
            <v>0.7625459509568141</v>
          </cell>
          <cell r="P91">
            <v>8875</v>
          </cell>
          <cell r="Q91">
            <v>1.6688071272637015</v>
          </cell>
        </row>
        <row r="92">
          <cell r="A92" t="str">
            <v/>
          </cell>
          <cell r="B92" t="str">
            <v>99-00</v>
          </cell>
          <cell r="C92">
            <v>840</v>
          </cell>
          <cell r="D92">
            <v>5300</v>
          </cell>
          <cell r="E92">
            <v>5017.8999999999996</v>
          </cell>
          <cell r="F92">
            <v>94.677358490566021</v>
          </cell>
          <cell r="G92">
            <v>77.5</v>
          </cell>
          <cell r="H92">
            <v>68</v>
          </cell>
          <cell r="I92">
            <v>488.7</v>
          </cell>
          <cell r="J92">
            <v>9.7391339006357249</v>
          </cell>
          <cell r="K92">
            <v>815</v>
          </cell>
          <cell r="L92">
            <v>77595</v>
          </cell>
          <cell r="M92">
            <v>4123724</v>
          </cell>
          <cell r="N92">
            <v>3941909</v>
          </cell>
          <cell r="O92">
            <v>0.79</v>
          </cell>
          <cell r="P92">
            <v>7229</v>
          </cell>
          <cell r="Q92">
            <v>1.4406424998505352</v>
          </cell>
        </row>
        <row r="93">
          <cell r="A93">
            <v>1</v>
          </cell>
          <cell r="B93" t="str">
            <v>00-01</v>
          </cell>
          <cell r="C93">
            <v>840</v>
          </cell>
          <cell r="D93">
            <v>5450</v>
          </cell>
          <cell r="E93">
            <v>4955.8099999999995</v>
          </cell>
          <cell r="F93">
            <v>90.932293577981639</v>
          </cell>
          <cell r="G93">
            <v>77.48</v>
          </cell>
          <cell r="H93">
            <v>67.349999999999994</v>
          </cell>
          <cell r="I93">
            <v>484.36</v>
          </cell>
          <cell r="J93">
            <v>9.773578890231871</v>
          </cell>
          <cell r="K93">
            <v>820</v>
          </cell>
          <cell r="L93">
            <v>259409</v>
          </cell>
          <cell r="M93">
            <v>3227819</v>
          </cell>
          <cell r="N93">
            <v>3644838</v>
          </cell>
          <cell r="O93">
            <v>0.73499999999999999</v>
          </cell>
          <cell r="P93">
            <v>6706</v>
          </cell>
          <cell r="Q93">
            <v>1.35</v>
          </cell>
        </row>
        <row r="94">
          <cell r="A94" t="str">
            <v>Average last 5 years</v>
          </cell>
          <cell r="B94" t="str">
            <v xml:space="preserve">Target (PLAN )   </v>
          </cell>
          <cell r="C94" t="str">
            <v>MU</v>
          </cell>
          <cell r="D94">
            <v>5230</v>
          </cell>
          <cell r="E94">
            <v>5047.24</v>
          </cell>
          <cell r="F94">
            <v>96.573763747042861</v>
          </cell>
          <cell r="G94">
            <v>76.955999999999989</v>
          </cell>
          <cell r="H94">
            <v>68.553175690367468</v>
          </cell>
          <cell r="I94">
            <v>494.61400000000003</v>
          </cell>
          <cell r="J94">
            <v>9.7964293542620702</v>
          </cell>
          <cell r="K94">
            <v>837</v>
          </cell>
          <cell r="L94">
            <v>177241.2</v>
          </cell>
          <cell r="M94">
            <v>3668760.8</v>
          </cell>
          <cell r="N94">
            <v>3693700.8</v>
          </cell>
          <cell r="O94">
            <v>0.73206453052161291</v>
          </cell>
          <cell r="P94">
            <v>10479</v>
          </cell>
          <cell r="Q94">
            <v>2.0846065024058196</v>
          </cell>
        </row>
        <row r="95">
          <cell r="A95" t="str">
            <v>STATE  LOAD  DESPATCH  CENTRE  M.P.E.B.  JABALPUR</v>
          </cell>
          <cell r="B95" t="str">
            <v>ACHIEVEMENT Percentage of ( 2 )</v>
          </cell>
          <cell r="C95" t="str">
            <v>%</v>
          </cell>
          <cell r="D95">
            <v>74.768492377188025</v>
          </cell>
          <cell r="E95">
            <v>69.277005347593587</v>
          </cell>
          <cell r="F95">
            <v>85.009625668449203</v>
          </cell>
          <cell r="G95">
            <v>116.05466839694657</v>
          </cell>
          <cell r="H95">
            <v>105.23</v>
          </cell>
        </row>
        <row r="96">
          <cell r="A96" t="str">
            <v>AMARKANTAK</v>
          </cell>
          <cell r="B96" t="str">
            <v>Hydel Generation M.P.Share</v>
          </cell>
          <cell r="C96" t="str">
            <v>MU</v>
          </cell>
          <cell r="D96">
            <v>1498.64</v>
          </cell>
          <cell r="E96">
            <v>1511.19</v>
          </cell>
          <cell r="F96">
            <v>1658.26</v>
          </cell>
          <cell r="G96">
            <v>2415.3094620000002</v>
          </cell>
          <cell r="H96">
            <v>2253.15</v>
          </cell>
        </row>
        <row r="97">
          <cell r="A97" t="str">
            <v>STATION NAME</v>
          </cell>
          <cell r="B97" t="str">
            <v>YEAR</v>
          </cell>
          <cell r="C97" t="str">
            <v>CAPACITY</v>
          </cell>
          <cell r="D97" t="str">
            <v>TARGET</v>
          </cell>
          <cell r="E97" t="str">
            <v>ACTUAL GENE.</v>
          </cell>
          <cell r="F97" t="str">
            <v>ACHIEVE-MENT</v>
          </cell>
          <cell r="G97" t="str">
            <v>AVAIL-ABILITY</v>
          </cell>
          <cell r="H97" t="str">
            <v>P.L.F.</v>
          </cell>
          <cell r="I97" t="str">
            <v>AUXILIARY CONSUMPTION</v>
          </cell>
          <cell r="J97">
            <v>0</v>
          </cell>
          <cell r="K97" t="str">
            <v>MAXIMUM DEMAND</v>
          </cell>
          <cell r="L97" t="str">
            <v>COAL IN MT</v>
          </cell>
          <cell r="M97">
            <v>0</v>
          </cell>
          <cell r="N97" t="str">
            <v>COAL CONSUMED</v>
          </cell>
          <cell r="O97">
            <v>0</v>
          </cell>
          <cell r="P97" t="str">
            <v>FUEL OIL CONSUMPTION</v>
          </cell>
        </row>
        <row r="98">
          <cell r="A98">
            <v>6</v>
          </cell>
          <cell r="B98" t="str">
            <v>ACHIEVEMENT Percentage of ( 5 )</v>
          </cell>
          <cell r="C98" t="str">
            <v>MW</v>
          </cell>
          <cell r="D98" t="str">
            <v>MKwh</v>
          </cell>
          <cell r="E98" t="str">
            <v>MKwh</v>
          </cell>
          <cell r="F98" t="str">
            <v>%</v>
          </cell>
          <cell r="G98" t="str">
            <v>%</v>
          </cell>
          <cell r="H98" t="str">
            <v>%</v>
          </cell>
          <cell r="I98" t="str">
            <v>MKwh</v>
          </cell>
          <cell r="J98" t="str">
            <v>%</v>
          </cell>
          <cell r="K98" t="str">
            <v>MW</v>
          </cell>
          <cell r="L98" t="str">
            <v>OP.STOCK</v>
          </cell>
          <cell r="M98" t="str">
            <v>RECIEPT</v>
          </cell>
          <cell r="N98" t="str">
            <v>MT</v>
          </cell>
          <cell r="O98" t="str">
            <v>Kg/kWH</v>
          </cell>
          <cell r="P98" t="str">
            <v>KL</v>
          </cell>
          <cell r="Q98" t="str">
            <v>ml/KWH</v>
          </cell>
        </row>
        <row r="99">
          <cell r="A99" t="str">
            <v>AMARKANTAK I</v>
          </cell>
          <cell r="B99" t="str">
            <v>88-89</v>
          </cell>
          <cell r="C99">
            <v>60</v>
          </cell>
          <cell r="D99">
            <v>300</v>
          </cell>
          <cell r="E99">
            <v>375.32</v>
          </cell>
          <cell r="F99">
            <v>125.10666666666667</v>
          </cell>
          <cell r="G99">
            <v>87.49</v>
          </cell>
          <cell r="H99">
            <v>71.407914764079152</v>
          </cell>
          <cell r="I99" t="str">
            <v/>
          </cell>
          <cell r="J99">
            <v>0</v>
          </cell>
          <cell r="K99">
            <v>61</v>
          </cell>
          <cell r="L99">
            <v>0</v>
          </cell>
          <cell r="M99">
            <v>0</v>
          </cell>
          <cell r="N99">
            <v>252980</v>
          </cell>
          <cell r="O99">
            <v>0.6740381541084941</v>
          </cell>
          <cell r="P99">
            <v>2143</v>
          </cell>
          <cell r="Q99">
            <v>5.7097943088564422</v>
          </cell>
        </row>
        <row r="100">
          <cell r="A100" t="str">
            <v>a</v>
          </cell>
          <cell r="B100" t="str">
            <v>89-90</v>
          </cell>
          <cell r="C100">
            <v>60</v>
          </cell>
          <cell r="D100">
            <v>330</v>
          </cell>
          <cell r="E100">
            <v>348.29</v>
          </cell>
          <cell r="F100">
            <v>105.54242424242425</v>
          </cell>
          <cell r="G100">
            <v>94.49</v>
          </cell>
          <cell r="H100">
            <v>66.265220700152213</v>
          </cell>
          <cell r="I100" t="str">
            <v/>
          </cell>
          <cell r="J100">
            <v>0</v>
          </cell>
          <cell r="K100">
            <v>60</v>
          </cell>
          <cell r="L100">
            <v>0</v>
          </cell>
          <cell r="M100">
            <v>0</v>
          </cell>
          <cell r="N100">
            <v>241459</v>
          </cell>
          <cell r="O100">
            <v>0.69326997616928421</v>
          </cell>
          <cell r="P100">
            <v>3121</v>
          </cell>
          <cell r="Q100">
            <v>8.9609233684573191</v>
          </cell>
        </row>
        <row r="101">
          <cell r="A101" t="str">
            <v/>
          </cell>
          <cell r="B101" t="str">
            <v>90-91</v>
          </cell>
          <cell r="C101">
            <v>60</v>
          </cell>
          <cell r="D101">
            <v>350</v>
          </cell>
          <cell r="E101">
            <v>212.54</v>
          </cell>
          <cell r="F101">
            <v>60.725714285714282</v>
          </cell>
          <cell r="G101">
            <v>55.52</v>
          </cell>
          <cell r="H101">
            <v>40.43759512937595</v>
          </cell>
          <cell r="I101">
            <v>21.16</v>
          </cell>
          <cell r="J101">
            <v>9.9557730309588788</v>
          </cell>
          <cell r="K101">
            <v>58</v>
          </cell>
          <cell r="L101">
            <v>0</v>
          </cell>
          <cell r="M101">
            <v>0</v>
          </cell>
          <cell r="N101">
            <v>159372</v>
          </cell>
          <cell r="O101">
            <v>0.74984473510868543</v>
          </cell>
          <cell r="P101">
            <v>5292</v>
          </cell>
          <cell r="Q101">
            <v>24.898842570810203</v>
          </cell>
        </row>
        <row r="102">
          <cell r="A102" t="str">
            <v>b</v>
          </cell>
          <cell r="B102" t="str">
            <v>91-92</v>
          </cell>
          <cell r="C102">
            <v>60</v>
          </cell>
          <cell r="D102">
            <v>350</v>
          </cell>
          <cell r="E102">
            <v>166.64</v>
          </cell>
          <cell r="F102">
            <v>47.611428571428569</v>
          </cell>
          <cell r="G102">
            <v>42.98</v>
          </cell>
          <cell r="H102">
            <v>31.704718417047182</v>
          </cell>
          <cell r="I102">
            <v>17.46</v>
          </cell>
          <cell r="J102">
            <v>10.477676428228518</v>
          </cell>
          <cell r="K102">
            <v>30</v>
          </cell>
          <cell r="L102">
            <v>0</v>
          </cell>
          <cell r="M102">
            <v>0</v>
          </cell>
          <cell r="N102">
            <v>126486</v>
          </cell>
          <cell r="O102">
            <v>0.75903744599135858</v>
          </cell>
          <cell r="P102">
            <v>1923</v>
          </cell>
          <cell r="Q102">
            <v>11.539846375420067</v>
          </cell>
        </row>
        <row r="103">
          <cell r="A103" t="str">
            <v/>
          </cell>
          <cell r="B103" t="str">
            <v>92-93</v>
          </cell>
          <cell r="C103">
            <v>60</v>
          </cell>
          <cell r="D103">
            <v>300</v>
          </cell>
          <cell r="E103">
            <v>284.81</v>
          </cell>
          <cell r="F103">
            <v>94.936666666666667</v>
          </cell>
          <cell r="G103">
            <v>87.9</v>
          </cell>
          <cell r="H103">
            <v>54.965647676393395</v>
          </cell>
          <cell r="I103">
            <v>29.54</v>
          </cell>
          <cell r="J103">
            <v>10.371826831923036</v>
          </cell>
          <cell r="K103">
            <v>50</v>
          </cell>
          <cell r="L103">
            <v>0</v>
          </cell>
          <cell r="M103">
            <v>0</v>
          </cell>
          <cell r="N103">
            <v>205036</v>
          </cell>
          <cell r="O103">
            <v>0.71990449773533227</v>
          </cell>
          <cell r="P103">
            <v>3864</v>
          </cell>
          <cell r="Q103">
            <v>13.566939363084161</v>
          </cell>
        </row>
        <row r="104">
          <cell r="A104" t="str">
            <v>c</v>
          </cell>
          <cell r="B104" t="str">
            <v>93-94</v>
          </cell>
          <cell r="C104">
            <v>50</v>
          </cell>
          <cell r="D104">
            <v>300</v>
          </cell>
          <cell r="E104">
            <v>304.72899999999998</v>
          </cell>
          <cell r="F104">
            <v>101.57633333333332</v>
          </cell>
          <cell r="G104">
            <v>92.043342465753426</v>
          </cell>
          <cell r="H104">
            <v>69.572831050228316</v>
          </cell>
          <cell r="I104">
            <v>32.345314999999999</v>
          </cell>
          <cell r="J104">
            <v>10.614452513544823</v>
          </cell>
          <cell r="K104">
            <v>50</v>
          </cell>
          <cell r="L104">
            <v>0</v>
          </cell>
          <cell r="M104">
            <v>0</v>
          </cell>
          <cell r="N104">
            <v>211815.05</v>
          </cell>
          <cell r="O104">
            <v>0.69509318115440277</v>
          </cell>
          <cell r="P104">
            <v>3308.25</v>
          </cell>
          <cell r="Q104">
            <v>10.856367460924297</v>
          </cell>
        </row>
        <row r="105">
          <cell r="A105" t="str">
            <v/>
          </cell>
          <cell r="B105" t="str">
            <v>94-95</v>
          </cell>
          <cell r="C105">
            <v>50</v>
          </cell>
          <cell r="D105">
            <v>300</v>
          </cell>
          <cell r="E105">
            <v>304.39999999999998</v>
          </cell>
          <cell r="F105">
            <v>101.46666666666665</v>
          </cell>
          <cell r="G105">
            <v>89.8</v>
          </cell>
          <cell r="H105">
            <v>69.49771689497716</v>
          </cell>
          <cell r="I105">
            <v>31.2</v>
          </cell>
          <cell r="J105">
            <v>10.249671484888305</v>
          </cell>
          <cell r="K105">
            <v>50</v>
          </cell>
          <cell r="L105">
            <v>0</v>
          </cell>
          <cell r="M105">
            <v>0</v>
          </cell>
          <cell r="N105">
            <v>214826</v>
          </cell>
          <cell r="O105">
            <v>0.70573587385019709</v>
          </cell>
          <cell r="P105">
            <v>5006</v>
          </cell>
          <cell r="Q105">
            <v>16.445466491458607</v>
          </cell>
        </row>
        <row r="106">
          <cell r="A106" t="str">
            <v>d</v>
          </cell>
          <cell r="B106" t="str">
            <v>95-96</v>
          </cell>
          <cell r="C106">
            <v>50</v>
          </cell>
          <cell r="D106">
            <v>300</v>
          </cell>
          <cell r="E106">
            <v>294.39999999999998</v>
          </cell>
          <cell r="F106">
            <v>98.133333333333326</v>
          </cell>
          <cell r="G106">
            <v>90.6</v>
          </cell>
          <cell r="H106">
            <v>67.030965391621123</v>
          </cell>
          <cell r="I106">
            <v>32.299999999999997</v>
          </cell>
          <cell r="J106">
            <v>10.971467391304348</v>
          </cell>
          <cell r="K106">
            <v>50</v>
          </cell>
          <cell r="L106">
            <v>0</v>
          </cell>
          <cell r="M106">
            <v>0</v>
          </cell>
          <cell r="N106">
            <v>204359</v>
          </cell>
          <cell r="O106">
            <v>0.69415421195652172</v>
          </cell>
          <cell r="P106">
            <v>2743</v>
          </cell>
          <cell r="Q106">
            <v>9.3172554347826093</v>
          </cell>
        </row>
        <row r="107">
          <cell r="A107" t="str">
            <v/>
          </cell>
          <cell r="B107" t="str">
            <v>96-97</v>
          </cell>
          <cell r="C107">
            <v>50</v>
          </cell>
          <cell r="D107">
            <v>300</v>
          </cell>
          <cell r="E107">
            <v>258.89999999999998</v>
          </cell>
          <cell r="F107">
            <v>86.299999999999983</v>
          </cell>
          <cell r="G107">
            <v>85.6</v>
          </cell>
          <cell r="H107">
            <v>59.10958904109588</v>
          </cell>
          <cell r="I107">
            <v>29</v>
          </cell>
          <cell r="J107">
            <v>11.201235998455003</v>
          </cell>
          <cell r="K107">
            <v>49</v>
          </cell>
          <cell r="L107">
            <v>0</v>
          </cell>
          <cell r="M107">
            <v>0</v>
          </cell>
          <cell r="N107">
            <v>177922</v>
          </cell>
          <cell r="O107">
            <v>0.68722286597141757</v>
          </cell>
          <cell r="P107">
            <v>2063</v>
          </cell>
          <cell r="Q107">
            <v>7.9683275395905762</v>
          </cell>
        </row>
        <row r="108">
          <cell r="A108" t="str">
            <v>e</v>
          </cell>
          <cell r="B108" t="str">
            <v>97-98</v>
          </cell>
          <cell r="C108">
            <v>50</v>
          </cell>
          <cell r="D108">
            <v>300</v>
          </cell>
          <cell r="E108">
            <v>251.97</v>
          </cell>
          <cell r="F108">
            <v>83.99</v>
          </cell>
          <cell r="G108">
            <v>87.6</v>
          </cell>
          <cell r="H108">
            <v>57.527397260273972</v>
          </cell>
          <cell r="I108">
            <v>30.628</v>
          </cell>
          <cell r="J108">
            <v>12.155415327221496</v>
          </cell>
          <cell r="K108">
            <v>50</v>
          </cell>
          <cell r="L108">
            <v>0</v>
          </cell>
          <cell r="M108">
            <v>0</v>
          </cell>
          <cell r="N108">
            <v>174156</v>
          </cell>
          <cell r="O108">
            <v>0.69117752113346831</v>
          </cell>
          <cell r="P108">
            <v>2350</v>
          </cell>
          <cell r="Q108">
            <v>9.3265071238639514</v>
          </cell>
        </row>
        <row r="109">
          <cell r="A109" t="str">
            <v/>
          </cell>
          <cell r="B109" t="str">
            <v>98-99</v>
          </cell>
          <cell r="C109">
            <v>50</v>
          </cell>
          <cell r="D109">
            <v>300</v>
          </cell>
          <cell r="E109">
            <v>202.17</v>
          </cell>
          <cell r="F109">
            <v>67.39</v>
          </cell>
          <cell r="G109">
            <v>76</v>
          </cell>
          <cell r="H109">
            <v>46.157534246575345</v>
          </cell>
          <cell r="I109">
            <v>25.5</v>
          </cell>
          <cell r="J109">
            <v>12.613147351239057</v>
          </cell>
          <cell r="K109">
            <v>49</v>
          </cell>
          <cell r="L109">
            <v>0</v>
          </cell>
          <cell r="M109">
            <v>0</v>
          </cell>
          <cell r="N109">
            <v>135455</v>
          </cell>
          <cell r="O109">
            <v>0.67000544096552406</v>
          </cell>
          <cell r="P109">
            <v>2779</v>
          </cell>
          <cell r="Q109">
            <v>13.745857446703271</v>
          </cell>
        </row>
        <row r="110">
          <cell r="A110" t="str">
            <v>f</v>
          </cell>
          <cell r="B110" t="str">
            <v>99-00</v>
          </cell>
          <cell r="C110">
            <v>50</v>
          </cell>
          <cell r="D110">
            <v>250</v>
          </cell>
          <cell r="E110">
            <v>248.2</v>
          </cell>
          <cell r="F110">
            <v>98.9</v>
          </cell>
          <cell r="G110">
            <v>86.2</v>
          </cell>
          <cell r="H110">
            <v>56.5</v>
          </cell>
          <cell r="I110">
            <v>29.3</v>
          </cell>
          <cell r="J110">
            <v>11.804995970991136</v>
          </cell>
          <cell r="K110">
            <v>50</v>
          </cell>
          <cell r="L110">
            <v>0</v>
          </cell>
          <cell r="M110">
            <v>0</v>
          </cell>
          <cell r="N110">
            <v>170257</v>
          </cell>
          <cell r="O110">
            <v>0.68596696212731667</v>
          </cell>
          <cell r="P110">
            <v>1599</v>
          </cell>
          <cell r="Q110">
            <v>6.4423851732473816</v>
          </cell>
        </row>
        <row r="111">
          <cell r="A111" t="str">
            <v/>
          </cell>
          <cell r="B111" t="str">
            <v>00-01</v>
          </cell>
          <cell r="C111">
            <v>50</v>
          </cell>
          <cell r="D111">
            <v>250</v>
          </cell>
          <cell r="E111">
            <v>180.96</v>
          </cell>
          <cell r="F111">
            <v>71.81</v>
          </cell>
          <cell r="G111">
            <v>64.22</v>
          </cell>
          <cell r="H111">
            <v>41.31</v>
          </cell>
          <cell r="I111">
            <v>23.72</v>
          </cell>
          <cell r="J111">
            <v>13.1078691423519</v>
          </cell>
          <cell r="K111">
            <v>49</v>
          </cell>
          <cell r="L111">
            <v>0</v>
          </cell>
          <cell r="M111">
            <v>0</v>
          </cell>
          <cell r="N111">
            <v>131657</v>
          </cell>
          <cell r="O111">
            <v>0.72754752431476566</v>
          </cell>
          <cell r="P111">
            <v>2944</v>
          </cell>
          <cell r="Q111">
            <v>16.268788682581786</v>
          </cell>
        </row>
        <row r="112">
          <cell r="A112" t="str">
            <v>Average last 5 years</v>
          </cell>
          <cell r="B112" t="str">
            <v xml:space="preserve">RAJGHAT     MDDL    </v>
          </cell>
          <cell r="C112" t="str">
            <v>M</v>
          </cell>
          <cell r="D112">
            <v>280</v>
          </cell>
          <cell r="E112">
            <v>228.44</v>
          </cell>
          <cell r="F112">
            <v>81.677999999999983</v>
          </cell>
          <cell r="G112">
            <v>79.924000000000007</v>
          </cell>
          <cell r="H112">
            <v>52.120904109589034</v>
          </cell>
          <cell r="I112">
            <v>27.6296</v>
          </cell>
          <cell r="J112">
            <v>12.176532758051719</v>
          </cell>
          <cell r="K112">
            <v>49.4</v>
          </cell>
          <cell r="L112">
            <v>0</v>
          </cell>
          <cell r="M112">
            <v>0</v>
          </cell>
          <cell r="N112">
            <v>157889.4</v>
          </cell>
          <cell r="O112">
            <v>0.69238406290249854</v>
          </cell>
          <cell r="P112">
            <v>2347</v>
          </cell>
          <cell r="Q112">
            <v>10.750373193197394</v>
          </cell>
        </row>
        <row r="113">
          <cell r="A113" t="str">
            <v>AMARKANTAK II</v>
          </cell>
          <cell r="B113" t="str">
            <v>88-89</v>
          </cell>
          <cell r="C113">
            <v>240</v>
          </cell>
          <cell r="D113">
            <v>1250</v>
          </cell>
          <cell r="E113">
            <v>1209.6600000000001</v>
          </cell>
          <cell r="F113">
            <v>96.772800000000018</v>
          </cell>
          <cell r="G113">
            <v>78.19</v>
          </cell>
          <cell r="H113">
            <v>57.537100456621012</v>
          </cell>
          <cell r="I113" t="str">
            <v/>
          </cell>
          <cell r="J113">
            <v>0</v>
          </cell>
          <cell r="K113">
            <v>230</v>
          </cell>
          <cell r="L113">
            <v>0</v>
          </cell>
          <cell r="M113">
            <v>0</v>
          </cell>
          <cell r="N113">
            <v>908200</v>
          </cell>
          <cell r="O113">
            <v>0.75078947803515039</v>
          </cell>
          <cell r="P113">
            <v>9857</v>
          </cell>
          <cell r="Q113">
            <v>8.1485706727510205</v>
          </cell>
        </row>
        <row r="114">
          <cell r="A114" t="str">
            <v/>
          </cell>
          <cell r="B114" t="str">
            <v>89-90</v>
          </cell>
          <cell r="C114">
            <v>240</v>
          </cell>
          <cell r="D114">
            <v>1310</v>
          </cell>
          <cell r="E114">
            <v>988.66</v>
          </cell>
          <cell r="F114">
            <v>75.470229007633591</v>
          </cell>
          <cell r="G114">
            <v>69.31</v>
          </cell>
          <cell r="H114">
            <v>47.025304414003045</v>
          </cell>
          <cell r="I114">
            <v>103</v>
          </cell>
          <cell r="J114">
            <v>10.418141727186294</v>
          </cell>
          <cell r="K114">
            <v>200</v>
          </cell>
          <cell r="L114">
            <v>0</v>
          </cell>
          <cell r="M114">
            <v>0</v>
          </cell>
          <cell r="N114">
            <v>755851</v>
          </cell>
          <cell r="O114">
            <v>0.76452066433354238</v>
          </cell>
          <cell r="P114">
            <v>11664</v>
          </cell>
          <cell r="Q114">
            <v>11.797786903485527</v>
          </cell>
        </row>
        <row r="115">
          <cell r="A115">
            <v>1</v>
          </cell>
          <cell r="B115" t="str">
            <v>90-91</v>
          </cell>
          <cell r="C115">
            <v>240</v>
          </cell>
          <cell r="D115">
            <v>1250</v>
          </cell>
          <cell r="E115">
            <v>791.39</v>
          </cell>
          <cell r="F115">
            <v>63.311199999999999</v>
          </cell>
          <cell r="G115">
            <v>55.96</v>
          </cell>
          <cell r="H115">
            <v>37.642218417047182</v>
          </cell>
          <cell r="I115">
            <v>87.17</v>
          </cell>
          <cell r="J115">
            <v>11.014796750022112</v>
          </cell>
          <cell r="K115">
            <v>190</v>
          </cell>
          <cell r="L115">
            <v>0</v>
          </cell>
          <cell r="M115">
            <v>0</v>
          </cell>
          <cell r="N115">
            <v>643580</v>
          </cell>
          <cell r="O115">
            <v>0.81322735945614677</v>
          </cell>
          <cell r="P115">
            <v>10599</v>
          </cell>
          <cell r="Q115">
            <v>13.39289098927204</v>
          </cell>
        </row>
        <row r="116">
          <cell r="A116">
            <v>2</v>
          </cell>
          <cell r="B116" t="str">
            <v>91-92</v>
          </cell>
          <cell r="C116">
            <v>240</v>
          </cell>
          <cell r="D116">
            <v>1200</v>
          </cell>
          <cell r="E116">
            <v>902.14</v>
          </cell>
          <cell r="F116">
            <v>75.178333333333327</v>
          </cell>
          <cell r="G116">
            <v>63.18</v>
          </cell>
          <cell r="H116">
            <v>42.792767152398298</v>
          </cell>
          <cell r="I116">
            <v>96.78</v>
          </cell>
          <cell r="J116">
            <v>10.727824949564368</v>
          </cell>
          <cell r="K116">
            <v>195</v>
          </cell>
          <cell r="L116">
            <v>0</v>
          </cell>
          <cell r="M116">
            <v>0</v>
          </cell>
          <cell r="N116">
            <v>744899</v>
          </cell>
          <cell r="O116">
            <v>0.82570221916775666</v>
          </cell>
          <cell r="P116">
            <v>13223</v>
          </cell>
          <cell r="Q116">
            <v>14.657370252954086</v>
          </cell>
        </row>
        <row r="117">
          <cell r="A117">
            <v>3</v>
          </cell>
          <cell r="B117" t="str">
            <v>92-93</v>
          </cell>
          <cell r="C117">
            <v>240</v>
          </cell>
          <cell r="D117">
            <v>1200</v>
          </cell>
          <cell r="E117">
            <v>991.24</v>
          </cell>
          <cell r="F117">
            <v>82.603333333333339</v>
          </cell>
          <cell r="G117">
            <v>70.989999999999995</v>
          </cell>
          <cell r="H117">
            <v>47.148021308980212</v>
          </cell>
          <cell r="I117">
            <v>106.47</v>
          </cell>
          <cell r="J117">
            <v>10.741091965618821</v>
          </cell>
          <cell r="K117">
            <v>211</v>
          </cell>
          <cell r="L117">
            <v>0</v>
          </cell>
          <cell r="M117">
            <v>0</v>
          </cell>
          <cell r="N117">
            <v>797288</v>
          </cell>
          <cell r="O117">
            <v>0.80433396553811387</v>
          </cell>
          <cell r="P117">
            <v>13294</v>
          </cell>
          <cell r="Q117">
            <v>13.411484605141036</v>
          </cell>
        </row>
        <row r="118">
          <cell r="A118" t="str">
            <v>Note :-</v>
          </cell>
          <cell r="B118" t="str">
            <v>93-94</v>
          </cell>
          <cell r="C118">
            <v>240</v>
          </cell>
          <cell r="D118">
            <v>1120</v>
          </cell>
          <cell r="E118">
            <v>1070.5160000000001</v>
          </cell>
          <cell r="F118">
            <v>95.581785714285715</v>
          </cell>
          <cell r="G118">
            <v>70.069999999999993</v>
          </cell>
          <cell r="H118">
            <v>50.918759512937605</v>
          </cell>
          <cell r="I118">
            <v>104.467</v>
          </cell>
          <cell r="J118">
            <v>9.7585650284535674</v>
          </cell>
          <cell r="K118">
            <v>205</v>
          </cell>
          <cell r="L118">
            <v>0</v>
          </cell>
          <cell r="M118">
            <v>0</v>
          </cell>
          <cell r="N118">
            <v>783385.61</v>
          </cell>
          <cell r="O118">
            <v>0.73178318679963683</v>
          </cell>
          <cell r="P118">
            <v>10814.63</v>
          </cell>
          <cell r="Q118">
            <v>10.10225909748196</v>
          </cell>
        </row>
        <row r="119">
          <cell r="A119" t="str">
            <v>Note :-</v>
          </cell>
          <cell r="B119" t="str">
            <v>94-95</v>
          </cell>
          <cell r="C119">
            <v>240</v>
          </cell>
          <cell r="D119">
            <v>1100</v>
          </cell>
          <cell r="E119">
            <v>1122.9000000000001</v>
          </cell>
          <cell r="F119">
            <v>102.08181818181819</v>
          </cell>
          <cell r="G119">
            <v>76.099999999999994</v>
          </cell>
          <cell r="H119">
            <v>53.410388127853885</v>
          </cell>
          <cell r="I119">
            <v>106.9</v>
          </cell>
          <cell r="J119">
            <v>9.5199928755899901</v>
          </cell>
          <cell r="K119">
            <v>225</v>
          </cell>
          <cell r="L119">
            <v>0</v>
          </cell>
          <cell r="M119">
            <v>0</v>
          </cell>
          <cell r="N119">
            <v>871239</v>
          </cell>
          <cell r="O119">
            <v>0.7758829815655891</v>
          </cell>
          <cell r="P119">
            <v>12775</v>
          </cell>
          <cell r="Q119">
            <v>11.376792234393088</v>
          </cell>
        </row>
        <row r="120">
          <cell r="A120" t="str">
            <v>EXECUTIVE SUMMARY</v>
          </cell>
          <cell r="B120" t="str">
            <v>95-96</v>
          </cell>
          <cell r="C120">
            <v>240</v>
          </cell>
          <cell r="D120">
            <v>1150</v>
          </cell>
          <cell r="E120">
            <v>958</v>
          </cell>
          <cell r="F120">
            <v>83.304347826086953</v>
          </cell>
          <cell r="G120">
            <v>73.400000000000006</v>
          </cell>
          <cell r="H120">
            <v>45.442471159684274</v>
          </cell>
          <cell r="I120">
            <v>101.8</v>
          </cell>
          <cell r="J120">
            <v>10.626304801670146</v>
          </cell>
          <cell r="K120">
            <v>215</v>
          </cell>
          <cell r="L120">
            <v>0</v>
          </cell>
          <cell r="M120">
            <v>0</v>
          </cell>
          <cell r="N120">
            <v>742828</v>
          </cell>
          <cell r="O120">
            <v>0.77539457202505224</v>
          </cell>
          <cell r="P120">
            <v>11723</v>
          </cell>
          <cell r="Q120">
            <v>12.236951983298539</v>
          </cell>
        </row>
        <row r="121">
          <cell r="A121" t="str">
            <v>96-97 to 00-01</v>
          </cell>
          <cell r="B121" t="str">
            <v>96-97</v>
          </cell>
          <cell r="C121">
            <v>240</v>
          </cell>
          <cell r="D121">
            <v>1200</v>
          </cell>
          <cell r="E121">
            <v>420.6</v>
          </cell>
          <cell r="F121">
            <v>35.049999999999997</v>
          </cell>
          <cell r="G121">
            <v>29.8</v>
          </cell>
          <cell r="H121">
            <v>20.005707762557076</v>
          </cell>
          <cell r="I121">
            <v>45.2</v>
          </cell>
          <cell r="J121">
            <v>10.746552543984784</v>
          </cell>
          <cell r="K121">
            <v>105</v>
          </cell>
          <cell r="L121">
            <v>0</v>
          </cell>
          <cell r="M121">
            <v>0</v>
          </cell>
          <cell r="N121">
            <v>321549</v>
          </cell>
          <cell r="O121">
            <v>0.76450071326676172</v>
          </cell>
          <cell r="P121">
            <v>3942</v>
          </cell>
          <cell r="Q121">
            <v>9.3723252496433656</v>
          </cell>
        </row>
        <row r="122">
          <cell r="A122" t="str">
            <v xml:space="preserve"> HYDEL GENETRATION</v>
          </cell>
          <cell r="B122" t="str">
            <v>97-98</v>
          </cell>
          <cell r="C122">
            <v>240</v>
          </cell>
          <cell r="D122">
            <v>1000</v>
          </cell>
          <cell r="E122">
            <v>526.26</v>
          </cell>
          <cell r="F122">
            <v>52.625999999999998</v>
          </cell>
          <cell r="G122">
            <v>31.9</v>
          </cell>
          <cell r="H122">
            <v>25.031392694063928</v>
          </cell>
          <cell r="I122">
            <v>49.438000000000002</v>
          </cell>
          <cell r="J122">
            <v>9.39421578687341</v>
          </cell>
          <cell r="K122">
            <v>220</v>
          </cell>
          <cell r="L122">
            <v>0</v>
          </cell>
          <cell r="M122">
            <v>0</v>
          </cell>
          <cell r="N122">
            <v>385051</v>
          </cell>
          <cell r="O122">
            <v>0.73167445749249416</v>
          </cell>
          <cell r="P122">
            <v>3240</v>
          </cell>
          <cell r="Q122">
            <v>6.1566526051761485</v>
          </cell>
        </row>
        <row r="123">
          <cell r="A123" t="str">
            <v/>
          </cell>
          <cell r="B123" t="str">
            <v>98-99</v>
          </cell>
          <cell r="C123">
            <v>240</v>
          </cell>
          <cell r="D123">
            <v>1200</v>
          </cell>
          <cell r="E123">
            <v>997.7</v>
          </cell>
          <cell r="F123">
            <v>83.141666666666666</v>
          </cell>
          <cell r="G123">
            <v>58.8</v>
          </cell>
          <cell r="H123">
            <v>47.455289193302889</v>
          </cell>
          <cell r="I123">
            <v>97.4</v>
          </cell>
          <cell r="J123">
            <v>9.7624536433797733</v>
          </cell>
          <cell r="K123">
            <v>220</v>
          </cell>
          <cell r="L123">
            <v>0</v>
          </cell>
          <cell r="M123">
            <v>0</v>
          </cell>
          <cell r="N123">
            <v>652165</v>
          </cell>
          <cell r="O123">
            <v>0.65366843740603386</v>
          </cell>
          <cell r="P123">
            <v>3605</v>
          </cell>
          <cell r="Q123">
            <v>3.6133106144131499</v>
          </cell>
        </row>
        <row r="124">
          <cell r="A124">
            <v>1</v>
          </cell>
          <cell r="B124" t="str">
            <v>99-00</v>
          </cell>
          <cell r="C124">
            <v>240</v>
          </cell>
          <cell r="D124">
            <v>900</v>
          </cell>
          <cell r="E124">
            <v>1048.8</v>
          </cell>
          <cell r="F124">
            <v>87.4</v>
          </cell>
          <cell r="G124">
            <v>65.099999999999994</v>
          </cell>
          <cell r="H124">
            <v>49.7</v>
          </cell>
          <cell r="I124">
            <v>105.9</v>
          </cell>
          <cell r="J124">
            <v>10.09725400457666</v>
          </cell>
          <cell r="K124">
            <v>200</v>
          </cell>
          <cell r="L124">
            <v>0</v>
          </cell>
          <cell r="M124">
            <v>0</v>
          </cell>
          <cell r="N124">
            <v>674871</v>
          </cell>
          <cell r="O124">
            <v>0.64346967963386725</v>
          </cell>
          <cell r="P124">
            <v>3020</v>
          </cell>
          <cell r="Q124">
            <v>2.8794813119755913</v>
          </cell>
        </row>
        <row r="125">
          <cell r="A125">
            <v>2</v>
          </cell>
          <cell r="B125" t="str">
            <v>00-01</v>
          </cell>
          <cell r="C125">
            <v>240</v>
          </cell>
          <cell r="D125">
            <v>1150</v>
          </cell>
          <cell r="E125">
            <v>968.97</v>
          </cell>
          <cell r="F125">
            <v>84.19</v>
          </cell>
          <cell r="G125">
            <v>62.4</v>
          </cell>
          <cell r="H125">
            <v>46.09</v>
          </cell>
          <cell r="I125">
            <v>95.83</v>
          </cell>
          <cell r="J125">
            <v>9.8898830717153263</v>
          </cell>
          <cell r="K125">
            <v>200</v>
          </cell>
          <cell r="L125">
            <v>0</v>
          </cell>
          <cell r="M125">
            <v>0</v>
          </cell>
          <cell r="N125">
            <v>723885</v>
          </cell>
          <cell r="O125">
            <v>0.74706647264621195</v>
          </cell>
          <cell r="P125">
            <v>5474</v>
          </cell>
          <cell r="Q125">
            <v>5.6492977078753723</v>
          </cell>
        </row>
        <row r="126">
          <cell r="A126" t="str">
            <v>Average last 5 years</v>
          </cell>
          <cell r="B126" t="str">
            <v>ACHIEVEMENT Percentage of ( 2 )</v>
          </cell>
          <cell r="C126" t="str">
            <v>%</v>
          </cell>
          <cell r="D126">
            <v>1090</v>
          </cell>
          <cell r="E126">
            <v>792.46600000000001</v>
          </cell>
          <cell r="F126">
            <v>68.481533333333331</v>
          </cell>
          <cell r="G126">
            <v>49.6</v>
          </cell>
          <cell r="H126">
            <v>37.656477929984774</v>
          </cell>
          <cell r="I126">
            <v>78.753599999999992</v>
          </cell>
          <cell r="J126">
            <v>9.9780718101059911</v>
          </cell>
          <cell r="K126">
            <v>189</v>
          </cell>
          <cell r="L126">
            <v>0</v>
          </cell>
          <cell r="M126">
            <v>0</v>
          </cell>
          <cell r="N126">
            <v>551504.19999999995</v>
          </cell>
          <cell r="O126">
            <v>0.70807595208907392</v>
          </cell>
          <cell r="P126">
            <v>3856.2</v>
          </cell>
          <cell r="Q126">
            <v>5.5342134978167259</v>
          </cell>
        </row>
        <row r="127">
          <cell r="A127" t="str">
            <v>AMARKANTAK</v>
          </cell>
          <cell r="B127" t="str">
            <v>88-89</v>
          </cell>
          <cell r="C127">
            <v>300</v>
          </cell>
          <cell r="D127">
            <v>1550</v>
          </cell>
          <cell r="E127">
            <v>1584.98</v>
          </cell>
          <cell r="F127">
            <v>102.25677419354838</v>
          </cell>
          <cell r="G127">
            <v>80.05</v>
          </cell>
          <cell r="H127">
            <v>60.31126331811263</v>
          </cell>
          <cell r="I127">
            <v>0</v>
          </cell>
          <cell r="J127">
            <v>0</v>
          </cell>
          <cell r="K127" t="str">
            <v/>
          </cell>
          <cell r="L127" t="str">
            <v/>
          </cell>
          <cell r="M127" t="str">
            <v/>
          </cell>
          <cell r="N127">
            <v>1161180</v>
          </cell>
          <cell r="O127">
            <v>0.73261492258577399</v>
          </cell>
          <cell r="P127">
            <v>12000</v>
          </cell>
          <cell r="Q127">
            <v>7.57107345203094</v>
          </cell>
        </row>
        <row r="128">
          <cell r="A128">
            <v>5</v>
          </cell>
          <cell r="B128" t="str">
            <v>89-90</v>
          </cell>
          <cell r="C128">
            <v>300</v>
          </cell>
          <cell r="D128">
            <v>1640</v>
          </cell>
          <cell r="E128">
            <v>1336.95</v>
          </cell>
          <cell r="F128">
            <v>81.521341463414629</v>
          </cell>
          <cell r="G128">
            <v>74.346000000000004</v>
          </cell>
          <cell r="H128">
            <v>50.873287671232873</v>
          </cell>
          <cell r="I128">
            <v>103</v>
          </cell>
          <cell r="J128">
            <v>7.7041026216388042</v>
          </cell>
          <cell r="K128" t="str">
            <v/>
          </cell>
          <cell r="L128">
            <v>31115</v>
          </cell>
          <cell r="M128">
            <v>1015605</v>
          </cell>
          <cell r="N128">
            <v>997310</v>
          </cell>
          <cell r="O128">
            <v>0.74595908597928118</v>
          </cell>
          <cell r="P128">
            <v>14785</v>
          </cell>
          <cell r="Q128">
            <v>11.0587531321291</v>
          </cell>
        </row>
        <row r="129">
          <cell r="A129">
            <v>6</v>
          </cell>
          <cell r="B129" t="str">
            <v>90-91</v>
          </cell>
          <cell r="C129">
            <v>300</v>
          </cell>
          <cell r="D129">
            <v>1600</v>
          </cell>
          <cell r="E129">
            <v>1003.93</v>
          </cell>
          <cell r="F129">
            <v>62.745624999999997</v>
          </cell>
          <cell r="G129">
            <v>55.871999999999993</v>
          </cell>
          <cell r="H129">
            <v>38.201293759512936</v>
          </cell>
          <cell r="I129">
            <v>108.33</v>
          </cell>
          <cell r="J129">
            <v>10.790592969629357</v>
          </cell>
          <cell r="K129" t="str">
            <v/>
          </cell>
          <cell r="L129">
            <v>47723</v>
          </cell>
          <cell r="M129">
            <v>791141</v>
          </cell>
          <cell r="N129">
            <v>802952</v>
          </cell>
          <cell r="O129">
            <v>0.7998087516061877</v>
          </cell>
          <cell r="P129">
            <v>15891</v>
          </cell>
          <cell r="Q129">
            <v>15.828792844122599</v>
          </cell>
        </row>
        <row r="130">
          <cell r="A130">
            <v>7</v>
          </cell>
          <cell r="B130" t="str">
            <v>91-92</v>
          </cell>
          <cell r="C130">
            <v>300</v>
          </cell>
          <cell r="D130">
            <v>1550</v>
          </cell>
          <cell r="E130">
            <v>1068.78</v>
          </cell>
          <cell r="F130">
            <v>68.953548387096774</v>
          </cell>
          <cell r="G130">
            <v>59.14</v>
          </cell>
          <cell r="H130">
            <v>40.557832422586522</v>
          </cell>
          <cell r="I130">
            <v>114.24000000000001</v>
          </cell>
          <cell r="J130">
            <v>10.688822769887162</v>
          </cell>
          <cell r="K130" t="str">
            <v/>
          </cell>
          <cell r="L130">
            <v>51627</v>
          </cell>
          <cell r="M130">
            <v>828867</v>
          </cell>
          <cell r="N130">
            <v>871385</v>
          </cell>
          <cell r="O130">
            <v>0.81530810831041001</v>
          </cell>
          <cell r="P130">
            <v>15146</v>
          </cell>
          <cell r="Q130">
            <v>14.171298115608451</v>
          </cell>
        </row>
        <row r="131">
          <cell r="A131" t="str">
            <v>a</v>
          </cell>
          <cell r="B131" t="str">
            <v>92-93</v>
          </cell>
          <cell r="C131">
            <v>300</v>
          </cell>
          <cell r="D131">
            <v>1500</v>
          </cell>
          <cell r="E131">
            <v>1276.05</v>
          </cell>
          <cell r="F131">
            <v>85.07</v>
          </cell>
          <cell r="G131">
            <v>74.372</v>
          </cell>
          <cell r="H131">
            <v>48.693790640168515</v>
          </cell>
          <cell r="I131">
            <v>136.01</v>
          </cell>
          <cell r="J131">
            <v>10.65867324948082</v>
          </cell>
          <cell r="K131" t="str">
            <v/>
          </cell>
          <cell r="L131">
            <v>3954</v>
          </cell>
          <cell r="M131">
            <v>1008841</v>
          </cell>
          <cell r="N131">
            <v>1002324</v>
          </cell>
          <cell r="O131">
            <v>0.78548959680263308</v>
          </cell>
          <cell r="P131">
            <v>17158</v>
          </cell>
          <cell r="Q131">
            <v>13.446181575957056</v>
          </cell>
        </row>
        <row r="132">
          <cell r="A132" t="str">
            <v/>
          </cell>
          <cell r="B132" t="str">
            <v>93-94</v>
          </cell>
          <cell r="C132">
            <v>290</v>
          </cell>
          <cell r="D132">
            <v>1420</v>
          </cell>
          <cell r="E132">
            <v>1375.2450000000001</v>
          </cell>
          <cell r="F132">
            <v>96.848239436619721</v>
          </cell>
          <cell r="G132">
            <v>73.858507321681628</v>
          </cell>
          <cell r="H132">
            <v>54.134978743504959</v>
          </cell>
          <cell r="I132">
            <v>136.81231500000001</v>
          </cell>
          <cell r="J132">
            <v>9.9482139546044532</v>
          </cell>
          <cell r="K132" t="str">
            <v/>
          </cell>
          <cell r="L132">
            <v>10262</v>
          </cell>
          <cell r="M132">
            <v>1014037</v>
          </cell>
          <cell r="N132">
            <v>995200.65999999992</v>
          </cell>
          <cell r="O132">
            <v>0.72365335631105709</v>
          </cell>
          <cell r="P132">
            <v>14122.88</v>
          </cell>
          <cell r="Q132">
            <v>10.269355642085591</v>
          </cell>
        </row>
        <row r="133">
          <cell r="A133" t="str">
            <v>b</v>
          </cell>
          <cell r="B133" t="str">
            <v>94-95</v>
          </cell>
          <cell r="C133">
            <v>290</v>
          </cell>
          <cell r="D133">
            <v>1400</v>
          </cell>
          <cell r="E133">
            <v>1427.3000000000002</v>
          </cell>
          <cell r="F133">
            <v>101.95000000000002</v>
          </cell>
          <cell r="G133">
            <v>78.462068965517247</v>
          </cell>
          <cell r="H133">
            <v>56.030557125808691</v>
          </cell>
          <cell r="I133">
            <v>138.1</v>
          </cell>
          <cell r="J133">
            <v>9.6756112940517056</v>
          </cell>
          <cell r="K133" t="str">
            <v/>
          </cell>
          <cell r="L133">
            <v>41415</v>
          </cell>
          <cell r="M133">
            <v>1102016</v>
          </cell>
          <cell r="N133">
            <v>1086065</v>
          </cell>
          <cell r="O133">
            <v>0.76092272122188731</v>
          </cell>
          <cell r="P133">
            <v>17781</v>
          </cell>
          <cell r="Q133">
            <v>12.457787430813422</v>
          </cell>
        </row>
        <row r="134">
          <cell r="A134" t="str">
            <v/>
          </cell>
          <cell r="B134" t="str">
            <v>95-96</v>
          </cell>
          <cell r="C134">
            <v>290</v>
          </cell>
          <cell r="D134">
            <v>1450</v>
          </cell>
          <cell r="E134">
            <v>1252.4000000000001</v>
          </cell>
          <cell r="F134">
            <v>86.372413793103462</v>
          </cell>
          <cell r="G134">
            <v>76.365517241379308</v>
          </cell>
          <cell r="H134">
            <v>49.299322941269097</v>
          </cell>
          <cell r="I134">
            <v>134.1</v>
          </cell>
          <cell r="J134">
            <v>10.707441711913127</v>
          </cell>
          <cell r="K134">
            <v>245</v>
          </cell>
          <cell r="L134">
            <v>58749</v>
          </cell>
          <cell r="M134">
            <v>972440</v>
          </cell>
          <cell r="N134">
            <v>947187</v>
          </cell>
          <cell r="O134">
            <v>0.7562975087831364</v>
          </cell>
          <cell r="P134">
            <v>14466</v>
          </cell>
          <cell r="Q134">
            <v>11.550622804215905</v>
          </cell>
        </row>
        <row r="135">
          <cell r="A135" t="str">
            <v>c</v>
          </cell>
          <cell r="B135" t="str">
            <v>96-97</v>
          </cell>
          <cell r="C135">
            <v>290</v>
          </cell>
          <cell r="D135">
            <v>1500</v>
          </cell>
          <cell r="E135">
            <v>679.5</v>
          </cell>
          <cell r="F135">
            <v>45.3</v>
          </cell>
          <cell r="G135">
            <v>39.420689655172417</v>
          </cell>
          <cell r="H135">
            <v>26.747756258856874</v>
          </cell>
          <cell r="I135">
            <v>74.2</v>
          </cell>
          <cell r="J135">
            <v>10.919793966151582</v>
          </cell>
          <cell r="K135">
            <v>245</v>
          </cell>
          <cell r="L135">
            <v>84001</v>
          </cell>
          <cell r="M135">
            <v>471584</v>
          </cell>
          <cell r="N135">
            <v>499471</v>
          </cell>
          <cell r="O135">
            <v>0.73505665930831499</v>
          </cell>
          <cell r="P135">
            <v>6005</v>
          </cell>
          <cell r="Q135">
            <v>8.8373804267844012</v>
          </cell>
        </row>
        <row r="136">
          <cell r="A136" t="str">
            <v/>
          </cell>
          <cell r="B136" t="str">
            <v>97-98</v>
          </cell>
          <cell r="C136">
            <v>290</v>
          </cell>
          <cell r="D136">
            <v>1300</v>
          </cell>
          <cell r="E136">
            <v>778.23</v>
          </cell>
          <cell r="F136">
            <v>59.863846153846154</v>
          </cell>
          <cell r="G136">
            <v>41.50344827586207</v>
          </cell>
          <cell r="H136">
            <v>30.634152102031177</v>
          </cell>
          <cell r="I136">
            <v>80.066000000000003</v>
          </cell>
          <cell r="J136">
            <v>10.288218136026625</v>
          </cell>
          <cell r="K136">
            <v>258</v>
          </cell>
          <cell r="L136">
            <v>58003</v>
          </cell>
          <cell r="M136">
            <v>576062</v>
          </cell>
          <cell r="N136">
            <v>559207</v>
          </cell>
          <cell r="O136">
            <v>0.71856263572465728</v>
          </cell>
          <cell r="P136">
            <v>5590</v>
          </cell>
          <cell r="Q136">
            <v>7.1829664752065581</v>
          </cell>
        </row>
        <row r="137">
          <cell r="A137" t="str">
            <v>d</v>
          </cell>
          <cell r="B137" t="str">
            <v>98-99</v>
          </cell>
          <cell r="C137">
            <v>290</v>
          </cell>
          <cell r="D137">
            <v>1500</v>
          </cell>
          <cell r="E137">
            <v>1199.8700000000001</v>
          </cell>
          <cell r="F137">
            <v>79.991333333333344</v>
          </cell>
          <cell r="G137">
            <v>61.765517241379314</v>
          </cell>
          <cell r="H137">
            <v>47.231538340418837</v>
          </cell>
          <cell r="I137">
            <v>122.9</v>
          </cell>
          <cell r="J137">
            <v>10.242776300765914</v>
          </cell>
          <cell r="K137">
            <v>270</v>
          </cell>
          <cell r="L137">
            <v>100659</v>
          </cell>
          <cell r="M137">
            <v>783861</v>
          </cell>
          <cell r="N137">
            <v>787620</v>
          </cell>
          <cell r="O137">
            <v>0.65642111228716427</v>
          </cell>
          <cell r="P137">
            <v>6384</v>
          </cell>
          <cell r="Q137">
            <v>5.3205763957762082</v>
          </cell>
        </row>
        <row r="138">
          <cell r="A138" t="str">
            <v/>
          </cell>
          <cell r="B138" t="str">
            <v>99-00</v>
          </cell>
          <cell r="C138">
            <v>290</v>
          </cell>
          <cell r="D138">
            <v>1150</v>
          </cell>
          <cell r="E138">
            <v>1297</v>
          </cell>
          <cell r="F138">
            <v>112.8</v>
          </cell>
          <cell r="G138">
            <v>68.7</v>
          </cell>
          <cell r="H138">
            <v>50.9</v>
          </cell>
          <cell r="I138">
            <v>135.19999999999999</v>
          </cell>
          <cell r="J138">
            <v>10.424055512721663</v>
          </cell>
          <cell r="K138">
            <v>235</v>
          </cell>
          <cell r="L138">
            <v>0</v>
          </cell>
          <cell r="M138">
            <v>875677</v>
          </cell>
          <cell r="N138">
            <v>845128</v>
          </cell>
          <cell r="O138">
            <v>0.65160215882806471</v>
          </cell>
          <cell r="P138">
            <v>4619</v>
          </cell>
          <cell r="Q138">
            <v>3.5612952968388587</v>
          </cell>
        </row>
        <row r="139">
          <cell r="A139" t="str">
            <v>e</v>
          </cell>
          <cell r="B139" t="str">
            <v>00-01</v>
          </cell>
          <cell r="C139">
            <v>290</v>
          </cell>
          <cell r="D139">
            <v>1400</v>
          </cell>
          <cell r="E139">
            <v>1149.93</v>
          </cell>
          <cell r="F139">
            <v>82.14</v>
          </cell>
          <cell r="G139">
            <v>62.71</v>
          </cell>
          <cell r="H139">
            <v>45.27</v>
          </cell>
          <cell r="I139">
            <v>119.56</v>
          </cell>
          <cell r="J139">
            <v>10.397154609411007</v>
          </cell>
          <cell r="K139">
            <v>229</v>
          </cell>
          <cell r="L139">
            <v>106452</v>
          </cell>
          <cell r="M139">
            <v>784705</v>
          </cell>
          <cell r="N139">
            <v>855542</v>
          </cell>
          <cell r="O139">
            <v>0.74399485186054803</v>
          </cell>
          <cell r="P139">
            <v>8418</v>
          </cell>
          <cell r="Q139">
            <v>7.3204455923404028</v>
          </cell>
        </row>
        <row r="140">
          <cell r="A140" t="str">
            <v>Average last 5 years</v>
          </cell>
          <cell r="B140" t="str">
            <v>Energy   Contents   in   MKwh</v>
          </cell>
          <cell r="C140" t="str">
            <v>MU</v>
          </cell>
          <cell r="D140">
            <v>1370</v>
          </cell>
          <cell r="E140">
            <v>1020.9060000000002</v>
          </cell>
          <cell r="F140">
            <v>76.019035897435899</v>
          </cell>
          <cell r="G140">
            <v>54.819931034482764</v>
          </cell>
          <cell r="H140">
            <v>40.15668934026138</v>
          </cell>
          <cell r="I140">
            <v>106.38520000000001</v>
          </cell>
          <cell r="J140">
            <v>10.454399705015359</v>
          </cell>
          <cell r="K140">
            <v>247.4</v>
          </cell>
          <cell r="L140">
            <v>69823</v>
          </cell>
          <cell r="M140">
            <v>698377.8</v>
          </cell>
          <cell r="N140">
            <v>709393.6</v>
          </cell>
          <cell r="O140">
            <v>0.70112748360174992</v>
          </cell>
          <cell r="P140">
            <v>6203.2</v>
          </cell>
          <cell r="Q140">
            <v>6.4445328373892865</v>
          </cell>
        </row>
        <row r="141">
          <cell r="A141" t="str">
            <v>STATE  LOAD  DESPATCH  CENTRE  M.P.E.B.  JABALPUR</v>
          </cell>
          <cell r="B141" t="str">
            <v>HASDEO-BANGO    MDDL    329.79 M</v>
          </cell>
          <cell r="C141" t="str">
            <v>M</v>
          </cell>
          <cell r="D141">
            <v>345</v>
          </cell>
          <cell r="E141">
            <v>355.56</v>
          </cell>
          <cell r="F141">
            <v>334.51</v>
          </cell>
          <cell r="G141">
            <v>344.57</v>
          </cell>
          <cell r="H141">
            <v>345.48</v>
          </cell>
        </row>
        <row r="142">
          <cell r="A142" t="str">
            <v>SATPURA</v>
          </cell>
          <cell r="B142" t="str">
            <v>Energy   Contents   in   MKwh</v>
          </cell>
          <cell r="C142" t="str">
            <v>MU</v>
          </cell>
          <cell r="D142">
            <v>68</v>
          </cell>
          <cell r="E142">
            <v>187.4</v>
          </cell>
          <cell r="F142">
            <v>13.18</v>
          </cell>
          <cell r="G142">
            <v>64.849999999999994</v>
          </cell>
          <cell r="H142">
            <v>71.36</v>
          </cell>
        </row>
        <row r="143">
          <cell r="A143" t="str">
            <v>STATION NAME</v>
          </cell>
          <cell r="B143" t="str">
            <v>YEAR</v>
          </cell>
          <cell r="C143" t="str">
            <v>CAPACITY</v>
          </cell>
          <cell r="D143" t="str">
            <v>TARGET</v>
          </cell>
          <cell r="E143" t="str">
            <v>ACTUAL GENE.</v>
          </cell>
          <cell r="F143" t="str">
            <v>ACHIEVE-MENT</v>
          </cell>
          <cell r="G143" t="str">
            <v>AVAIL-ABILITY</v>
          </cell>
          <cell r="H143" t="str">
            <v>P.L.F.</v>
          </cell>
          <cell r="I143" t="str">
            <v>AUXILIARY CONSUMPTION</v>
          </cell>
          <cell r="J143">
            <v>0</v>
          </cell>
          <cell r="K143" t="str">
            <v>MAXIMUM DEMAND</v>
          </cell>
          <cell r="L143" t="str">
            <v>COAL IN MT</v>
          </cell>
          <cell r="M143">
            <v>0</v>
          </cell>
          <cell r="N143" t="str">
            <v>COAL CONSUMED</v>
          </cell>
          <cell r="O143">
            <v>0</v>
          </cell>
          <cell r="P143" t="str">
            <v>FUEL OIL CONSUMPTION</v>
          </cell>
        </row>
        <row r="144">
          <cell r="A144" t="str">
            <v/>
          </cell>
          <cell r="B144" t="str">
            <v>Energy   Contents   in   MKwh</v>
          </cell>
          <cell r="C144" t="str">
            <v>MW</v>
          </cell>
          <cell r="D144" t="str">
            <v>MKwh</v>
          </cell>
          <cell r="E144" t="str">
            <v>MKwh</v>
          </cell>
          <cell r="F144" t="str">
            <v>%</v>
          </cell>
          <cell r="G144" t="str">
            <v>%</v>
          </cell>
          <cell r="H144" t="str">
            <v>%</v>
          </cell>
          <cell r="I144" t="str">
            <v>MKwh</v>
          </cell>
          <cell r="J144" t="str">
            <v>%</v>
          </cell>
          <cell r="K144" t="str">
            <v>MW</v>
          </cell>
          <cell r="L144" t="str">
            <v>OP.STOCK</v>
          </cell>
          <cell r="M144" t="str">
            <v>RECIEPT</v>
          </cell>
          <cell r="N144" t="str">
            <v>MT</v>
          </cell>
          <cell r="O144" t="str">
            <v>Kg/kWH</v>
          </cell>
          <cell r="P144" t="str">
            <v>KL</v>
          </cell>
          <cell r="Q144" t="str">
            <v>ml/KWH</v>
          </cell>
        </row>
        <row r="145">
          <cell r="A145" t="str">
            <v>SATPURA I</v>
          </cell>
          <cell r="B145" t="str">
            <v>88-89</v>
          </cell>
          <cell r="C145">
            <v>312.5</v>
          </cell>
          <cell r="D145">
            <v>1650</v>
          </cell>
          <cell r="E145">
            <v>1832.28</v>
          </cell>
          <cell r="F145">
            <v>111.04727272727273</v>
          </cell>
          <cell r="G145">
            <v>78.5</v>
          </cell>
          <cell r="H145">
            <v>66.932602739726022</v>
          </cell>
          <cell r="I145" t="str">
            <v/>
          </cell>
          <cell r="J145">
            <v>0</v>
          </cell>
          <cell r="K145">
            <v>312</v>
          </cell>
          <cell r="L145">
            <v>0</v>
          </cell>
          <cell r="M145">
            <v>0</v>
          </cell>
          <cell r="N145">
            <v>1518619</v>
          </cell>
          <cell r="O145">
            <v>0.82881382758093736</v>
          </cell>
          <cell r="P145">
            <v>25303</v>
          </cell>
          <cell r="Q145">
            <v>13.809570589647871</v>
          </cell>
        </row>
        <row r="146">
          <cell r="A146">
            <v>1</v>
          </cell>
          <cell r="B146" t="str">
            <v>89-90</v>
          </cell>
          <cell r="C146">
            <v>312.5</v>
          </cell>
          <cell r="D146">
            <v>1575</v>
          </cell>
          <cell r="E146">
            <v>1730</v>
          </cell>
          <cell r="F146">
            <v>109.84126984126983</v>
          </cell>
          <cell r="G146">
            <v>77.010000000000005</v>
          </cell>
          <cell r="H146">
            <v>63.196347031963469</v>
          </cell>
          <cell r="I146">
            <v>183</v>
          </cell>
          <cell r="J146">
            <v>10.578034682080926</v>
          </cell>
          <cell r="K146">
            <v>300</v>
          </cell>
          <cell r="L146">
            <v>0</v>
          </cell>
          <cell r="M146">
            <v>0</v>
          </cell>
          <cell r="N146">
            <v>1355923</v>
          </cell>
          <cell r="O146">
            <v>0.78377052023121385</v>
          </cell>
          <cell r="P146">
            <v>41696</v>
          </cell>
          <cell r="Q146">
            <v>24.101734104046244</v>
          </cell>
        </row>
        <row r="147">
          <cell r="A147">
            <v>2</v>
          </cell>
          <cell r="B147" t="str">
            <v>90-91</v>
          </cell>
          <cell r="C147">
            <v>312.5</v>
          </cell>
          <cell r="D147">
            <v>1700</v>
          </cell>
          <cell r="E147">
            <v>1515.39</v>
          </cell>
          <cell r="F147">
            <v>89.140588235294118</v>
          </cell>
          <cell r="G147">
            <v>72.61</v>
          </cell>
          <cell r="H147">
            <v>55.356712328767124</v>
          </cell>
          <cell r="I147">
            <v>170.39</v>
          </cell>
          <cell r="J147">
            <v>11.243970199090663</v>
          </cell>
          <cell r="K147">
            <v>270</v>
          </cell>
          <cell r="L147">
            <v>0</v>
          </cell>
          <cell r="M147">
            <v>0</v>
          </cell>
          <cell r="N147">
            <v>1267262</v>
          </cell>
          <cell r="O147">
            <v>0.83626129247256487</v>
          </cell>
          <cell r="P147">
            <v>29278</v>
          </cell>
          <cell r="Q147">
            <v>19.320438962907236</v>
          </cell>
        </row>
        <row r="148">
          <cell r="A148">
            <v>3</v>
          </cell>
          <cell r="B148" t="str">
            <v>91-92</v>
          </cell>
          <cell r="C148">
            <v>312.5</v>
          </cell>
          <cell r="D148">
            <v>1700</v>
          </cell>
          <cell r="E148">
            <v>1385.47</v>
          </cell>
          <cell r="F148">
            <v>81.498235294117649</v>
          </cell>
          <cell r="G148">
            <v>64.790000000000006</v>
          </cell>
          <cell r="H148">
            <v>50.610776255707762</v>
          </cell>
          <cell r="I148">
            <v>149.15</v>
          </cell>
          <cell r="J148">
            <v>10.765299862140646</v>
          </cell>
          <cell r="K148">
            <v>260</v>
          </cell>
          <cell r="L148">
            <v>0</v>
          </cell>
          <cell r="M148">
            <v>0</v>
          </cell>
          <cell r="N148">
            <v>1231619</v>
          </cell>
          <cell r="O148">
            <v>0.88895392899160575</v>
          </cell>
          <cell r="P148">
            <v>24484</v>
          </cell>
          <cell r="Q148">
            <v>17.67198134928941</v>
          </cell>
        </row>
        <row r="149">
          <cell r="A149" t="str">
            <v>Note :-</v>
          </cell>
          <cell r="B149" t="str">
            <v>92-93</v>
          </cell>
          <cell r="C149">
            <v>312.5</v>
          </cell>
          <cell r="D149">
            <v>1600</v>
          </cell>
          <cell r="E149">
            <v>1538.84</v>
          </cell>
          <cell r="F149">
            <v>96.177499999999995</v>
          </cell>
          <cell r="G149">
            <v>72.41</v>
          </cell>
          <cell r="H149">
            <v>56.213333333333331</v>
          </cell>
          <cell r="I149">
            <v>157.91</v>
          </cell>
          <cell r="J149">
            <v>10.261625640092538</v>
          </cell>
          <cell r="K149">
            <v>305</v>
          </cell>
          <cell r="L149">
            <v>0</v>
          </cell>
          <cell r="M149">
            <v>0</v>
          </cell>
          <cell r="N149">
            <v>1453111</v>
          </cell>
          <cell r="O149">
            <v>0.94428985469574489</v>
          </cell>
          <cell r="P149">
            <v>28065</v>
          </cell>
          <cell r="Q149">
            <v>18.237763510176496</v>
          </cell>
        </row>
        <row r="150">
          <cell r="A150" t="str">
            <v>Note :-</v>
          </cell>
          <cell r="B150" t="str">
            <v>93-94</v>
          </cell>
          <cell r="C150">
            <v>312.5</v>
          </cell>
          <cell r="D150">
            <v>1500</v>
          </cell>
          <cell r="E150">
            <v>1519.37</v>
          </cell>
          <cell r="F150">
            <v>101.29133333333333</v>
          </cell>
          <cell r="G150">
            <v>72.699726027397261</v>
          </cell>
          <cell r="H150">
            <v>55.502100456621008</v>
          </cell>
          <cell r="I150">
            <v>165.02799999999999</v>
          </cell>
          <cell r="J150">
            <v>10.861607113474664</v>
          </cell>
          <cell r="K150">
            <v>306</v>
          </cell>
          <cell r="L150">
            <v>0</v>
          </cell>
          <cell r="M150">
            <v>0</v>
          </cell>
          <cell r="N150">
            <v>1405416</v>
          </cell>
          <cell r="O150">
            <v>0.92499917729058756</v>
          </cell>
          <cell r="P150">
            <v>29911.776000000002</v>
          </cell>
          <cell r="Q150">
            <v>19.686959726728844</v>
          </cell>
        </row>
        <row r="151">
          <cell r="B151" t="str">
            <v>94-95</v>
          </cell>
          <cell r="C151">
            <v>312.5</v>
          </cell>
          <cell r="D151">
            <v>1550</v>
          </cell>
          <cell r="E151">
            <v>1497.8</v>
          </cell>
          <cell r="F151">
            <v>96.632258064516122</v>
          </cell>
          <cell r="G151">
            <v>70</v>
          </cell>
          <cell r="H151">
            <v>54.714155251141555</v>
          </cell>
          <cell r="I151">
            <v>161.1</v>
          </cell>
          <cell r="J151">
            <v>10.755775136867406</v>
          </cell>
          <cell r="K151">
            <v>310</v>
          </cell>
          <cell r="L151" t="str">
            <v/>
          </cell>
          <cell r="M151">
            <v>0</v>
          </cell>
          <cell r="N151">
            <v>1384902</v>
          </cell>
          <cell r="O151">
            <v>0.92462411536920819</v>
          </cell>
          <cell r="P151">
            <v>20311</v>
          </cell>
          <cell r="Q151">
            <v>13.560555481372681</v>
          </cell>
        </row>
        <row r="152">
          <cell r="B152" t="str">
            <v>95-96</v>
          </cell>
          <cell r="C152">
            <v>312.5</v>
          </cell>
          <cell r="D152">
            <v>1550</v>
          </cell>
          <cell r="E152">
            <v>1814</v>
          </cell>
          <cell r="F152">
            <v>117.03225806451613</v>
          </cell>
          <cell r="G152">
            <v>78.900000000000006</v>
          </cell>
          <cell r="H152">
            <v>66.083788706739526</v>
          </cell>
          <cell r="I152">
            <v>173.2</v>
          </cell>
          <cell r="J152">
            <v>9.5479603087100333</v>
          </cell>
          <cell r="K152">
            <v>313</v>
          </cell>
          <cell r="L152">
            <v>0</v>
          </cell>
          <cell r="M152">
            <v>0</v>
          </cell>
          <cell r="N152">
            <v>1640420</v>
          </cell>
          <cell r="O152">
            <v>0.90431091510474093</v>
          </cell>
          <cell r="P152">
            <v>17336</v>
          </cell>
          <cell r="Q152">
            <v>9.5567805953693501</v>
          </cell>
        </row>
        <row r="153">
          <cell r="B153" t="str">
            <v>96-97</v>
          </cell>
          <cell r="C153">
            <v>312.5</v>
          </cell>
          <cell r="D153">
            <v>1650</v>
          </cell>
          <cell r="E153">
            <v>1819</v>
          </cell>
          <cell r="F153">
            <v>110.24242424242425</v>
          </cell>
          <cell r="G153">
            <v>78</v>
          </cell>
          <cell r="H153">
            <v>66.447488584474883</v>
          </cell>
          <cell r="I153">
            <v>169</v>
          </cell>
          <cell r="J153">
            <v>9.2908191313908741</v>
          </cell>
          <cell r="K153">
            <v>315</v>
          </cell>
          <cell r="L153">
            <v>0</v>
          </cell>
          <cell r="M153">
            <v>0</v>
          </cell>
          <cell r="N153">
            <v>1634052</v>
          </cell>
          <cell r="O153">
            <v>0.89832435404068167</v>
          </cell>
          <cell r="P153">
            <v>14501</v>
          </cell>
          <cell r="Q153">
            <v>7.97196261682243</v>
          </cell>
        </row>
        <row r="154">
          <cell r="B154" t="str">
            <v>97-98</v>
          </cell>
          <cell r="C154">
            <v>312.5</v>
          </cell>
          <cell r="D154">
            <v>1800</v>
          </cell>
          <cell r="E154">
            <v>2122.88</v>
          </cell>
          <cell r="F154">
            <v>117.93777777777778</v>
          </cell>
          <cell r="G154">
            <v>85.2</v>
          </cell>
          <cell r="H154">
            <v>77.548127853881283</v>
          </cell>
          <cell r="I154">
            <v>192.33500000000001</v>
          </cell>
          <cell r="J154">
            <v>9.0600976032559544</v>
          </cell>
          <cell r="K154">
            <v>325</v>
          </cell>
          <cell r="L154">
            <v>0</v>
          </cell>
          <cell r="M154">
            <v>0</v>
          </cell>
          <cell r="N154">
            <v>1889366</v>
          </cell>
          <cell r="O154">
            <v>0.89000131896291834</v>
          </cell>
          <cell r="P154">
            <v>10789</v>
          </cell>
          <cell r="Q154">
            <v>5.0822467591196858</v>
          </cell>
        </row>
        <row r="155">
          <cell r="B155" t="str">
            <v>98-99</v>
          </cell>
          <cell r="C155">
            <v>312.5</v>
          </cell>
          <cell r="D155">
            <v>1700</v>
          </cell>
          <cell r="E155">
            <v>1925.81</v>
          </cell>
          <cell r="F155">
            <v>113.28294117647059</v>
          </cell>
          <cell r="G155">
            <v>78.900000000000006</v>
          </cell>
          <cell r="H155">
            <v>70.349223744292232</v>
          </cell>
          <cell r="I155">
            <v>175.8</v>
          </cell>
          <cell r="J155">
            <v>9.1286263961657692</v>
          </cell>
          <cell r="K155">
            <v>308</v>
          </cell>
          <cell r="L155">
            <v>0</v>
          </cell>
          <cell r="M155">
            <v>0</v>
          </cell>
          <cell r="N155">
            <v>1687020</v>
          </cell>
          <cell r="O155">
            <v>0.87600542109553903</v>
          </cell>
          <cell r="P155">
            <v>9962</v>
          </cell>
          <cell r="Q155">
            <v>5.1728882911606027</v>
          </cell>
        </row>
        <row r="156">
          <cell r="B156" t="str">
            <v>99-00</v>
          </cell>
          <cell r="C156">
            <v>312.5</v>
          </cell>
          <cell r="D156">
            <v>2050</v>
          </cell>
          <cell r="E156">
            <v>2102.1999999999998</v>
          </cell>
          <cell r="F156">
            <v>102.5</v>
          </cell>
          <cell r="G156">
            <v>80.8</v>
          </cell>
          <cell r="H156">
            <v>76.599999999999994</v>
          </cell>
          <cell r="I156">
            <v>187.6</v>
          </cell>
          <cell r="J156">
            <v>8.9</v>
          </cell>
          <cell r="K156">
            <v>313</v>
          </cell>
          <cell r="L156">
            <v>0</v>
          </cell>
          <cell r="M156">
            <v>0</v>
          </cell>
          <cell r="N156">
            <v>1663406</v>
          </cell>
          <cell r="O156">
            <v>0.79</v>
          </cell>
          <cell r="P156">
            <v>8205</v>
          </cell>
          <cell r="Q156">
            <v>3.9</v>
          </cell>
        </row>
        <row r="157">
          <cell r="B157" t="str">
            <v>00-01</v>
          </cell>
          <cell r="C157">
            <v>312.5</v>
          </cell>
          <cell r="D157">
            <v>1950</v>
          </cell>
          <cell r="E157">
            <v>1972.36</v>
          </cell>
          <cell r="F157">
            <v>101.15</v>
          </cell>
          <cell r="G157">
            <v>78.77</v>
          </cell>
          <cell r="H157">
            <v>72.05</v>
          </cell>
          <cell r="I157">
            <v>180.9</v>
          </cell>
          <cell r="J157">
            <v>9.17</v>
          </cell>
          <cell r="K157">
            <v>308</v>
          </cell>
          <cell r="L157">
            <v>0</v>
          </cell>
          <cell r="M157">
            <v>0</v>
          </cell>
          <cell r="N157">
            <v>1663767</v>
          </cell>
          <cell r="O157">
            <v>0.84399999999999997</v>
          </cell>
          <cell r="P157">
            <v>9457</v>
          </cell>
          <cell r="Q157">
            <v>4.8</v>
          </cell>
        </row>
        <row r="158">
          <cell r="A158" t="str">
            <v>Average last 5 years</v>
          </cell>
          <cell r="B158">
            <v>0</v>
          </cell>
          <cell r="C158">
            <v>0</v>
          </cell>
          <cell r="D158">
            <v>1830</v>
          </cell>
          <cell r="E158">
            <v>1988.45</v>
          </cell>
          <cell r="F158">
            <v>109.02262863933451</v>
          </cell>
          <cell r="G158">
            <v>80.333999999999989</v>
          </cell>
          <cell r="H158">
            <v>72.598968036529669</v>
          </cell>
          <cell r="I158">
            <v>181.12700000000001</v>
          </cell>
          <cell r="J158">
            <v>9.10990862616252</v>
          </cell>
          <cell r="K158">
            <v>313.8</v>
          </cell>
          <cell r="L158">
            <v>0</v>
          </cell>
          <cell r="M158">
            <v>0</v>
          </cell>
          <cell r="N158">
            <v>1707522.2</v>
          </cell>
          <cell r="O158">
            <v>0.85966621881982785</v>
          </cell>
          <cell r="P158">
            <v>10582.8</v>
          </cell>
          <cell r="Q158">
            <v>5.3854195334205439</v>
          </cell>
        </row>
        <row r="159">
          <cell r="A159" t="str">
            <v>SATPURA II</v>
          </cell>
          <cell r="B159" t="str">
            <v>88-89</v>
          </cell>
          <cell r="C159">
            <v>410</v>
          </cell>
          <cell r="D159">
            <v>1800</v>
          </cell>
          <cell r="E159">
            <v>1359.91</v>
          </cell>
          <cell r="F159">
            <v>75.550555555555562</v>
          </cell>
          <cell r="G159">
            <v>64.67</v>
          </cell>
          <cell r="H159">
            <v>37.863626239002116</v>
          </cell>
          <cell r="I159" t="str">
            <v/>
          </cell>
          <cell r="J159">
            <v>0</v>
          </cell>
          <cell r="K159">
            <v>370</v>
          </cell>
          <cell r="L159">
            <v>0</v>
          </cell>
          <cell r="M159">
            <v>0</v>
          </cell>
          <cell r="N159">
            <v>1073518</v>
          </cell>
          <cell r="O159">
            <v>0.78940371053966807</v>
          </cell>
          <cell r="P159">
            <v>49985</v>
          </cell>
          <cell r="Q159">
            <v>36.756108860145154</v>
          </cell>
        </row>
        <row r="160">
          <cell r="B160" t="str">
            <v>89-90</v>
          </cell>
          <cell r="C160">
            <v>410</v>
          </cell>
          <cell r="D160">
            <v>1800</v>
          </cell>
          <cell r="E160">
            <v>1247.99</v>
          </cell>
          <cell r="F160">
            <v>69.332777777777778</v>
          </cell>
          <cell r="G160">
            <v>64.5</v>
          </cell>
          <cell r="H160">
            <v>34.747466310279542</v>
          </cell>
          <cell r="I160">
            <v>163</v>
          </cell>
          <cell r="J160">
            <v>13.061002091362912</v>
          </cell>
          <cell r="K160">
            <v>370</v>
          </cell>
          <cell r="L160">
            <v>0</v>
          </cell>
          <cell r="M160">
            <v>0</v>
          </cell>
          <cell r="N160">
            <v>957978</v>
          </cell>
          <cell r="O160">
            <v>0.7676167276981386</v>
          </cell>
          <cell r="P160">
            <v>69673</v>
          </cell>
          <cell r="Q160">
            <v>55.828171700093748</v>
          </cell>
        </row>
        <row r="161">
          <cell r="B161" t="str">
            <v>90-91</v>
          </cell>
          <cell r="C161">
            <v>410</v>
          </cell>
          <cell r="D161">
            <v>1800</v>
          </cell>
          <cell r="E161">
            <v>1143.08</v>
          </cell>
          <cell r="F161">
            <v>63.504444444444445</v>
          </cell>
          <cell r="G161">
            <v>59.01</v>
          </cell>
          <cell r="H161">
            <v>31.826484018264839</v>
          </cell>
          <cell r="I161">
            <v>154.97</v>
          </cell>
          <cell r="J161">
            <v>13.557231339888723</v>
          </cell>
          <cell r="K161">
            <v>360</v>
          </cell>
          <cell r="L161">
            <v>0</v>
          </cell>
          <cell r="M161">
            <v>0</v>
          </cell>
          <cell r="N161">
            <v>940719</v>
          </cell>
          <cell r="O161">
            <v>0.82296864611400777</v>
          </cell>
          <cell r="P161">
            <v>46329</v>
          </cell>
          <cell r="Q161">
            <v>40.529971655527177</v>
          </cell>
        </row>
        <row r="162">
          <cell r="B162" t="str">
            <v>91-92</v>
          </cell>
          <cell r="C162">
            <v>410</v>
          </cell>
          <cell r="D162">
            <v>1800</v>
          </cell>
          <cell r="E162">
            <v>1261.23</v>
          </cell>
          <cell r="F162">
            <v>70.068333333333328</v>
          </cell>
          <cell r="G162">
            <v>57.19</v>
          </cell>
          <cell r="H162">
            <v>35.116104243234211</v>
          </cell>
          <cell r="I162">
            <v>163.13</v>
          </cell>
          <cell r="J162">
            <v>12.934199154793337</v>
          </cell>
          <cell r="K162">
            <v>360</v>
          </cell>
          <cell r="L162">
            <v>0</v>
          </cell>
          <cell r="M162">
            <v>0</v>
          </cell>
          <cell r="N162">
            <v>1092330</v>
          </cell>
          <cell r="O162">
            <v>0.86608310934563881</v>
          </cell>
          <cell r="P162">
            <v>32897</v>
          </cell>
          <cell r="Q162">
            <v>26.083267920997756</v>
          </cell>
        </row>
        <row r="163">
          <cell r="B163" t="str">
            <v>92-93</v>
          </cell>
          <cell r="C163">
            <v>410</v>
          </cell>
          <cell r="D163">
            <v>1600</v>
          </cell>
          <cell r="E163">
            <v>1091.3900000000001</v>
          </cell>
          <cell r="F163">
            <v>68.211875000000006</v>
          </cell>
          <cell r="G163">
            <v>52.11</v>
          </cell>
          <cell r="H163">
            <v>30.387292571555857</v>
          </cell>
          <cell r="I163">
            <v>140.04</v>
          </cell>
          <cell r="J163">
            <v>12.831343516066665</v>
          </cell>
          <cell r="K163">
            <v>360</v>
          </cell>
          <cell r="L163">
            <v>0</v>
          </cell>
          <cell r="M163">
            <v>0</v>
          </cell>
          <cell r="N163">
            <v>1018559</v>
          </cell>
          <cell r="O163">
            <v>0.93326766783642878</v>
          </cell>
          <cell r="P163">
            <v>47822</v>
          </cell>
          <cell r="Q163">
            <v>43.817517111206804</v>
          </cell>
        </row>
        <row r="164">
          <cell r="B164" t="str">
            <v>93-94</v>
          </cell>
          <cell r="C164">
            <v>410</v>
          </cell>
          <cell r="D164">
            <v>1400</v>
          </cell>
          <cell r="E164">
            <v>1268.5727999999999</v>
          </cell>
          <cell r="F164">
            <v>90.612342857142863</v>
          </cell>
          <cell r="G164">
            <v>50.802958904109587</v>
          </cell>
          <cell r="H164">
            <v>35.320547945205476</v>
          </cell>
          <cell r="I164">
            <v>141.77538000000001</v>
          </cell>
          <cell r="J164">
            <v>11.175975080026941</v>
          </cell>
          <cell r="K164">
            <v>380</v>
          </cell>
          <cell r="L164">
            <v>0</v>
          </cell>
          <cell r="M164">
            <v>0</v>
          </cell>
          <cell r="N164">
            <v>1109586.71</v>
          </cell>
          <cell r="O164">
            <v>0.87467326274061696</v>
          </cell>
          <cell r="P164">
            <v>22408.133999999998</v>
          </cell>
          <cell r="Q164">
            <v>17.664050498323785</v>
          </cell>
        </row>
        <row r="165">
          <cell r="B165" t="str">
            <v>94-95</v>
          </cell>
          <cell r="C165">
            <v>410</v>
          </cell>
          <cell r="D165">
            <v>1400</v>
          </cell>
          <cell r="E165">
            <v>2021.1</v>
          </cell>
          <cell r="F165">
            <v>144.36428571428573</v>
          </cell>
          <cell r="G165">
            <v>74.5</v>
          </cell>
          <cell r="H165">
            <v>56.272970263949212</v>
          </cell>
          <cell r="I165">
            <v>195.6</v>
          </cell>
          <cell r="J165">
            <v>9.6778981742615411</v>
          </cell>
          <cell r="K165">
            <v>425</v>
          </cell>
          <cell r="L165">
            <v>0</v>
          </cell>
          <cell r="M165">
            <v>0</v>
          </cell>
          <cell r="N165">
            <v>1776510</v>
          </cell>
          <cell r="O165">
            <v>0.8789817426154074</v>
          </cell>
          <cell r="P165">
            <v>27860</v>
          </cell>
          <cell r="Q165">
            <v>13.784572757409332</v>
          </cell>
        </row>
        <row r="166">
          <cell r="B166" t="str">
            <v>95-96</v>
          </cell>
          <cell r="C166">
            <v>410</v>
          </cell>
          <cell r="D166">
            <v>2000</v>
          </cell>
          <cell r="E166">
            <v>2079.3000000000002</v>
          </cell>
          <cell r="F166">
            <v>103.96500000000002</v>
          </cell>
          <cell r="G166">
            <v>77.3</v>
          </cell>
          <cell r="H166">
            <v>57.735239237638289</v>
          </cell>
          <cell r="I166">
            <v>206.9</v>
          </cell>
          <cell r="J166">
            <v>9.9504640984946846</v>
          </cell>
          <cell r="K166">
            <v>425</v>
          </cell>
          <cell r="L166">
            <v>0</v>
          </cell>
          <cell r="M166">
            <v>0</v>
          </cell>
          <cell r="N166">
            <v>1823764</v>
          </cell>
          <cell r="O166">
            <v>0.87710479488289317</v>
          </cell>
          <cell r="P166">
            <v>19304</v>
          </cell>
          <cell r="Q166">
            <v>9.2838936180445337</v>
          </cell>
        </row>
        <row r="167">
          <cell r="B167" t="str">
            <v>96-97</v>
          </cell>
          <cell r="C167">
            <v>410</v>
          </cell>
          <cell r="D167">
            <v>2000</v>
          </cell>
          <cell r="E167">
            <v>2273.1</v>
          </cell>
          <cell r="F167">
            <v>113.655</v>
          </cell>
          <cell r="G167">
            <v>77.599999999999994</v>
          </cell>
          <cell r="H167">
            <v>63.289341797527563</v>
          </cell>
          <cell r="I167">
            <v>213</v>
          </cell>
          <cell r="J167">
            <v>9.3704632440279791</v>
          </cell>
          <cell r="K167">
            <v>410</v>
          </cell>
          <cell r="L167">
            <v>0</v>
          </cell>
          <cell r="M167">
            <v>0</v>
          </cell>
          <cell r="N167">
            <v>1969440</v>
          </cell>
          <cell r="O167">
            <v>0.86641150851260396</v>
          </cell>
          <cell r="P167">
            <v>11164</v>
          </cell>
          <cell r="Q167">
            <v>4.9113545378557921</v>
          </cell>
        </row>
        <row r="168">
          <cell r="B168" t="str">
            <v>97-98</v>
          </cell>
          <cell r="C168">
            <v>410</v>
          </cell>
          <cell r="D168">
            <v>2200</v>
          </cell>
          <cell r="E168">
            <v>2601.9899999999998</v>
          </cell>
          <cell r="F168">
            <v>118.27227272727271</v>
          </cell>
          <cell r="G168">
            <v>84.5</v>
          </cell>
          <cell r="H168">
            <v>72.446541931172732</v>
          </cell>
          <cell r="I168">
            <v>249.321</v>
          </cell>
          <cell r="J168">
            <v>9.5819353648553616</v>
          </cell>
          <cell r="K168">
            <v>425</v>
          </cell>
          <cell r="L168">
            <v>0</v>
          </cell>
          <cell r="M168">
            <v>0</v>
          </cell>
          <cell r="N168">
            <v>2253381</v>
          </cell>
          <cell r="O168">
            <v>0.86602215996218279</v>
          </cell>
          <cell r="P168">
            <v>10505</v>
          </cell>
          <cell r="Q168">
            <v>4.0372945322618463</v>
          </cell>
        </row>
        <row r="169">
          <cell r="B169" t="str">
            <v>98-99</v>
          </cell>
          <cell r="C169">
            <v>410</v>
          </cell>
          <cell r="D169">
            <v>2150</v>
          </cell>
          <cell r="E169">
            <v>2881.87</v>
          </cell>
          <cell r="F169">
            <v>134.04046511627908</v>
          </cell>
          <cell r="G169">
            <v>87.5</v>
          </cell>
          <cell r="H169">
            <v>80.239169172513641</v>
          </cell>
          <cell r="I169">
            <v>254</v>
          </cell>
          <cell r="J169">
            <v>8.8137216460145673</v>
          </cell>
          <cell r="K169">
            <v>425</v>
          </cell>
          <cell r="L169">
            <v>0</v>
          </cell>
          <cell r="M169">
            <v>0</v>
          </cell>
          <cell r="N169">
            <v>2346034</v>
          </cell>
          <cell r="O169">
            <v>0.81406656094827312</v>
          </cell>
          <cell r="P169">
            <v>4710</v>
          </cell>
          <cell r="Q169">
            <v>1.6343554705798666</v>
          </cell>
        </row>
        <row r="170">
          <cell r="B170" t="str">
            <v>99-00</v>
          </cell>
          <cell r="C170">
            <v>410</v>
          </cell>
          <cell r="D170">
            <v>2700</v>
          </cell>
          <cell r="E170">
            <v>2520.9</v>
          </cell>
          <cell r="F170">
            <v>93.3</v>
          </cell>
          <cell r="G170">
            <v>75.2</v>
          </cell>
          <cell r="H170">
            <v>70</v>
          </cell>
          <cell r="I170">
            <v>226.5</v>
          </cell>
          <cell r="J170">
            <v>8.9848863501130545</v>
          </cell>
          <cell r="K170">
            <v>425</v>
          </cell>
          <cell r="L170">
            <v>0</v>
          </cell>
          <cell r="M170">
            <v>0</v>
          </cell>
          <cell r="N170">
            <v>1970136</v>
          </cell>
          <cell r="O170">
            <v>0.78152088539807207</v>
          </cell>
          <cell r="P170">
            <v>4059</v>
          </cell>
          <cell r="Q170">
            <v>1.6101392359871474</v>
          </cell>
        </row>
        <row r="171">
          <cell r="B171" t="str">
            <v>00-01</v>
          </cell>
          <cell r="C171">
            <v>410</v>
          </cell>
          <cell r="D171">
            <v>2850</v>
          </cell>
          <cell r="E171">
            <v>2450.13</v>
          </cell>
          <cell r="F171">
            <v>85.97</v>
          </cell>
          <cell r="G171">
            <v>77.64</v>
          </cell>
          <cell r="H171">
            <v>68.22</v>
          </cell>
          <cell r="I171">
            <v>222.63</v>
          </cell>
          <cell r="J171">
            <v>9.0864566369947717</v>
          </cell>
          <cell r="K171">
            <v>415</v>
          </cell>
          <cell r="L171">
            <v>0</v>
          </cell>
          <cell r="M171">
            <v>0</v>
          </cell>
          <cell r="N171">
            <v>1980025</v>
          </cell>
          <cell r="O171">
            <v>0.80813058898915568</v>
          </cell>
          <cell r="P171">
            <v>7560</v>
          </cell>
          <cell r="Q171">
            <v>3.0855505626232076</v>
          </cell>
        </row>
        <row r="172">
          <cell r="A172" t="str">
            <v>Average last 5 years</v>
          </cell>
          <cell r="B172">
            <v>0</v>
          </cell>
          <cell r="C172">
            <v>0</v>
          </cell>
          <cell r="D172">
            <v>2380</v>
          </cell>
          <cell r="E172">
            <v>2545.5980000000004</v>
          </cell>
          <cell r="F172">
            <v>109.04754756871037</v>
          </cell>
          <cell r="G172">
            <v>80.488</v>
          </cell>
          <cell r="H172">
            <v>70.839010580242785</v>
          </cell>
          <cell r="I172">
            <v>233.09020000000001</v>
          </cell>
          <cell r="J172">
            <v>9.1674926484011472</v>
          </cell>
          <cell r="K172">
            <v>420</v>
          </cell>
          <cell r="L172">
            <v>0</v>
          </cell>
          <cell r="M172">
            <v>0</v>
          </cell>
          <cell r="N172">
            <v>2103803.2000000002</v>
          </cell>
          <cell r="O172">
            <v>0.82723034076205759</v>
          </cell>
          <cell r="P172">
            <v>7599.6</v>
          </cell>
          <cell r="Q172">
            <v>3.0557388678615722</v>
          </cell>
        </row>
        <row r="173">
          <cell r="A173" t="str">
            <v>SATPURA III</v>
          </cell>
          <cell r="B173" t="str">
            <v>88-89</v>
          </cell>
          <cell r="C173">
            <v>420</v>
          </cell>
          <cell r="D173">
            <v>2050</v>
          </cell>
          <cell r="E173">
            <v>1857.99</v>
          </cell>
          <cell r="F173">
            <v>90.633658536585372</v>
          </cell>
          <cell r="G173">
            <v>75.62</v>
          </cell>
          <cell r="H173">
            <v>50.4998369210698</v>
          </cell>
          <cell r="I173" t="str">
            <v/>
          </cell>
          <cell r="J173">
            <v>0</v>
          </cell>
          <cell r="K173">
            <v>420</v>
          </cell>
          <cell r="L173">
            <v>0</v>
          </cell>
          <cell r="M173">
            <v>0</v>
          </cell>
          <cell r="N173">
            <v>1419331</v>
          </cell>
          <cell r="O173">
            <v>0.76390669486918661</v>
          </cell>
          <cell r="P173">
            <v>19789</v>
          </cell>
          <cell r="Q173">
            <v>10.650757000844999</v>
          </cell>
        </row>
        <row r="174">
          <cell r="B174" t="str">
            <v>89-90</v>
          </cell>
          <cell r="C174">
            <v>420</v>
          </cell>
          <cell r="D174">
            <v>2100</v>
          </cell>
          <cell r="E174">
            <v>1805.67</v>
          </cell>
          <cell r="F174">
            <v>85.984285714285718</v>
          </cell>
          <cell r="G174">
            <v>88.7</v>
          </cell>
          <cell r="H174">
            <v>49.077788649706456</v>
          </cell>
          <cell r="I174">
            <v>189</v>
          </cell>
          <cell r="J174">
            <v>10.467028859093855</v>
          </cell>
          <cell r="K174">
            <v>370</v>
          </cell>
          <cell r="L174">
            <v>0</v>
          </cell>
          <cell r="M174">
            <v>0</v>
          </cell>
          <cell r="N174">
            <v>1317205</v>
          </cell>
          <cell r="O174">
            <v>0.72948268509749847</v>
          </cell>
          <cell r="P174">
            <v>56636</v>
          </cell>
          <cell r="Q174">
            <v>31.365642670033836</v>
          </cell>
        </row>
        <row r="175">
          <cell r="B175" t="str">
            <v>90-91</v>
          </cell>
          <cell r="C175">
            <v>420</v>
          </cell>
          <cell r="D175">
            <v>1950</v>
          </cell>
          <cell r="E175">
            <v>1496.73</v>
          </cell>
          <cell r="F175">
            <v>76.755384615384614</v>
          </cell>
          <cell r="G175">
            <v>67.97</v>
          </cell>
          <cell r="H175">
            <v>40.680854533594257</v>
          </cell>
          <cell r="I175">
            <v>168.45</v>
          </cell>
          <cell r="J175">
            <v>11.254534886051593</v>
          </cell>
          <cell r="K175">
            <v>380</v>
          </cell>
          <cell r="L175">
            <v>0</v>
          </cell>
          <cell r="M175">
            <v>0</v>
          </cell>
          <cell r="N175">
            <v>1201210</v>
          </cell>
          <cell r="O175">
            <v>0.80255623926827147</v>
          </cell>
          <cell r="P175">
            <v>50058</v>
          </cell>
          <cell r="Q175">
            <v>33.444909903589824</v>
          </cell>
        </row>
        <row r="176">
          <cell r="B176" t="str">
            <v>91-92</v>
          </cell>
          <cell r="C176">
            <v>420</v>
          </cell>
          <cell r="D176">
            <v>1950</v>
          </cell>
          <cell r="E176">
            <v>1741.07</v>
          </cell>
          <cell r="F176">
            <v>89.285641025641027</v>
          </cell>
          <cell r="G176">
            <v>69.19</v>
          </cell>
          <cell r="H176">
            <v>47.321972167862576</v>
          </cell>
          <cell r="I176">
            <v>179.06</v>
          </cell>
          <cell r="J176">
            <v>10.284480233419679</v>
          </cell>
          <cell r="K176">
            <v>380</v>
          </cell>
          <cell r="L176">
            <v>0</v>
          </cell>
          <cell r="M176">
            <v>0</v>
          </cell>
          <cell r="N176">
            <v>1516544</v>
          </cell>
          <cell r="O176">
            <v>0.87104137111086866</v>
          </cell>
          <cell r="P176">
            <v>29511</v>
          </cell>
          <cell r="Q176">
            <v>16.949921599935671</v>
          </cell>
        </row>
        <row r="177">
          <cell r="B177" t="str">
            <v>92-93</v>
          </cell>
          <cell r="C177">
            <v>420</v>
          </cell>
          <cell r="D177">
            <v>1800</v>
          </cell>
          <cell r="E177">
            <v>2011.32</v>
          </cell>
          <cell r="F177">
            <v>111.74</v>
          </cell>
          <cell r="G177">
            <v>81.23</v>
          </cell>
          <cell r="H177">
            <v>54.667318982387478</v>
          </cell>
          <cell r="I177">
            <v>201.66</v>
          </cell>
          <cell r="J177">
            <v>10.026251416979894</v>
          </cell>
          <cell r="K177">
            <v>410</v>
          </cell>
          <cell r="L177">
            <v>0</v>
          </cell>
          <cell r="M177">
            <v>0</v>
          </cell>
          <cell r="N177">
            <v>1890962</v>
          </cell>
          <cell r="O177">
            <v>0.94015969611996097</v>
          </cell>
          <cell r="P177">
            <v>38920</v>
          </cell>
          <cell r="Q177">
            <v>19.35047630411869</v>
          </cell>
        </row>
        <row r="178">
          <cell r="B178" t="str">
            <v>93-94</v>
          </cell>
          <cell r="C178">
            <v>420</v>
          </cell>
          <cell r="D178">
            <v>2015</v>
          </cell>
          <cell r="E178">
            <v>2278.799</v>
          </cell>
          <cell r="F178">
            <v>113.0917617866005</v>
          </cell>
          <cell r="G178">
            <v>81.576273972602735</v>
          </cell>
          <cell r="H178">
            <v>61.93735051098065</v>
          </cell>
          <cell r="I178">
            <v>217.87020000000001</v>
          </cell>
          <cell r="J178">
            <v>9.5607466915686725</v>
          </cell>
          <cell r="K178">
            <v>420</v>
          </cell>
          <cell r="L178">
            <v>0</v>
          </cell>
          <cell r="M178">
            <v>0</v>
          </cell>
          <cell r="N178">
            <v>2020976</v>
          </cell>
          <cell r="O178">
            <v>0.88686013992458312</v>
          </cell>
          <cell r="P178">
            <v>29590.454000000002</v>
          </cell>
          <cell r="Q178">
            <v>12.985109261501345</v>
          </cell>
        </row>
        <row r="179">
          <cell r="B179" t="str">
            <v>94-95</v>
          </cell>
          <cell r="C179">
            <v>420</v>
          </cell>
          <cell r="D179">
            <v>2000</v>
          </cell>
          <cell r="E179">
            <v>2280.8000000000002</v>
          </cell>
          <cell r="F179">
            <v>114.04000000000002</v>
          </cell>
          <cell r="G179">
            <v>85.1</v>
          </cell>
          <cell r="H179">
            <v>61.991737334203094</v>
          </cell>
          <cell r="I179">
            <v>230.8</v>
          </cell>
          <cell r="J179">
            <v>10.119256401262714</v>
          </cell>
          <cell r="K179">
            <v>420</v>
          </cell>
          <cell r="L179">
            <v>0</v>
          </cell>
          <cell r="M179">
            <v>0</v>
          </cell>
          <cell r="N179">
            <v>2011129</v>
          </cell>
          <cell r="O179">
            <v>0.88176473167309721</v>
          </cell>
          <cell r="P179">
            <v>33934</v>
          </cell>
          <cell r="Q179">
            <v>14.878112942827077</v>
          </cell>
        </row>
        <row r="180">
          <cell r="B180" t="str">
            <v>95-96</v>
          </cell>
          <cell r="C180">
            <v>420</v>
          </cell>
          <cell r="D180">
            <v>2100</v>
          </cell>
          <cell r="E180">
            <v>2141.3000000000002</v>
          </cell>
          <cell r="F180">
            <v>101.96666666666668</v>
          </cell>
          <cell r="G180">
            <v>77.400000000000006</v>
          </cell>
          <cell r="H180">
            <v>58.041135397692784</v>
          </cell>
          <cell r="I180">
            <v>217.7</v>
          </cell>
          <cell r="J180">
            <v>10.166721150702843</v>
          </cell>
          <cell r="K180">
            <v>420</v>
          </cell>
          <cell r="L180">
            <v>0</v>
          </cell>
          <cell r="M180">
            <v>0</v>
          </cell>
          <cell r="N180">
            <v>1891560</v>
          </cell>
          <cell r="O180">
            <v>0.88336991547190957</v>
          </cell>
          <cell r="P180">
            <v>18396</v>
          </cell>
          <cell r="Q180">
            <v>8.5910428244524351</v>
          </cell>
        </row>
        <row r="181">
          <cell r="B181" t="str">
            <v>96-97</v>
          </cell>
          <cell r="C181">
            <v>420</v>
          </cell>
          <cell r="D181">
            <v>2100</v>
          </cell>
          <cell r="E181">
            <v>2447.1999999999998</v>
          </cell>
          <cell r="F181">
            <v>116.53333333333332</v>
          </cell>
          <cell r="G181">
            <v>82.1</v>
          </cell>
          <cell r="H181">
            <v>66.514459665144585</v>
          </cell>
          <cell r="I181">
            <v>235.2</v>
          </cell>
          <cell r="J181">
            <v>9.610983981693364</v>
          </cell>
          <cell r="K181">
            <v>420</v>
          </cell>
          <cell r="L181">
            <v>0</v>
          </cell>
          <cell r="M181">
            <v>0</v>
          </cell>
          <cell r="N181">
            <v>2117083</v>
          </cell>
          <cell r="O181">
            <v>0.86510420071918925</v>
          </cell>
          <cell r="P181">
            <v>10325</v>
          </cell>
          <cell r="Q181">
            <v>4.2191075514874141</v>
          </cell>
        </row>
        <row r="182">
          <cell r="B182" t="str">
            <v>97-98</v>
          </cell>
          <cell r="C182">
            <v>420</v>
          </cell>
          <cell r="D182">
            <v>2300</v>
          </cell>
          <cell r="E182">
            <v>2706.67</v>
          </cell>
          <cell r="F182">
            <v>117.68130434782609</v>
          </cell>
          <cell r="G182">
            <v>82.6</v>
          </cell>
          <cell r="H182">
            <v>73.566808001739503</v>
          </cell>
          <cell r="I182">
            <v>235.6</v>
          </cell>
          <cell r="J182">
            <v>8.7044227778044601</v>
          </cell>
          <cell r="K182">
            <v>430</v>
          </cell>
          <cell r="L182">
            <v>0</v>
          </cell>
          <cell r="M182">
            <v>0</v>
          </cell>
          <cell r="N182">
            <v>2345918</v>
          </cell>
          <cell r="O182">
            <v>0.86671740552043652</v>
          </cell>
          <cell r="P182">
            <v>6198</v>
          </cell>
          <cell r="Q182">
            <v>2.2898986577602738</v>
          </cell>
        </row>
        <row r="183">
          <cell r="B183" t="str">
            <v>98-99</v>
          </cell>
          <cell r="C183">
            <v>420</v>
          </cell>
          <cell r="D183">
            <v>2250</v>
          </cell>
          <cell r="E183">
            <v>2830.37</v>
          </cell>
          <cell r="F183">
            <v>125.79422222222222</v>
          </cell>
          <cell r="G183">
            <v>82.9</v>
          </cell>
          <cell r="H183">
            <v>76.92895194607523</v>
          </cell>
          <cell r="I183">
            <v>244</v>
          </cell>
          <cell r="J183">
            <v>8.6207810286287661</v>
          </cell>
          <cell r="K183">
            <v>430</v>
          </cell>
          <cell r="L183">
            <v>0</v>
          </cell>
          <cell r="M183">
            <v>0</v>
          </cell>
          <cell r="N183">
            <v>2296097</v>
          </cell>
          <cell r="O183">
            <v>0.81123563350374683</v>
          </cell>
          <cell r="P183">
            <v>3438</v>
          </cell>
          <cell r="Q183">
            <v>1.2146821793617089</v>
          </cell>
        </row>
        <row r="184">
          <cell r="B184" t="str">
            <v>99-00</v>
          </cell>
          <cell r="C184">
            <v>420</v>
          </cell>
          <cell r="D184">
            <v>2750</v>
          </cell>
          <cell r="E184">
            <v>3093.5</v>
          </cell>
          <cell r="F184">
            <v>112.5</v>
          </cell>
          <cell r="G184">
            <v>87.3</v>
          </cell>
          <cell r="H184">
            <v>83.9</v>
          </cell>
          <cell r="I184">
            <v>263.5</v>
          </cell>
          <cell r="J184">
            <v>8.51786002909326</v>
          </cell>
          <cell r="K184">
            <v>430</v>
          </cell>
          <cell r="L184">
            <v>0</v>
          </cell>
          <cell r="M184">
            <v>0</v>
          </cell>
          <cell r="N184">
            <v>2416220</v>
          </cell>
          <cell r="O184">
            <v>0.78106352028446746</v>
          </cell>
          <cell r="P184">
            <v>2388</v>
          </cell>
          <cell r="Q184">
            <v>0.77194116696298687</v>
          </cell>
        </row>
        <row r="185">
          <cell r="B185" t="str">
            <v>00-01</v>
          </cell>
          <cell r="C185">
            <v>420</v>
          </cell>
          <cell r="D185">
            <v>2800</v>
          </cell>
          <cell r="E185">
            <v>2780.62</v>
          </cell>
          <cell r="F185">
            <v>97.46</v>
          </cell>
          <cell r="G185">
            <v>79.290000000000006</v>
          </cell>
          <cell r="H185">
            <v>75.58</v>
          </cell>
          <cell r="I185">
            <v>239.04</v>
          </cell>
          <cell r="J185">
            <v>8.5966439139472488</v>
          </cell>
          <cell r="K185">
            <v>420</v>
          </cell>
          <cell r="L185">
            <v>0</v>
          </cell>
          <cell r="M185">
            <v>0</v>
          </cell>
          <cell r="N185">
            <v>2263305</v>
          </cell>
          <cell r="O185">
            <v>0.81395695923930633</v>
          </cell>
          <cell r="P185">
            <v>3634</v>
          </cell>
          <cell r="Q185">
            <v>1.3069027770784933</v>
          </cell>
        </row>
        <row r="186">
          <cell r="A186" t="str">
            <v>Average last 5 years</v>
          </cell>
          <cell r="B186">
            <v>0</v>
          </cell>
          <cell r="C186">
            <v>0</v>
          </cell>
          <cell r="D186">
            <v>2440</v>
          </cell>
          <cell r="E186">
            <v>2771.672</v>
          </cell>
          <cell r="F186">
            <v>113.99377198067631</v>
          </cell>
          <cell r="G186">
            <v>82.837999999999994</v>
          </cell>
          <cell r="H186">
            <v>75.298043922591859</v>
          </cell>
          <cell r="I186">
            <v>243.46799999999999</v>
          </cell>
          <cell r="J186">
            <v>8.8101383462334191</v>
          </cell>
          <cell r="K186">
            <v>426</v>
          </cell>
          <cell r="L186">
            <v>0</v>
          </cell>
          <cell r="M186">
            <v>0</v>
          </cell>
          <cell r="N186">
            <v>2287724.6</v>
          </cell>
          <cell r="O186">
            <v>0.82761554385342928</v>
          </cell>
          <cell r="P186">
            <v>5196.6000000000004</v>
          </cell>
          <cell r="Q186">
            <v>1.9605064665301755</v>
          </cell>
        </row>
        <row r="187">
          <cell r="A187" t="str">
            <v>STATE  LOAD  DESPATCH  CENTRE  M.P.E.B.  JABALPUR</v>
          </cell>
        </row>
        <row r="188">
          <cell r="A188" t="str">
            <v>SATPURA</v>
          </cell>
        </row>
        <row r="189">
          <cell r="A189" t="str">
            <v>STATION NAME</v>
          </cell>
          <cell r="B189" t="str">
            <v>YEAR</v>
          </cell>
          <cell r="C189" t="str">
            <v>CAPACITY</v>
          </cell>
          <cell r="D189" t="str">
            <v>TARGET</v>
          </cell>
          <cell r="E189" t="str">
            <v>ACTUAL GENE.</v>
          </cell>
          <cell r="F189" t="str">
            <v>ACHIEVE-MENT</v>
          </cell>
          <cell r="G189" t="str">
            <v>AVAIL-ABILITY</v>
          </cell>
          <cell r="H189" t="str">
            <v>P.L.F.</v>
          </cell>
          <cell r="I189" t="str">
            <v>AUXILIARY CONSUMPTION</v>
          </cell>
          <cell r="J189">
            <v>0</v>
          </cell>
          <cell r="K189" t="str">
            <v>MAXIMUM DEMAND</v>
          </cell>
          <cell r="L189" t="str">
            <v>COAL IN MT</v>
          </cell>
          <cell r="M189">
            <v>0</v>
          </cell>
          <cell r="N189" t="str">
            <v>COAL CONSUMED</v>
          </cell>
          <cell r="O189">
            <v>0</v>
          </cell>
          <cell r="P189" t="str">
            <v>FUEL OIL CONSUMPTION</v>
          </cell>
        </row>
        <row r="190">
          <cell r="C190" t="str">
            <v>MW</v>
          </cell>
          <cell r="D190" t="str">
            <v>MKwh</v>
          </cell>
          <cell r="E190" t="str">
            <v>MKwh</v>
          </cell>
          <cell r="F190" t="str">
            <v>%</v>
          </cell>
          <cell r="G190" t="str">
            <v>%</v>
          </cell>
          <cell r="H190" t="str">
            <v>%</v>
          </cell>
          <cell r="I190" t="str">
            <v>MKwh</v>
          </cell>
          <cell r="J190" t="str">
            <v>%</v>
          </cell>
          <cell r="K190" t="str">
            <v>MW</v>
          </cell>
          <cell r="L190" t="str">
            <v>OP.STOCK</v>
          </cell>
          <cell r="M190" t="str">
            <v>RECIEPT</v>
          </cell>
          <cell r="N190" t="str">
            <v>MT</v>
          </cell>
          <cell r="O190" t="str">
            <v>Kg/kWH</v>
          </cell>
          <cell r="P190" t="str">
            <v>KL</v>
          </cell>
          <cell r="Q190" t="str">
            <v>ml/KWH</v>
          </cell>
        </row>
        <row r="191">
          <cell r="A191" t="str">
            <v>SATPURA</v>
          </cell>
          <cell r="B191" t="str">
            <v>88-89</v>
          </cell>
          <cell r="C191">
            <v>1142.5</v>
          </cell>
          <cell r="D191">
            <v>5500</v>
          </cell>
          <cell r="E191">
            <v>5050.18</v>
          </cell>
          <cell r="F191">
            <v>91.821454545454543</v>
          </cell>
          <cell r="G191">
            <v>72.4782056892779</v>
          </cell>
          <cell r="H191">
            <v>50.459918267837693</v>
          </cell>
          <cell r="I191">
            <v>0</v>
          </cell>
          <cell r="J191">
            <v>0</v>
          </cell>
          <cell r="K191" t="str">
            <v/>
          </cell>
          <cell r="L191" t="str">
            <v/>
          </cell>
          <cell r="M191" t="str">
            <v/>
          </cell>
          <cell r="N191">
            <v>4011468</v>
          </cell>
          <cell r="O191">
            <v>0.79432178655018237</v>
          </cell>
          <cell r="P191">
            <v>95077</v>
          </cell>
          <cell r="Q191">
            <v>18.826457670815692</v>
          </cell>
        </row>
        <row r="192">
          <cell r="B192" t="str">
            <v>89-90</v>
          </cell>
          <cell r="C192">
            <v>1142.5</v>
          </cell>
          <cell r="D192">
            <v>5475</v>
          </cell>
          <cell r="E192">
            <v>4783.66</v>
          </cell>
          <cell r="F192">
            <v>87.372785388127852</v>
          </cell>
          <cell r="G192">
            <v>76.818052516411385</v>
          </cell>
          <cell r="H192">
            <v>47.796928549304077</v>
          </cell>
          <cell r="I192">
            <v>535</v>
          </cell>
          <cell r="J192">
            <v>11.183905210654604</v>
          </cell>
          <cell r="K192" t="str">
            <v/>
          </cell>
          <cell r="L192">
            <v>110061</v>
          </cell>
          <cell r="M192">
            <v>3568758</v>
          </cell>
          <cell r="N192">
            <v>3631106</v>
          </cell>
          <cell r="O192">
            <v>0.75906439838951767</v>
          </cell>
          <cell r="P192">
            <v>168005</v>
          </cell>
          <cell r="Q192">
            <v>35.120598035813586</v>
          </cell>
        </row>
        <row r="193">
          <cell r="B193" t="str">
            <v>90-91</v>
          </cell>
          <cell r="C193">
            <v>1142.5</v>
          </cell>
          <cell r="D193">
            <v>5450</v>
          </cell>
          <cell r="E193">
            <v>4155.2000000000007</v>
          </cell>
          <cell r="F193">
            <v>76.242201834862399</v>
          </cell>
          <cell r="G193">
            <v>66.023741794310723</v>
          </cell>
          <cell r="H193">
            <v>41.517540441433617</v>
          </cell>
          <cell r="I193">
            <v>493.81</v>
          </cell>
          <cell r="J193">
            <v>11.884145167500961</v>
          </cell>
          <cell r="K193" t="str">
            <v/>
          </cell>
          <cell r="L193">
            <v>29753</v>
          </cell>
          <cell r="M193">
            <v>3508276</v>
          </cell>
          <cell r="N193">
            <v>3409191</v>
          </cell>
          <cell r="O193">
            <v>0.82046375625721968</v>
          </cell>
          <cell r="P193">
            <v>125665</v>
          </cell>
          <cell r="Q193">
            <v>30.242828263380819</v>
          </cell>
        </row>
        <row r="194">
          <cell r="B194" t="str">
            <v>91-92</v>
          </cell>
          <cell r="C194">
            <v>1142.5</v>
          </cell>
          <cell r="D194">
            <v>5450</v>
          </cell>
          <cell r="E194">
            <v>4387.7699999999995</v>
          </cell>
          <cell r="F194">
            <v>80.509541284403653</v>
          </cell>
          <cell r="G194">
            <v>63.680153172866518</v>
          </cell>
          <cell r="H194">
            <v>43.721526706604003</v>
          </cell>
          <cell r="I194">
            <v>491.34</v>
          </cell>
          <cell r="J194">
            <v>11.197943374424822</v>
          </cell>
          <cell r="K194" t="str">
            <v/>
          </cell>
          <cell r="L194">
            <v>61501</v>
          </cell>
          <cell r="M194">
            <v>3837342</v>
          </cell>
          <cell r="N194">
            <v>3840493</v>
          </cell>
          <cell r="O194">
            <v>0.8752721769828411</v>
          </cell>
          <cell r="P194">
            <v>86892</v>
          </cell>
          <cell r="Q194">
            <v>19.803225784396176</v>
          </cell>
        </row>
        <row r="195">
          <cell r="B195" t="str">
            <v>92-93</v>
          </cell>
          <cell r="C195">
            <v>1142.5</v>
          </cell>
          <cell r="D195">
            <v>5000</v>
          </cell>
          <cell r="E195">
            <v>4641.55</v>
          </cell>
          <cell r="F195">
            <v>92.831000000000003</v>
          </cell>
          <cell r="G195">
            <v>68.367461706783374</v>
          </cell>
          <cell r="H195">
            <v>46.37700708412018</v>
          </cell>
          <cell r="I195">
            <v>499.61</v>
          </cell>
          <cell r="J195">
            <v>10.76386121015609</v>
          </cell>
          <cell r="K195" t="str">
            <v/>
          </cell>
          <cell r="L195">
            <v>62991</v>
          </cell>
          <cell r="M195">
            <v>4445312</v>
          </cell>
          <cell r="N195">
            <v>4362632</v>
          </cell>
          <cell r="O195">
            <v>0.93990843575960614</v>
          </cell>
          <cell r="P195">
            <v>114807</v>
          </cell>
          <cell r="Q195">
            <v>24.734625286811518</v>
          </cell>
        </row>
        <row r="196">
          <cell r="B196" t="str">
            <v>93-94</v>
          </cell>
          <cell r="C196">
            <v>1142.5</v>
          </cell>
          <cell r="D196">
            <v>4915</v>
          </cell>
          <cell r="E196">
            <v>5066.7417999999998</v>
          </cell>
          <cell r="F196">
            <v>103.08732044760936</v>
          </cell>
          <cell r="G196">
            <v>68.104956326249209</v>
          </cell>
          <cell r="H196">
            <v>50.625398918897318</v>
          </cell>
          <cell r="I196">
            <v>524.67358000000002</v>
          </cell>
          <cell r="J196">
            <v>10.355246047864528</v>
          </cell>
          <cell r="K196" t="str">
            <v/>
          </cell>
          <cell r="L196">
            <v>125960</v>
          </cell>
          <cell r="M196">
            <v>4514568</v>
          </cell>
          <cell r="N196">
            <v>4535978.71</v>
          </cell>
          <cell r="O196">
            <v>0.89524568036997665</v>
          </cell>
          <cell r="P196">
            <v>81910.364000000001</v>
          </cell>
          <cell r="Q196">
            <v>16.166279481618741</v>
          </cell>
        </row>
        <row r="197">
          <cell r="B197" t="str">
            <v>94-95</v>
          </cell>
          <cell r="C197">
            <v>1142.5</v>
          </cell>
          <cell r="D197">
            <v>4950</v>
          </cell>
          <cell r="E197">
            <v>5799.7</v>
          </cell>
          <cell r="F197">
            <v>117.16565656565656</v>
          </cell>
          <cell r="G197">
            <v>77.165864332603945</v>
          </cell>
          <cell r="H197">
            <v>57.948902410998869</v>
          </cell>
          <cell r="I197">
            <v>587.5</v>
          </cell>
          <cell r="J197">
            <v>10.129834301774229</v>
          </cell>
          <cell r="K197">
            <v>1085</v>
          </cell>
          <cell r="L197">
            <v>105207</v>
          </cell>
          <cell r="M197">
            <v>5324472</v>
          </cell>
          <cell r="N197">
            <v>5172541</v>
          </cell>
          <cell r="O197">
            <v>0.8918635446661034</v>
          </cell>
          <cell r="P197">
            <v>82105</v>
          </cell>
          <cell r="Q197">
            <v>14.156766729313585</v>
          </cell>
        </row>
        <row r="198">
          <cell r="B198" t="str">
            <v>95-96</v>
          </cell>
          <cell r="C198">
            <v>1142.5</v>
          </cell>
          <cell r="D198">
            <v>5650</v>
          </cell>
          <cell r="E198">
            <v>6034.6</v>
          </cell>
          <cell r="F198">
            <v>106.8070796460177</v>
          </cell>
          <cell r="G198">
            <v>77.774398249452958</v>
          </cell>
          <cell r="H198">
            <v>60.13121131318929</v>
          </cell>
          <cell r="I198">
            <v>597.79999999999995</v>
          </cell>
          <cell r="J198">
            <v>9.9062075365392879</v>
          </cell>
          <cell r="K198">
            <v>1100</v>
          </cell>
          <cell r="L198">
            <v>208549</v>
          </cell>
          <cell r="M198">
            <v>5329168</v>
          </cell>
          <cell r="N198">
            <v>5355744</v>
          </cell>
          <cell r="O198">
            <v>0.88750604845391579</v>
          </cell>
          <cell r="P198">
            <v>55036</v>
          </cell>
          <cell r="Q198">
            <v>9.1200742385576508</v>
          </cell>
        </row>
        <row r="199">
          <cell r="B199" t="str">
            <v>96-97</v>
          </cell>
          <cell r="C199">
            <v>1142.5</v>
          </cell>
          <cell r="D199">
            <v>5750</v>
          </cell>
          <cell r="E199">
            <v>6539.2999999999993</v>
          </cell>
          <cell r="F199">
            <v>113.72695652173911</v>
          </cell>
          <cell r="G199">
            <v>79.3636761487965</v>
          </cell>
          <cell r="H199">
            <v>65.338768821877835</v>
          </cell>
          <cell r="I199">
            <v>617.20000000000005</v>
          </cell>
          <cell r="J199">
            <v>9.4383190861407211</v>
          </cell>
          <cell r="K199">
            <v>1093</v>
          </cell>
          <cell r="L199">
            <v>60203</v>
          </cell>
          <cell r="M199">
            <v>5911303</v>
          </cell>
          <cell r="N199">
            <v>5720575</v>
          </cell>
          <cell r="O199">
            <v>0.87479929044393145</v>
          </cell>
          <cell r="P199">
            <v>35990</v>
          </cell>
          <cell r="Q199">
            <v>5.5036471793617059</v>
          </cell>
        </row>
        <row r="200">
          <cell r="B200" t="str">
            <v>97-98</v>
          </cell>
          <cell r="C200">
            <v>1142.5</v>
          </cell>
          <cell r="D200">
            <v>6300</v>
          </cell>
          <cell r="E200">
            <v>7431.54</v>
          </cell>
          <cell r="F200">
            <v>117.96095238095238</v>
          </cell>
          <cell r="G200">
            <v>83.992997811816196</v>
          </cell>
          <cell r="H200">
            <v>74.253769371421726</v>
          </cell>
          <cell r="I200">
            <v>677.25599999999997</v>
          </cell>
          <cell r="J200">
            <v>9.1132658910535351</v>
          </cell>
          <cell r="K200">
            <v>1155</v>
          </cell>
          <cell r="L200">
            <v>202719</v>
          </cell>
          <cell r="M200">
            <v>6761934</v>
          </cell>
          <cell r="N200">
            <v>6488665</v>
          </cell>
          <cell r="O200">
            <v>0.87312522034463924</v>
          </cell>
          <cell r="P200">
            <v>27492</v>
          </cell>
          <cell r="Q200">
            <v>3.6993678295481152</v>
          </cell>
        </row>
        <row r="201">
          <cell r="B201" t="str">
            <v>98-99</v>
          </cell>
          <cell r="C201">
            <v>1142.5</v>
          </cell>
          <cell r="D201">
            <v>6100</v>
          </cell>
          <cell r="E201">
            <v>7638.05</v>
          </cell>
          <cell r="F201">
            <v>125.21393442622951</v>
          </cell>
          <cell r="G201">
            <v>83.45667396061269</v>
          </cell>
          <cell r="H201">
            <v>76.317156759889286</v>
          </cell>
          <cell r="I201">
            <v>673.8</v>
          </cell>
          <cell r="J201">
            <v>8.8216233200882428</v>
          </cell>
          <cell r="K201">
            <v>1151</v>
          </cell>
          <cell r="L201">
            <v>420745</v>
          </cell>
          <cell r="M201">
            <v>5623850</v>
          </cell>
          <cell r="N201">
            <v>6329151</v>
          </cell>
          <cell r="O201">
            <v>0.82863440275986677</v>
          </cell>
          <cell r="P201">
            <v>18110</v>
          </cell>
          <cell r="Q201">
            <v>2.3710240179103304</v>
          </cell>
        </row>
        <row r="202">
          <cell r="B202" t="str">
            <v>99-00</v>
          </cell>
          <cell r="C202">
            <v>1142.5</v>
          </cell>
          <cell r="D202">
            <v>7500</v>
          </cell>
          <cell r="E202">
            <v>7716.6</v>
          </cell>
          <cell r="F202">
            <v>102.9</v>
          </cell>
          <cell r="G202">
            <v>81.2</v>
          </cell>
          <cell r="H202">
            <v>76.900000000000006</v>
          </cell>
          <cell r="I202">
            <v>677.6</v>
          </cell>
          <cell r="J202">
            <v>8.7810693828888358</v>
          </cell>
          <cell r="K202">
            <v>1153</v>
          </cell>
          <cell r="L202">
            <v>218441</v>
          </cell>
          <cell r="M202">
            <v>5821951</v>
          </cell>
          <cell r="N202">
            <v>6049762</v>
          </cell>
          <cell r="O202">
            <v>0.78399320944457407</v>
          </cell>
          <cell r="P202">
            <v>14653</v>
          </cell>
          <cell r="Q202">
            <v>1.8988932949744706</v>
          </cell>
        </row>
        <row r="203">
          <cell r="B203" t="str">
            <v>00-01</v>
          </cell>
          <cell r="C203">
            <v>1142.5</v>
          </cell>
          <cell r="D203">
            <v>7650</v>
          </cell>
          <cell r="E203">
            <v>7203.11</v>
          </cell>
          <cell r="F203">
            <v>94.16</v>
          </cell>
          <cell r="G203">
            <v>78.55</v>
          </cell>
          <cell r="H203">
            <v>71.97</v>
          </cell>
          <cell r="I203">
            <v>642.57000000000005</v>
          </cell>
          <cell r="J203">
            <v>8.9207300735376815</v>
          </cell>
          <cell r="K203">
            <v>1129</v>
          </cell>
          <cell r="L203">
            <v>0</v>
          </cell>
          <cell r="M203">
            <v>6219252</v>
          </cell>
          <cell r="N203">
            <v>5907097</v>
          </cell>
          <cell r="O203">
            <v>0.82007591165482685</v>
          </cell>
          <cell r="P203">
            <v>20652</v>
          </cell>
          <cell r="Q203">
            <v>2.8670949076162935</v>
          </cell>
        </row>
        <row r="204">
          <cell r="A204" t="str">
            <v>Average last 5 years</v>
          </cell>
          <cell r="B204">
            <v>0</v>
          </cell>
          <cell r="C204">
            <v>0</v>
          </cell>
          <cell r="D204">
            <v>6660</v>
          </cell>
          <cell r="E204">
            <v>7305.7199999999993</v>
          </cell>
          <cell r="F204">
            <v>110.7923686657842</v>
          </cell>
          <cell r="G204">
            <v>81.312669584245072</v>
          </cell>
          <cell r="H204">
            <v>72.955938990637762</v>
          </cell>
          <cell r="I204">
            <v>657.68520000000012</v>
          </cell>
          <cell r="J204">
            <v>9.015001550741804</v>
          </cell>
          <cell r="K204">
            <v>1136.2</v>
          </cell>
          <cell r="L204">
            <v>180421.6</v>
          </cell>
          <cell r="M204">
            <v>6067658</v>
          </cell>
          <cell r="N204">
            <v>6099050</v>
          </cell>
          <cell r="O204">
            <v>0.83612560692956772</v>
          </cell>
          <cell r="P204">
            <v>23379.4</v>
          </cell>
          <cell r="Q204">
            <v>3.2680054458821837</v>
          </cell>
        </row>
        <row r="205">
          <cell r="A205" t="str">
            <v>SANJAY GANDHI I</v>
          </cell>
          <cell r="B205" t="str">
            <v>93-94</v>
          </cell>
          <cell r="C205">
            <v>210</v>
          </cell>
          <cell r="D205">
            <v>1500</v>
          </cell>
          <cell r="E205">
            <v>213.536</v>
          </cell>
          <cell r="F205">
            <v>14.235733333333332</v>
          </cell>
          <cell r="G205">
            <v>51.811609848484849</v>
          </cell>
          <cell r="H205">
            <v>11.607740813220266</v>
          </cell>
          <cell r="I205">
            <v>26.419</v>
          </cell>
          <cell r="J205">
            <v>12.372152704930317</v>
          </cell>
          <cell r="K205">
            <v>210</v>
          </cell>
          <cell r="L205">
            <v>27246</v>
          </cell>
          <cell r="M205">
            <v>163172</v>
          </cell>
          <cell r="N205">
            <v>147992.79999999999</v>
          </cell>
          <cell r="O205">
            <v>0.69305784504720513</v>
          </cell>
          <cell r="P205">
            <v>9704.1849999999995</v>
          </cell>
          <cell r="Q205">
            <v>45.445194252959688</v>
          </cell>
        </row>
        <row r="206">
          <cell r="B206" t="str">
            <v>94-95</v>
          </cell>
          <cell r="C206">
            <v>420</v>
          </cell>
          <cell r="D206">
            <v>1500</v>
          </cell>
          <cell r="E206">
            <v>1199</v>
          </cell>
          <cell r="F206">
            <v>79.933333333333337</v>
          </cell>
          <cell r="G206">
            <v>72.66</v>
          </cell>
          <cell r="H206">
            <v>35.287909758778738</v>
          </cell>
          <cell r="I206">
            <v>140.80000000000001</v>
          </cell>
          <cell r="J206">
            <v>11.743119266055047</v>
          </cell>
          <cell r="K206">
            <v>420</v>
          </cell>
          <cell r="L206">
            <v>42526</v>
          </cell>
          <cell r="M206">
            <v>900647</v>
          </cell>
          <cell r="N206">
            <v>920961</v>
          </cell>
          <cell r="O206">
            <v>0.76810758965804837</v>
          </cell>
          <cell r="P206">
            <v>34256</v>
          </cell>
          <cell r="Q206">
            <v>28.57047539616347</v>
          </cell>
        </row>
        <row r="207">
          <cell r="B207" t="str">
            <v>95-96</v>
          </cell>
          <cell r="C207">
            <v>420</v>
          </cell>
          <cell r="D207">
            <v>2420</v>
          </cell>
          <cell r="E207">
            <v>1991.4</v>
          </cell>
          <cell r="F207">
            <v>82.289256198347104</v>
          </cell>
          <cell r="G207">
            <v>74</v>
          </cell>
          <cell r="H207">
            <v>53.978011969815249</v>
          </cell>
          <cell r="I207">
            <v>202.1</v>
          </cell>
          <cell r="J207">
            <v>10.148639148337852</v>
          </cell>
          <cell r="K207">
            <v>420</v>
          </cell>
          <cell r="L207">
            <v>14598</v>
          </cell>
          <cell r="M207">
            <v>1425155</v>
          </cell>
          <cell r="N207">
            <v>1338274</v>
          </cell>
          <cell r="O207">
            <v>0.67202671487395804</v>
          </cell>
          <cell r="P207">
            <v>23294</v>
          </cell>
          <cell r="Q207">
            <v>11.697298383047102</v>
          </cell>
        </row>
        <row r="208">
          <cell r="B208" t="str">
            <v>96-97</v>
          </cell>
          <cell r="C208">
            <v>420</v>
          </cell>
          <cell r="D208">
            <v>2500</v>
          </cell>
          <cell r="E208">
            <v>2363</v>
          </cell>
          <cell r="F208">
            <v>94.52</v>
          </cell>
          <cell r="G208">
            <v>79.2</v>
          </cell>
          <cell r="H208">
            <v>64.225918677973468</v>
          </cell>
          <cell r="I208">
            <v>227.8</v>
          </cell>
          <cell r="J208">
            <v>9.6402877697841731</v>
          </cell>
          <cell r="K208">
            <v>420</v>
          </cell>
          <cell r="L208">
            <v>140663</v>
          </cell>
          <cell r="M208">
            <v>1583093</v>
          </cell>
          <cell r="N208">
            <v>1606855</v>
          </cell>
          <cell r="O208">
            <v>0.68000634786288616</v>
          </cell>
          <cell r="P208">
            <v>13542</v>
          </cell>
          <cell r="Q208">
            <v>5.7308506136267461</v>
          </cell>
        </row>
        <row r="209">
          <cell r="B209" t="str">
            <v>97-98</v>
          </cell>
          <cell r="C209">
            <v>420</v>
          </cell>
          <cell r="D209">
            <v>2450</v>
          </cell>
          <cell r="E209">
            <v>2249.6</v>
          </cell>
          <cell r="F209">
            <v>91.820408163265313</v>
          </cell>
          <cell r="G209">
            <v>71.7</v>
          </cell>
          <cell r="H209">
            <v>61.143726897151552</v>
          </cell>
          <cell r="I209">
            <v>240.256</v>
          </cell>
          <cell r="J209">
            <v>10.679943100995732</v>
          </cell>
          <cell r="K209">
            <v>428</v>
          </cell>
          <cell r="L209">
            <v>145240</v>
          </cell>
          <cell r="M209">
            <v>1590809</v>
          </cell>
          <cell r="N209">
            <v>1530284</v>
          </cell>
          <cell r="O209">
            <v>0.68024715504978661</v>
          </cell>
          <cell r="P209">
            <v>9014</v>
          </cell>
          <cell r="Q209">
            <v>4.0069345661450928</v>
          </cell>
        </row>
        <row r="210">
          <cell r="B210" t="str">
            <v>98-99</v>
          </cell>
          <cell r="C210">
            <v>420</v>
          </cell>
          <cell r="D210">
            <v>2600</v>
          </cell>
          <cell r="E210">
            <v>2518.15</v>
          </cell>
          <cell r="F210">
            <v>96.851923076923072</v>
          </cell>
          <cell r="G210">
            <v>80</v>
          </cell>
          <cell r="H210">
            <v>68.442868014785816</v>
          </cell>
          <cell r="I210">
            <v>252.1</v>
          </cell>
          <cell r="J210">
            <v>10.01131783253579</v>
          </cell>
          <cell r="K210">
            <v>422</v>
          </cell>
          <cell r="L210">
            <v>120443</v>
          </cell>
          <cell r="M210">
            <v>1750724</v>
          </cell>
          <cell r="N210">
            <v>1762685</v>
          </cell>
          <cell r="O210">
            <v>0.6999920576613784</v>
          </cell>
          <cell r="P210">
            <v>10321</v>
          </cell>
          <cell r="Q210">
            <v>4.0986438456803604</v>
          </cell>
        </row>
        <row r="211">
          <cell r="B211" t="str">
            <v>99-00</v>
          </cell>
          <cell r="C211">
            <v>420</v>
          </cell>
          <cell r="D211">
            <v>2750</v>
          </cell>
          <cell r="E211">
            <v>2308.1</v>
          </cell>
          <cell r="F211">
            <v>83.9</v>
          </cell>
          <cell r="G211">
            <v>76.099999999999994</v>
          </cell>
          <cell r="H211">
            <v>62.6</v>
          </cell>
          <cell r="I211">
            <v>235.9</v>
          </cell>
          <cell r="J211">
            <v>10.220527706771804</v>
          </cell>
          <cell r="K211">
            <v>410</v>
          </cell>
          <cell r="L211" t="str">
            <v/>
          </cell>
          <cell r="M211">
            <v>5821951</v>
          </cell>
          <cell r="N211">
            <v>1629408</v>
          </cell>
          <cell r="O211">
            <v>0.70595208179888225</v>
          </cell>
          <cell r="P211">
            <v>6311</v>
          </cell>
          <cell r="Q211">
            <v>2.7342836098955852</v>
          </cell>
        </row>
        <row r="212">
          <cell r="B212" t="str">
            <v>00-01</v>
          </cell>
          <cell r="C212">
            <v>420</v>
          </cell>
          <cell r="D212">
            <v>2650</v>
          </cell>
          <cell r="E212">
            <v>2063.33</v>
          </cell>
          <cell r="F212">
            <v>77.89</v>
          </cell>
          <cell r="G212">
            <v>77.25</v>
          </cell>
          <cell r="H212">
            <v>56.08</v>
          </cell>
          <cell r="I212">
            <v>215.97</v>
          </cell>
          <cell r="J212">
            <v>10.46706052836919</v>
          </cell>
          <cell r="K212">
            <v>420</v>
          </cell>
          <cell r="L212">
            <v>86958</v>
          </cell>
          <cell r="M212">
            <v>6219252</v>
          </cell>
          <cell r="N212">
            <v>1511420</v>
          </cell>
          <cell r="O212">
            <v>0.73251491520987921</v>
          </cell>
          <cell r="P212">
            <v>13144</v>
          </cell>
          <cell r="Q212">
            <v>6.3702849277624036</v>
          </cell>
        </row>
        <row r="213">
          <cell r="A213" t="str">
            <v>Average last 5 years</v>
          </cell>
          <cell r="B213">
            <v>0</v>
          </cell>
          <cell r="C213">
            <v>0</v>
          </cell>
          <cell r="D213">
            <v>2590</v>
          </cell>
          <cell r="E213">
            <v>2300.4360000000001</v>
          </cell>
          <cell r="F213">
            <v>88.996466248037677</v>
          </cell>
          <cell r="G213">
            <v>76.849999999999994</v>
          </cell>
          <cell r="H213">
            <v>62.49850271798217</v>
          </cell>
          <cell r="I213">
            <v>234.40520000000001</v>
          </cell>
          <cell r="J213">
            <v>10.203827387691337</v>
          </cell>
          <cell r="K213">
            <v>420</v>
          </cell>
          <cell r="L213">
            <v>98660.800000000003</v>
          </cell>
          <cell r="M213">
            <v>3393165.8</v>
          </cell>
          <cell r="N213">
            <v>1608130.4</v>
          </cell>
          <cell r="O213">
            <v>0.69974251151656253</v>
          </cell>
          <cell r="P213">
            <v>10466.4</v>
          </cell>
          <cell r="Q213">
            <v>4.5881995126220376</v>
          </cell>
        </row>
        <row r="214">
          <cell r="A214" t="str">
            <v>SANJAY GANDHI II</v>
          </cell>
          <cell r="B214" t="str">
            <v>99-00</v>
          </cell>
          <cell r="C214">
            <v>420</v>
          </cell>
          <cell r="D214">
            <v>1000</v>
          </cell>
          <cell r="E214">
            <v>1466.19</v>
          </cell>
          <cell r="F214">
            <v>146.619</v>
          </cell>
          <cell r="G214">
            <v>90.47</v>
          </cell>
          <cell r="H214">
            <v>85.84</v>
          </cell>
          <cell r="I214">
            <v>155.31</v>
          </cell>
          <cell r="J214">
            <v>10.592760829087634</v>
          </cell>
          <cell r="K214">
            <v>420</v>
          </cell>
          <cell r="L214" t="str">
            <v/>
          </cell>
          <cell r="M214" t="str">
            <v/>
          </cell>
          <cell r="N214">
            <v>1024588</v>
          </cell>
          <cell r="O214">
            <v>0.69880984047088035</v>
          </cell>
          <cell r="P214">
            <v>17216.427</v>
          </cell>
          <cell r="Q214">
            <v>11.742289198534978</v>
          </cell>
        </row>
        <row r="215">
          <cell r="B215" t="str">
            <v>00-01</v>
          </cell>
          <cell r="C215">
            <v>420</v>
          </cell>
          <cell r="D215">
            <v>2700</v>
          </cell>
          <cell r="E215">
            <v>2860.88</v>
          </cell>
          <cell r="F215">
            <v>105.84</v>
          </cell>
          <cell r="G215">
            <v>89.52</v>
          </cell>
          <cell r="H215">
            <v>77.760000000000005</v>
          </cell>
          <cell r="I215">
            <v>283.33999999999997</v>
          </cell>
          <cell r="J215">
            <v>9.9</v>
          </cell>
          <cell r="K215">
            <v>420</v>
          </cell>
          <cell r="L215">
            <v>0</v>
          </cell>
          <cell r="M215">
            <v>0</v>
          </cell>
          <cell r="N215">
            <v>2096666</v>
          </cell>
          <cell r="O215">
            <v>0.73299999999999998</v>
          </cell>
          <cell r="P215">
            <v>8182</v>
          </cell>
          <cell r="Q215">
            <v>2.86</v>
          </cell>
        </row>
        <row r="216">
          <cell r="A216" t="str">
            <v>Average last 2 years</v>
          </cell>
          <cell r="B216">
            <v>0</v>
          </cell>
          <cell r="C216">
            <v>0</v>
          </cell>
          <cell r="D216">
            <v>1850</v>
          </cell>
          <cell r="E216">
            <v>2163.5349999999999</v>
          </cell>
          <cell r="F216">
            <v>126.2295</v>
          </cell>
          <cell r="G216">
            <v>89.995000000000005</v>
          </cell>
          <cell r="H216">
            <v>81.800000000000011</v>
          </cell>
          <cell r="I216">
            <v>219.32499999999999</v>
          </cell>
          <cell r="J216">
            <v>10.246380414543818</v>
          </cell>
          <cell r="K216">
            <v>420</v>
          </cell>
          <cell r="L216">
            <v>0</v>
          </cell>
          <cell r="M216">
            <v>0</v>
          </cell>
          <cell r="N216">
            <v>1560627</v>
          </cell>
          <cell r="O216">
            <v>0.71590492023544017</v>
          </cell>
          <cell r="P216">
            <v>12699.2135</v>
          </cell>
          <cell r="Q216">
            <v>7.3011445992674888</v>
          </cell>
        </row>
        <row r="217">
          <cell r="A217" t="str">
            <v>SANJAY GANDHI</v>
          </cell>
          <cell r="B217" t="str">
            <v>93-94</v>
          </cell>
          <cell r="C217">
            <v>210</v>
          </cell>
          <cell r="D217">
            <v>1500</v>
          </cell>
          <cell r="E217">
            <v>213.536</v>
          </cell>
          <cell r="F217">
            <v>14.235733333333332</v>
          </cell>
          <cell r="G217">
            <v>51.811609848484849</v>
          </cell>
          <cell r="H217">
            <v>11.607740813220266</v>
          </cell>
          <cell r="I217">
            <v>26.419</v>
          </cell>
          <cell r="J217">
            <v>12.372152704930317</v>
          </cell>
          <cell r="K217">
            <v>210</v>
          </cell>
          <cell r="L217">
            <v>27246</v>
          </cell>
          <cell r="M217">
            <v>163172</v>
          </cell>
          <cell r="N217">
            <v>147992.79999999999</v>
          </cell>
          <cell r="O217">
            <v>0.69305784504720513</v>
          </cell>
          <cell r="P217">
            <v>9704.1849999999995</v>
          </cell>
          <cell r="Q217">
            <v>45.445194252959688</v>
          </cell>
        </row>
        <row r="218">
          <cell r="B218" t="str">
            <v>94-95</v>
          </cell>
          <cell r="C218">
            <v>420</v>
          </cell>
          <cell r="D218">
            <v>1500</v>
          </cell>
          <cell r="E218">
            <v>1199</v>
          </cell>
          <cell r="F218">
            <v>79.933333333333337</v>
          </cell>
          <cell r="G218">
            <v>72.66</v>
          </cell>
          <cell r="H218">
            <v>35.287909758778738</v>
          </cell>
          <cell r="I218">
            <v>140.80000000000001</v>
          </cell>
          <cell r="J218">
            <v>11.743119266055047</v>
          </cell>
          <cell r="K218">
            <v>420</v>
          </cell>
          <cell r="L218">
            <v>42526</v>
          </cell>
          <cell r="M218">
            <v>900647</v>
          </cell>
          <cell r="N218">
            <v>920961</v>
          </cell>
          <cell r="O218">
            <v>0.76810758965804837</v>
          </cell>
          <cell r="P218">
            <v>34256</v>
          </cell>
          <cell r="Q218">
            <v>28.57047539616347</v>
          </cell>
        </row>
        <row r="219">
          <cell r="B219" t="str">
            <v>95-96</v>
          </cell>
          <cell r="C219">
            <v>420</v>
          </cell>
          <cell r="D219">
            <v>2420</v>
          </cell>
          <cell r="E219">
            <v>1991.4</v>
          </cell>
          <cell r="F219">
            <v>82.289256198347104</v>
          </cell>
          <cell r="G219">
            <v>74</v>
          </cell>
          <cell r="H219">
            <v>53.978011969815249</v>
          </cell>
          <cell r="I219">
            <v>202.1</v>
          </cell>
          <cell r="J219">
            <v>10.148639148337852</v>
          </cell>
          <cell r="K219">
            <v>420</v>
          </cell>
          <cell r="L219">
            <v>14598</v>
          </cell>
          <cell r="M219">
            <v>1425155</v>
          </cell>
          <cell r="N219">
            <v>1338274</v>
          </cell>
          <cell r="O219">
            <v>0.67202671487395804</v>
          </cell>
          <cell r="P219">
            <v>23294</v>
          </cell>
          <cell r="Q219">
            <v>11.697298383047102</v>
          </cell>
        </row>
        <row r="220">
          <cell r="B220" t="str">
            <v>96-97</v>
          </cell>
          <cell r="C220">
            <v>420</v>
          </cell>
          <cell r="D220">
            <v>2500</v>
          </cell>
          <cell r="E220">
            <v>2363</v>
          </cell>
          <cell r="F220">
            <v>94.52</v>
          </cell>
          <cell r="G220">
            <v>79.2</v>
          </cell>
          <cell r="H220">
            <v>64.225918677973468</v>
          </cell>
          <cell r="I220">
            <v>227.8</v>
          </cell>
          <cell r="J220">
            <v>9.6402877697841731</v>
          </cell>
          <cell r="K220">
            <v>420</v>
          </cell>
          <cell r="L220">
            <v>140663</v>
          </cell>
          <cell r="M220">
            <v>1583093</v>
          </cell>
          <cell r="N220">
            <v>1606855</v>
          </cell>
          <cell r="O220">
            <v>0.68000634786288616</v>
          </cell>
          <cell r="P220">
            <v>13542</v>
          </cell>
          <cell r="Q220">
            <v>5.7308506136267461</v>
          </cell>
        </row>
        <row r="221">
          <cell r="B221" t="str">
            <v>97-98</v>
          </cell>
          <cell r="C221">
            <v>420</v>
          </cell>
          <cell r="D221">
            <v>2450</v>
          </cell>
          <cell r="E221">
            <v>2249.6</v>
          </cell>
          <cell r="F221">
            <v>91.820408163265313</v>
          </cell>
          <cell r="G221">
            <v>71.7</v>
          </cell>
          <cell r="H221">
            <v>61.143726897151552</v>
          </cell>
          <cell r="I221">
            <v>240.256</v>
          </cell>
          <cell r="J221">
            <v>10.679943100995732</v>
          </cell>
          <cell r="K221">
            <v>428</v>
          </cell>
          <cell r="L221">
            <v>145240</v>
          </cell>
          <cell r="M221">
            <v>1590809</v>
          </cell>
          <cell r="N221">
            <v>1530284</v>
          </cell>
          <cell r="O221">
            <v>0.68024715504978661</v>
          </cell>
          <cell r="P221">
            <v>9014</v>
          </cell>
          <cell r="Q221">
            <v>4.0069345661450928</v>
          </cell>
        </row>
        <row r="222">
          <cell r="B222" t="str">
            <v>98-99</v>
          </cell>
          <cell r="C222">
            <v>420</v>
          </cell>
          <cell r="D222">
            <v>2600</v>
          </cell>
          <cell r="E222">
            <v>2518.15</v>
          </cell>
          <cell r="F222">
            <v>96.851923076923072</v>
          </cell>
          <cell r="G222">
            <v>80</v>
          </cell>
          <cell r="H222">
            <v>68.442868014785816</v>
          </cell>
          <cell r="I222">
            <v>252.1</v>
          </cell>
          <cell r="J222">
            <v>10.01131783253579</v>
          </cell>
          <cell r="K222">
            <v>422</v>
          </cell>
          <cell r="L222">
            <v>120443</v>
          </cell>
          <cell r="M222">
            <v>1750724</v>
          </cell>
          <cell r="N222">
            <v>1762685</v>
          </cell>
          <cell r="O222">
            <v>0.6999920576613784</v>
          </cell>
          <cell r="P222">
            <v>10321</v>
          </cell>
          <cell r="Q222">
            <v>4.0986438456803604</v>
          </cell>
        </row>
        <row r="223">
          <cell r="B223" t="str">
            <v>99-00</v>
          </cell>
          <cell r="C223">
            <v>840</v>
          </cell>
          <cell r="D223">
            <v>3750</v>
          </cell>
          <cell r="E223">
            <v>3774.29</v>
          </cell>
          <cell r="F223">
            <v>230.51900000000001</v>
          </cell>
          <cell r="G223">
            <v>166.57</v>
          </cell>
          <cell r="H223">
            <v>148.44</v>
          </cell>
          <cell r="I223">
            <v>391.21000000000004</v>
          </cell>
          <cell r="J223">
            <v>20.813288535859439</v>
          </cell>
          <cell r="K223">
            <v>830</v>
          </cell>
          <cell r="L223">
            <v>171738.57</v>
          </cell>
          <cell r="M223">
            <v>2540597.02</v>
          </cell>
          <cell r="N223">
            <v>2180367</v>
          </cell>
          <cell r="O223">
            <v>1.4047619222697625</v>
          </cell>
          <cell r="P223">
            <v>23527.427</v>
          </cell>
          <cell r="Q223">
            <v>14.476572808430564</v>
          </cell>
        </row>
        <row r="224">
          <cell r="B224" t="str">
            <v>00-01</v>
          </cell>
          <cell r="C224">
            <v>840</v>
          </cell>
          <cell r="D224">
            <v>5350</v>
          </cell>
          <cell r="E224">
            <v>4924.21</v>
          </cell>
          <cell r="F224">
            <v>92.01</v>
          </cell>
          <cell r="G224">
            <v>83.39</v>
          </cell>
          <cell r="H224">
            <v>66.92</v>
          </cell>
          <cell r="I224">
            <v>499.31</v>
          </cell>
          <cell r="J224">
            <v>10.14</v>
          </cell>
          <cell r="K224">
            <v>820</v>
          </cell>
          <cell r="L224">
            <v>58349</v>
          </cell>
          <cell r="M224">
            <v>3800562</v>
          </cell>
          <cell r="N224">
            <v>2979105</v>
          </cell>
          <cell r="O224">
            <v>0.73</v>
          </cell>
          <cell r="P224">
            <v>21325</v>
          </cell>
          <cell r="Q224">
            <v>4.33</v>
          </cell>
        </row>
        <row r="225">
          <cell r="A225" t="str">
            <v>Average last 5 years</v>
          </cell>
          <cell r="B225">
            <v>0</v>
          </cell>
          <cell r="C225">
            <v>0</v>
          </cell>
          <cell r="D225">
            <v>3330</v>
          </cell>
          <cell r="E225">
            <v>3165.85</v>
          </cell>
          <cell r="F225">
            <v>121.14426624803768</v>
          </cell>
          <cell r="G225">
            <v>96.171999999999997</v>
          </cell>
          <cell r="H225">
            <v>81.834502717982176</v>
          </cell>
          <cell r="I225">
            <v>322.1352</v>
          </cell>
          <cell r="J225">
            <v>12.256967447835027</v>
          </cell>
          <cell r="K225">
            <v>584</v>
          </cell>
          <cell r="L225">
            <v>127286.71400000001</v>
          </cell>
          <cell r="M225">
            <v>2253157.0039999997</v>
          </cell>
          <cell r="N225">
            <v>2011859.2</v>
          </cell>
          <cell r="O225">
            <v>0.83900149656876266</v>
          </cell>
          <cell r="P225">
            <v>15545.885399999999</v>
          </cell>
          <cell r="Q225">
            <v>6.5286003667765531</v>
          </cell>
        </row>
        <row r="226">
          <cell r="A226" t="str">
            <v xml:space="preserve"> * SANJAY GHANDHI : CONSIDERING SGTPS # 1 W.E.F 01.04.93  &amp;  SGTPS # 2 W.E.F; 26.05.94 .# 3 WE.F; 01.09.99</v>
          </cell>
        </row>
        <row r="227">
          <cell r="A227" t="str">
            <v>CONSIDERING SGTPS # 1 W.E.F; 01.01.95    P.L.F. FOR 94-95 = 66.0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 t="str">
            <v>&amp; Unit #2 w.e.f. 01.04.95 for P.L.F.</v>
          </cell>
        </row>
        <row r="228">
          <cell r="A228" t="str">
            <v>STATE  LOAD  DESPATCH  CENTRE  M.P.E.B.  JABALPUR</v>
          </cell>
        </row>
        <row r="229">
          <cell r="A229" t="str">
            <v>THERMAL</v>
          </cell>
        </row>
        <row r="230">
          <cell r="A230" t="str">
            <v>STATION NAME</v>
          </cell>
          <cell r="B230" t="str">
            <v>YEAR</v>
          </cell>
          <cell r="C230" t="str">
            <v>CAPACITY</v>
          </cell>
          <cell r="D230" t="str">
            <v>TARGET</v>
          </cell>
          <cell r="E230" t="str">
            <v>ACTUAL GENE.</v>
          </cell>
          <cell r="F230" t="str">
            <v>ACHIEVE-MENT</v>
          </cell>
          <cell r="G230" t="str">
            <v>AVAIL-ABILITY</v>
          </cell>
          <cell r="H230" t="str">
            <v>P.L.F.</v>
          </cell>
          <cell r="I230" t="str">
            <v>AUXILIARY CONSUMPTION</v>
          </cell>
          <cell r="J230">
            <v>0</v>
          </cell>
          <cell r="K230" t="str">
            <v>MAXIMUM DEMAND</v>
          </cell>
          <cell r="L230" t="str">
            <v>COAL IN MT</v>
          </cell>
          <cell r="M230">
            <v>0</v>
          </cell>
          <cell r="N230" t="str">
            <v>COAL CONSUMED</v>
          </cell>
          <cell r="O230">
            <v>0</v>
          </cell>
          <cell r="P230" t="str">
            <v>FUEL OIL CONSUMPTION</v>
          </cell>
        </row>
        <row r="231">
          <cell r="C231" t="str">
            <v>MW</v>
          </cell>
          <cell r="D231" t="str">
            <v>MKwh</v>
          </cell>
          <cell r="E231" t="str">
            <v>MKwh</v>
          </cell>
          <cell r="F231" t="str">
            <v>%</v>
          </cell>
          <cell r="G231" t="str">
            <v>%</v>
          </cell>
          <cell r="H231" t="str">
            <v>%</v>
          </cell>
          <cell r="I231" t="str">
            <v>MKwh</v>
          </cell>
          <cell r="J231" t="str">
            <v>%</v>
          </cell>
          <cell r="K231" t="str">
            <v>MW</v>
          </cell>
          <cell r="L231" t="str">
            <v>OP.STOCK</v>
          </cell>
          <cell r="M231" t="str">
            <v>RECIEPT</v>
          </cell>
          <cell r="N231" t="str">
            <v>MT</v>
          </cell>
          <cell r="O231" t="str">
            <v>Kg/kWH</v>
          </cell>
          <cell r="P231" t="str">
            <v>KL</v>
          </cell>
          <cell r="Q231" t="str">
            <v>ml/KWH</v>
          </cell>
        </row>
        <row r="232">
          <cell r="A232" t="str">
            <v>THERMAL</v>
          </cell>
          <cell r="B232" t="str">
            <v>88-89</v>
          </cell>
          <cell r="C232">
            <v>2812.5</v>
          </cell>
          <cell r="D232">
            <v>13000</v>
          </cell>
          <cell r="E232">
            <v>12191.210000000001</v>
          </cell>
          <cell r="F232">
            <v>93.77853846153846</v>
          </cell>
          <cell r="G232">
            <v>68.689582222222228</v>
          </cell>
          <cell r="H232">
            <v>50.05</v>
          </cell>
          <cell r="I232">
            <v>0</v>
          </cell>
          <cell r="J232">
            <v>0</v>
          </cell>
          <cell r="K232">
            <v>2080</v>
          </cell>
          <cell r="L232">
            <v>0</v>
          </cell>
          <cell r="M232">
            <v>0</v>
          </cell>
          <cell r="N232">
            <v>9903110</v>
          </cell>
          <cell r="O232">
            <v>0.81231559459643454</v>
          </cell>
          <cell r="P232">
            <v>153018</v>
          </cell>
          <cell r="Q232">
            <v>12.551502270898458</v>
          </cell>
        </row>
        <row r="233">
          <cell r="B233" t="str">
            <v>89-90</v>
          </cell>
          <cell r="C233">
            <v>2812.5</v>
          </cell>
          <cell r="D233">
            <v>13000</v>
          </cell>
          <cell r="E233">
            <v>12464.71</v>
          </cell>
          <cell r="F233">
            <v>95.882384615384609</v>
          </cell>
          <cell r="G233">
            <v>71.313822222222228</v>
          </cell>
          <cell r="H233">
            <v>50.592430238457638</v>
          </cell>
          <cell r="I233">
            <v>1225</v>
          </cell>
          <cell r="J233">
            <v>9.827745691636629</v>
          </cell>
          <cell r="K233">
            <v>2080</v>
          </cell>
          <cell r="L233">
            <v>0</v>
          </cell>
          <cell r="M233">
            <v>9887181</v>
          </cell>
          <cell r="N233">
            <v>9880489</v>
          </cell>
          <cell r="O233">
            <v>0.79267700572255595</v>
          </cell>
          <cell r="P233">
            <v>222061</v>
          </cell>
          <cell r="Q233">
            <v>17.815175804330789</v>
          </cell>
        </row>
        <row r="234">
          <cell r="B234" t="str">
            <v>90-91</v>
          </cell>
          <cell r="C234">
            <v>2682.5</v>
          </cell>
          <cell r="D234">
            <v>13750</v>
          </cell>
          <cell r="E234">
            <v>12376.880000000001</v>
          </cell>
          <cell r="F234">
            <v>90.013672727272734</v>
          </cell>
          <cell r="G234">
            <v>71.034529356943153</v>
          </cell>
          <cell r="H234">
            <v>52.670488154663872</v>
          </cell>
          <cell r="I234">
            <v>1314.15</v>
          </cell>
          <cell r="J234">
            <v>10.61778089470044</v>
          </cell>
          <cell r="K234">
            <v>2176</v>
          </cell>
          <cell r="L234">
            <v>0</v>
          </cell>
          <cell r="M234">
            <v>9549897</v>
          </cell>
          <cell r="N234">
            <v>9845919</v>
          </cell>
          <cell r="O234">
            <v>0.79550896510267521</v>
          </cell>
          <cell r="P234">
            <v>180521</v>
          </cell>
          <cell r="Q234">
            <v>14.585339762524965</v>
          </cell>
        </row>
        <row r="235">
          <cell r="B235" t="str">
            <v>91-92</v>
          </cell>
          <cell r="C235">
            <v>2682.5</v>
          </cell>
          <cell r="D235">
            <v>13440</v>
          </cell>
          <cell r="E235">
            <v>11579.91</v>
          </cell>
          <cell r="F235">
            <v>86.160044642857144</v>
          </cell>
          <cell r="G235">
            <v>66.919506057781931</v>
          </cell>
          <cell r="H235">
            <v>49.144296925529261</v>
          </cell>
          <cell r="I235">
            <v>1235.07</v>
          </cell>
          <cell r="J235">
            <v>10.665626934924365</v>
          </cell>
          <cell r="K235">
            <v>1930</v>
          </cell>
          <cell r="L235">
            <v>0</v>
          </cell>
          <cell r="M235">
            <v>9509426</v>
          </cell>
          <cell r="N235">
            <v>9628339</v>
          </cell>
          <cell r="O235">
            <v>0.83146924285249191</v>
          </cell>
          <cell r="P235">
            <v>147302</v>
          </cell>
          <cell r="Q235">
            <v>12.720478829282785</v>
          </cell>
        </row>
        <row r="236">
          <cell r="B236" t="str">
            <v>92-93</v>
          </cell>
          <cell r="C236">
            <v>2682.5</v>
          </cell>
          <cell r="D236">
            <v>13240</v>
          </cell>
          <cell r="E236">
            <v>12363.220000000001</v>
          </cell>
          <cell r="F236">
            <v>93.377794561933541</v>
          </cell>
          <cell r="G236">
            <v>71.4544734389562</v>
          </cell>
          <cell r="H236">
            <v>52.612357279338859</v>
          </cell>
          <cell r="I236">
            <v>1288.08</v>
          </cell>
          <cell r="J236">
            <v>10.418644980838325</v>
          </cell>
          <cell r="K236">
            <v>2304</v>
          </cell>
          <cell r="L236">
            <v>0</v>
          </cell>
          <cell r="M236">
            <v>10240661</v>
          </cell>
          <cell r="N236">
            <v>10365511</v>
          </cell>
          <cell r="O236">
            <v>0.8384151539809207</v>
          </cell>
          <cell r="P236">
            <v>178366</v>
          </cell>
          <cell r="Q236">
            <v>14.427147620118381</v>
          </cell>
        </row>
        <row r="237">
          <cell r="B237" t="str">
            <v>93-94</v>
          </cell>
          <cell r="C237">
            <v>2882.5</v>
          </cell>
          <cell r="D237">
            <v>14885</v>
          </cell>
          <cell r="E237">
            <v>13331.489799999999</v>
          </cell>
          <cell r="F237">
            <v>89.563250251931478</v>
          </cell>
          <cell r="G237">
            <v>70.561553251088981</v>
          </cell>
          <cell r="H237">
            <v>52.796515740157702</v>
          </cell>
          <cell r="I237">
            <v>1393.0175370000002</v>
          </cell>
          <cell r="J237">
            <v>10.449076269030341</v>
          </cell>
          <cell r="K237">
            <v>2516</v>
          </cell>
          <cell r="L237" t="str">
            <v/>
          </cell>
          <cell r="M237">
            <v>10774979</v>
          </cell>
          <cell r="N237">
            <v>10889112.170000002</v>
          </cell>
          <cell r="O237">
            <v>0.81679634709693161</v>
          </cell>
          <cell r="P237">
            <v>145021.60399999999</v>
          </cell>
          <cell r="Q237">
            <v>10.878124363865171</v>
          </cell>
        </row>
        <row r="238">
          <cell r="B238" t="str">
            <v>94-95</v>
          </cell>
          <cell r="C238">
            <v>3092.5</v>
          </cell>
          <cell r="D238">
            <v>14850</v>
          </cell>
          <cell r="E238">
            <v>14781.1</v>
          </cell>
          <cell r="F238">
            <v>99.536026936026943</v>
          </cell>
          <cell r="G238">
            <v>74.786483427647539</v>
          </cell>
          <cell r="H238">
            <v>54.56233411959262</v>
          </cell>
          <cell r="I238">
            <v>1558.8</v>
          </cell>
          <cell r="J238">
            <v>10.545899831541631</v>
          </cell>
          <cell r="K238">
            <v>2860</v>
          </cell>
          <cell r="L238" t="str">
            <v/>
          </cell>
          <cell r="M238">
            <v>12293369</v>
          </cell>
          <cell r="N238">
            <v>12127995</v>
          </cell>
          <cell r="O238">
            <v>0.82050693114856132</v>
          </cell>
          <cell r="P238">
            <v>185245</v>
          </cell>
          <cell r="Q238">
            <v>12.53255846993796</v>
          </cell>
        </row>
        <row r="239">
          <cell r="B239" t="str">
            <v>95-96</v>
          </cell>
          <cell r="C239">
            <v>3092.5</v>
          </cell>
          <cell r="D239">
            <v>16620</v>
          </cell>
          <cell r="E239">
            <v>16071.3</v>
          </cell>
          <cell r="F239">
            <v>96.698555956678703</v>
          </cell>
          <cell r="G239">
            <v>75.344624090541629</v>
          </cell>
          <cell r="H239">
            <v>59.324924419441643</v>
          </cell>
          <cell r="I239">
            <v>1648.2999999999997</v>
          </cell>
          <cell r="J239">
            <v>10.256170938256394</v>
          </cell>
          <cell r="K239">
            <v>2888</v>
          </cell>
          <cell r="L239" t="str">
            <v/>
          </cell>
          <cell r="M239">
            <v>12728814</v>
          </cell>
          <cell r="N239">
            <v>13030027</v>
          </cell>
          <cell r="O239">
            <v>0.81076372166532884</v>
          </cell>
          <cell r="P239">
            <v>124103</v>
          </cell>
          <cell r="Q239">
            <v>7.7220262206542101</v>
          </cell>
        </row>
        <row r="240">
          <cell r="B240" t="str">
            <v>96-97</v>
          </cell>
          <cell r="C240">
            <v>3092.5</v>
          </cell>
          <cell r="D240">
            <v>16950</v>
          </cell>
          <cell r="E240">
            <v>16867.099999999999</v>
          </cell>
          <cell r="F240">
            <v>99.51091445427727</v>
          </cell>
          <cell r="G240">
            <v>74.891188358932908</v>
          </cell>
          <cell r="H240">
            <v>62.262507244290383</v>
          </cell>
          <cell r="I240">
            <v>1650.6000000000001</v>
          </cell>
          <cell r="J240">
            <v>9.7859145911271064</v>
          </cell>
          <cell r="K240">
            <v>2756</v>
          </cell>
          <cell r="L240" t="str">
            <v/>
          </cell>
          <cell r="M240">
            <v>13634273</v>
          </cell>
          <cell r="N240">
            <v>13482299</v>
          </cell>
          <cell r="O240">
            <v>0.7993252544895092</v>
          </cell>
          <cell r="P240">
            <v>86830</v>
          </cell>
          <cell r="Q240">
            <v>5.1478914573341008</v>
          </cell>
        </row>
        <row r="241">
          <cell r="B241" t="str">
            <v>97-98</v>
          </cell>
          <cell r="C241">
            <v>3092.5</v>
          </cell>
          <cell r="D241">
            <v>17200</v>
          </cell>
          <cell r="E241">
            <v>17966.71</v>
          </cell>
          <cell r="F241">
            <v>104.45761627906977</v>
          </cell>
          <cell r="G241">
            <v>76.25933710590138</v>
          </cell>
          <cell r="H241">
            <v>66.321561592156598</v>
          </cell>
          <cell r="I241">
            <v>1765.9490000000001</v>
          </cell>
          <cell r="J241">
            <v>9.8290059782787171</v>
          </cell>
          <cell r="K241">
            <v>2920</v>
          </cell>
          <cell r="L241" t="str">
            <v/>
          </cell>
          <cell r="M241">
            <v>14706104</v>
          </cell>
          <cell r="N241">
            <v>14265230</v>
          </cell>
          <cell r="O241">
            <v>0.79398120190062627</v>
          </cell>
          <cell r="P241">
            <v>66354</v>
          </cell>
          <cell r="Q241">
            <v>3.6931636342992125</v>
          </cell>
        </row>
        <row r="242">
          <cell r="B242" t="str">
            <v>98-99</v>
          </cell>
          <cell r="C242">
            <v>3092.5</v>
          </cell>
          <cell r="D242">
            <v>17500</v>
          </cell>
          <cell r="E242">
            <v>18471.390000000003</v>
          </cell>
          <cell r="F242">
            <v>105.55080000000001</v>
          </cell>
          <cell r="G242">
            <v>76.04373484236055</v>
          </cell>
          <cell r="H242">
            <v>68.184516229056172</v>
          </cell>
          <cell r="I242">
            <v>1784</v>
          </cell>
          <cell r="J242">
            <v>9.6581794873044196</v>
          </cell>
          <cell r="K242">
            <v>2886</v>
          </cell>
          <cell r="L242" t="str">
            <v/>
          </cell>
          <cell r="M242">
            <v>13851114</v>
          </cell>
          <cell r="N242">
            <v>14547769</v>
          </cell>
          <cell r="O242">
            <v>0.78758387971885158</v>
          </cell>
          <cell r="P242">
            <v>51346</v>
          </cell>
          <cell r="Q242">
            <v>2.7797583181341521</v>
          </cell>
        </row>
        <row r="243">
          <cell r="B243" t="str">
            <v>99-00</v>
          </cell>
          <cell r="C243">
            <v>3512.5</v>
          </cell>
          <cell r="D243">
            <v>19000</v>
          </cell>
          <cell r="E243">
            <v>20146.400000000001</v>
          </cell>
          <cell r="F243">
            <v>106</v>
          </cell>
          <cell r="G243">
            <v>79.099999999999994</v>
          </cell>
          <cell r="H243">
            <v>69.400000000000006</v>
          </cell>
          <cell r="I243">
            <v>1952.8</v>
          </cell>
          <cell r="J243">
            <v>9.6930468967160373</v>
          </cell>
          <cell r="K243">
            <v>3169</v>
          </cell>
          <cell r="L243">
            <v>0</v>
          </cell>
          <cell r="M243">
            <v>15499659</v>
          </cell>
          <cell r="N243">
            <v>15648859</v>
          </cell>
          <cell r="O243">
            <v>0.77675708811499822</v>
          </cell>
          <cell r="P243">
            <v>58343</v>
          </cell>
          <cell r="Q243">
            <v>2.29</v>
          </cell>
        </row>
        <row r="244">
          <cell r="B244" t="str">
            <v>00-01</v>
          </cell>
          <cell r="C244">
            <v>3512.5</v>
          </cell>
          <cell r="D244">
            <v>21850</v>
          </cell>
          <cell r="E244">
            <v>20415.89</v>
          </cell>
          <cell r="F244">
            <v>93.22</v>
          </cell>
          <cell r="G244">
            <v>77.67</v>
          </cell>
          <cell r="H244">
            <v>66.349999999999994</v>
          </cell>
          <cell r="I244">
            <v>1982.06</v>
          </cell>
          <cell r="J244">
            <v>9.7100000000000009</v>
          </cell>
          <cell r="K244">
            <v>3013</v>
          </cell>
          <cell r="L244">
            <v>0</v>
          </cell>
          <cell r="M244">
            <v>15975901</v>
          </cell>
          <cell r="N244">
            <v>16020288</v>
          </cell>
          <cell r="O244">
            <v>0.78469701786206725</v>
          </cell>
          <cell r="P244">
            <v>65679</v>
          </cell>
          <cell r="Q244">
            <v>3.22</v>
          </cell>
        </row>
        <row r="245">
          <cell r="A245" t="str">
            <v>Average last 5 years</v>
          </cell>
          <cell r="B245">
            <v>0</v>
          </cell>
          <cell r="C245">
            <v>0</v>
          </cell>
          <cell r="D245">
            <v>18500</v>
          </cell>
          <cell r="E245">
            <v>18773.498</v>
          </cell>
          <cell r="F245">
            <v>101.74786614666941</v>
          </cell>
          <cell r="G245">
            <v>76.792852061438964</v>
          </cell>
          <cell r="H245">
            <v>66.503717013100641</v>
          </cell>
          <cell r="I245">
            <v>1827.0817999999999</v>
          </cell>
          <cell r="J245">
            <v>9.7352293906852569</v>
          </cell>
          <cell r="K245">
            <v>2948.8</v>
          </cell>
          <cell r="L245">
            <v>0</v>
          </cell>
          <cell r="M245">
            <v>14733410.199999999</v>
          </cell>
          <cell r="N245">
            <v>14792889</v>
          </cell>
          <cell r="O245">
            <v>0.78846888841721063</v>
          </cell>
          <cell r="P245">
            <v>65710.399999999994</v>
          </cell>
          <cell r="Q245">
            <v>3.4261626819534925</v>
          </cell>
        </row>
        <row r="246">
          <cell r="A246" t="str">
            <v>Korba - I : Retired from 17.06.89</v>
          </cell>
        </row>
        <row r="247">
          <cell r="A247" t="str">
            <v>Korba - II : All units Derated  to 40 MW each   from 01.01.90</v>
          </cell>
        </row>
        <row r="248">
          <cell r="A248" t="str">
            <v>Amarkantak - I : Unit no. 2 derated to 20 MW  from 01.03.93</v>
          </cell>
        </row>
        <row r="249">
          <cell r="A249" t="str">
            <v>M.P. THERMAL</v>
          </cell>
          <cell r="B249" t="str">
            <v>88-89</v>
          </cell>
          <cell r="C249">
            <v>2687.5</v>
          </cell>
          <cell r="D249">
            <v>12340</v>
          </cell>
          <cell r="E249">
            <v>11458.298000000001</v>
          </cell>
          <cell r="F249">
            <v>92.854927066450571</v>
          </cell>
          <cell r="G249" t="str">
            <v/>
          </cell>
          <cell r="H249">
            <v>48.670693426781355</v>
          </cell>
          <cell r="I249">
            <v>0</v>
          </cell>
          <cell r="J249">
            <v>0</v>
          </cell>
          <cell r="K249" t="str">
            <v/>
          </cell>
          <cell r="L249">
            <v>0</v>
          </cell>
          <cell r="M249">
            <v>0</v>
          </cell>
          <cell r="N249">
            <v>9295662.4000000004</v>
          </cell>
          <cell r="O249">
            <v>0.81126031108634111</v>
          </cell>
          <cell r="P249">
            <v>142896.79999999999</v>
          </cell>
          <cell r="Q249">
            <v>12.471031910672945</v>
          </cell>
        </row>
        <row r="250">
          <cell r="B250" t="str">
            <v>89-90</v>
          </cell>
          <cell r="C250">
            <v>2687.5</v>
          </cell>
          <cell r="D250">
            <v>12370</v>
          </cell>
          <cell r="E250">
            <v>11772.71</v>
          </cell>
          <cell r="F250">
            <v>95.171463217461607</v>
          </cell>
          <cell r="G250" t="str">
            <v/>
          </cell>
          <cell r="H250">
            <v>50.006201550387594</v>
          </cell>
          <cell r="I250">
            <v>1151.8</v>
          </cell>
          <cell r="J250">
            <v>9.7836436980100601</v>
          </cell>
          <cell r="K250" t="str">
            <v/>
          </cell>
          <cell r="L250">
            <v>0</v>
          </cell>
          <cell r="M250">
            <v>0</v>
          </cell>
          <cell r="N250">
            <v>9338119.8000000007</v>
          </cell>
          <cell r="O250">
            <v>0.7932005290200812</v>
          </cell>
          <cell r="P250">
            <v>205382.6</v>
          </cell>
          <cell r="Q250">
            <v>17.445651850763333</v>
          </cell>
        </row>
        <row r="251">
          <cell r="B251" t="str">
            <v>90-91</v>
          </cell>
          <cell r="C251">
            <v>2557.5</v>
          </cell>
          <cell r="D251">
            <v>13070</v>
          </cell>
          <cell r="E251">
            <v>11770.724</v>
          </cell>
          <cell r="F251">
            <v>90.059097169089512</v>
          </cell>
          <cell r="G251" t="str">
            <v/>
          </cell>
          <cell r="H251">
            <v>52.539196650553258</v>
          </cell>
          <cell r="I251">
            <v>1245.9940000000001</v>
          </cell>
          <cell r="J251">
            <v>10.585534075898815</v>
          </cell>
          <cell r="K251" t="str">
            <v/>
          </cell>
          <cell r="L251">
            <v>0</v>
          </cell>
          <cell r="M251">
            <v>0</v>
          </cell>
          <cell r="N251">
            <v>9339014.1999999993</v>
          </cell>
          <cell r="O251">
            <v>0.7934103458716727</v>
          </cell>
          <cell r="P251">
            <v>168809.8</v>
          </cell>
          <cell r="Q251">
            <v>14.341496750752119</v>
          </cell>
        </row>
        <row r="252">
          <cell r="B252" t="str">
            <v>91-92</v>
          </cell>
          <cell r="C252">
            <v>2557.5</v>
          </cell>
          <cell r="D252">
            <v>12760</v>
          </cell>
          <cell r="E252">
            <v>11025.722</v>
          </cell>
          <cell r="F252">
            <v>86.408479623824448</v>
          </cell>
          <cell r="G252" t="str">
            <v/>
          </cell>
          <cell r="H252">
            <v>49.07938008678358</v>
          </cell>
          <cell r="I252">
            <v>1175.4099999999999</v>
          </cell>
          <cell r="J252">
            <v>10.660617055282184</v>
          </cell>
          <cell r="K252" t="str">
            <v/>
          </cell>
          <cell r="L252">
            <v>0</v>
          </cell>
          <cell r="M252">
            <v>0</v>
          </cell>
          <cell r="N252">
            <v>9135691.4000000004</v>
          </cell>
          <cell r="O252">
            <v>0.82857987894126117</v>
          </cell>
          <cell r="P252">
            <v>137508.4</v>
          </cell>
          <cell r="Q252">
            <v>12.471600499268892</v>
          </cell>
        </row>
        <row r="253">
          <cell r="B253" t="str">
            <v>92-93</v>
          </cell>
          <cell r="C253">
            <v>2557.5</v>
          </cell>
          <cell r="D253">
            <v>12600</v>
          </cell>
          <cell r="E253">
            <v>11747.684000000001</v>
          </cell>
          <cell r="F253">
            <v>93.235587301587316</v>
          </cell>
          <cell r="G253" t="str">
            <v/>
          </cell>
          <cell r="H253">
            <v>52.453775764346368</v>
          </cell>
          <cell r="I253">
            <v>1224.9159999999999</v>
          </cell>
          <cell r="J253">
            <v>10.426872224346516</v>
          </cell>
          <cell r="K253" t="str">
            <v/>
          </cell>
          <cell r="L253">
            <v>0</v>
          </cell>
          <cell r="M253">
            <v>0</v>
          </cell>
          <cell r="N253">
            <v>9784266.5999999996</v>
          </cell>
          <cell r="O253">
            <v>0.83286770396616028</v>
          </cell>
          <cell r="P253">
            <v>167140</v>
          </cell>
          <cell r="Q253">
            <v>14.227485179206385</v>
          </cell>
        </row>
        <row r="254">
          <cell r="B254" t="str">
            <v>93-94</v>
          </cell>
          <cell r="C254">
            <v>2757.5</v>
          </cell>
          <cell r="D254">
            <v>14335</v>
          </cell>
          <cell r="E254">
            <v>12723.7418</v>
          </cell>
          <cell r="F254">
            <v>88.759970701081258</v>
          </cell>
          <cell r="G254" t="str">
            <v/>
          </cell>
          <cell r="H254">
            <v>52.67386910749844</v>
          </cell>
          <cell r="I254">
            <v>1327.0063370000003</v>
          </cell>
          <cell r="J254">
            <v>10.429371782756551</v>
          </cell>
          <cell r="K254" t="str">
            <v/>
          </cell>
          <cell r="L254">
            <v>0</v>
          </cell>
          <cell r="M254">
            <v>0</v>
          </cell>
          <cell r="N254">
            <v>10326945.770000001</v>
          </cell>
          <cell r="O254">
            <v>0.81162805189900999</v>
          </cell>
          <cell r="P254">
            <v>133056.89359999998</v>
          </cell>
          <cell r="Q254">
            <v>10.457371399976065</v>
          </cell>
        </row>
        <row r="255">
          <cell r="B255" t="str">
            <v>94-95</v>
          </cell>
          <cell r="C255">
            <v>2967.5</v>
          </cell>
          <cell r="D255">
            <v>14230</v>
          </cell>
          <cell r="E255">
            <v>14181.98</v>
          </cell>
          <cell r="F255">
            <v>99.662543921293036</v>
          </cell>
          <cell r="G255" t="str">
            <v/>
          </cell>
          <cell r="H255">
            <v>54.555938958196286</v>
          </cell>
          <cell r="I255">
            <v>1494.36</v>
          </cell>
          <cell r="J255">
            <v>10.537033615898485</v>
          </cell>
          <cell r="K255" t="str">
            <v/>
          </cell>
          <cell r="L255">
            <v>0</v>
          </cell>
          <cell r="M255">
            <v>0</v>
          </cell>
          <cell r="N255">
            <v>11574034.199999999</v>
          </cell>
          <cell r="O255">
            <v>0.81610848414678339</v>
          </cell>
          <cell r="P255">
            <v>177120.6</v>
          </cell>
          <cell r="Q255">
            <v>12.489130572740901</v>
          </cell>
        </row>
        <row r="256">
          <cell r="B256" t="str">
            <v>95-96</v>
          </cell>
          <cell r="C256">
            <v>2967.5</v>
          </cell>
          <cell r="D256">
            <v>16000</v>
          </cell>
          <cell r="E256">
            <v>15345.699999999999</v>
          </cell>
          <cell r="F256">
            <v>95.910624999999996</v>
          </cell>
          <cell r="G256" t="str">
            <v/>
          </cell>
          <cell r="H256">
            <v>58.871303112191427</v>
          </cell>
          <cell r="I256">
            <v>1579.0199999999998</v>
          </cell>
          <cell r="J256">
            <v>10.28965768912464</v>
          </cell>
          <cell r="K256" t="str">
            <v/>
          </cell>
          <cell r="L256">
            <v>0</v>
          </cell>
          <cell r="M256">
            <v>0</v>
          </cell>
          <cell r="N256">
            <v>12373859</v>
          </cell>
          <cell r="O256">
            <v>0.80634047322702784</v>
          </cell>
          <cell r="P256">
            <v>117168.6</v>
          </cell>
          <cell r="Q256">
            <v>7.6352724215904137</v>
          </cell>
        </row>
        <row r="257">
          <cell r="B257" t="str">
            <v>96-97</v>
          </cell>
          <cell r="C257">
            <v>2967.5</v>
          </cell>
          <cell r="D257">
            <v>16290</v>
          </cell>
          <cell r="E257">
            <v>16139.499999999998</v>
          </cell>
          <cell r="F257">
            <v>99.076120319214226</v>
          </cell>
          <cell r="G257" t="str">
            <v/>
          </cell>
          <cell r="H257">
            <v>62.086223278823468</v>
          </cell>
          <cell r="I257">
            <v>1583.0000000000002</v>
          </cell>
          <cell r="J257">
            <v>9.8082344558381642</v>
          </cell>
          <cell r="K257" t="str">
            <v/>
          </cell>
          <cell r="L257">
            <v>0</v>
          </cell>
          <cell r="M257">
            <v>0</v>
          </cell>
          <cell r="N257">
            <v>12828678.199999999</v>
          </cell>
          <cell r="O257">
            <v>0.79486218284333476</v>
          </cell>
          <cell r="P257">
            <v>81029.600000000006</v>
          </cell>
          <cell r="Q257">
            <v>5.0205768456271889</v>
          </cell>
        </row>
        <row r="258">
          <cell r="B258" t="str">
            <v>97-98</v>
          </cell>
          <cell r="C258">
            <v>2967.5</v>
          </cell>
          <cell r="D258">
            <v>16480</v>
          </cell>
          <cell r="E258">
            <v>17117.557999999997</v>
          </cell>
          <cell r="F258">
            <v>103.86867718446601</v>
          </cell>
          <cell r="G258" t="str">
            <v/>
          </cell>
          <cell r="H258">
            <v>65.848664950971894</v>
          </cell>
          <cell r="I258">
            <v>1689.0150000000001</v>
          </cell>
          <cell r="J258">
            <v>9.8671492744467422</v>
          </cell>
          <cell r="K258" t="str">
            <v/>
          </cell>
          <cell r="L258">
            <v>0</v>
          </cell>
          <cell r="M258">
            <v>0</v>
          </cell>
          <cell r="N258">
            <v>13509483.6</v>
          </cell>
          <cell r="O258">
            <v>0.78921792465958063</v>
          </cell>
          <cell r="P258">
            <v>62038.400000000001</v>
          </cell>
          <cell r="Q258">
            <v>3.6242552822078951</v>
          </cell>
        </row>
        <row r="259">
          <cell r="B259" t="str">
            <v>98-99</v>
          </cell>
          <cell r="C259">
            <v>2967.5</v>
          </cell>
          <cell r="D259">
            <v>16820</v>
          </cell>
          <cell r="E259">
            <v>17701.066000000003</v>
          </cell>
          <cell r="F259">
            <v>105.23820451843046</v>
          </cell>
          <cell r="G259" t="str">
            <v/>
          </cell>
          <cell r="H259">
            <v>68.093332256215561</v>
          </cell>
          <cell r="I259">
            <v>1713.68</v>
          </cell>
          <cell r="J259">
            <v>9.6812248482661989</v>
          </cell>
          <cell r="K259" t="str">
            <v/>
          </cell>
          <cell r="L259">
            <v>0</v>
          </cell>
          <cell r="M259">
            <v>0</v>
          </cell>
          <cell r="N259">
            <v>13872961</v>
          </cell>
          <cell r="O259">
            <v>0.78373590607480914</v>
          </cell>
          <cell r="P259">
            <v>47361.2</v>
          </cell>
          <cell r="Q259">
            <v>2.6756128698689667</v>
          </cell>
        </row>
        <row r="260">
          <cell r="B260" t="str">
            <v>99-00</v>
          </cell>
          <cell r="C260">
            <v>3387.5</v>
          </cell>
          <cell r="D260">
            <v>18240</v>
          </cell>
          <cell r="E260">
            <v>19305.5</v>
          </cell>
          <cell r="F260">
            <v>106.2</v>
          </cell>
          <cell r="G260">
            <v>0</v>
          </cell>
          <cell r="H260">
            <v>0</v>
          </cell>
          <cell r="I260">
            <v>1877.8</v>
          </cell>
          <cell r="J260">
            <v>9.7267618036310903</v>
          </cell>
          <cell r="K260">
            <v>0</v>
          </cell>
          <cell r="L260">
            <v>0</v>
          </cell>
          <cell r="M260">
            <v>0</v>
          </cell>
          <cell r="N260">
            <v>14983496.6</v>
          </cell>
        </row>
        <row r="261">
          <cell r="B261" t="str">
            <v>00-01</v>
          </cell>
          <cell r="C261">
            <v>3387.5</v>
          </cell>
          <cell r="D261">
            <v>21070</v>
          </cell>
          <cell r="E261">
            <v>19626.939999999999</v>
          </cell>
          <cell r="F261">
            <v>92.93</v>
          </cell>
          <cell r="G261">
            <v>0</v>
          </cell>
          <cell r="H261">
            <v>0</v>
          </cell>
          <cell r="I261">
            <v>1909.7</v>
          </cell>
          <cell r="J261">
            <v>9.7299935700623745</v>
          </cell>
          <cell r="K261">
            <v>0</v>
          </cell>
          <cell r="L261">
            <v>0</v>
          </cell>
          <cell r="M261">
            <v>0</v>
          </cell>
          <cell r="N261">
            <v>15354781.199999999</v>
          </cell>
        </row>
        <row r="262">
          <cell r="A262" t="str">
            <v>Average last 5 years</v>
          </cell>
          <cell r="B262">
            <v>0</v>
          </cell>
          <cell r="C262">
            <v>0</v>
          </cell>
          <cell r="D262">
            <v>17780</v>
          </cell>
          <cell r="E262">
            <v>17978.112799999999</v>
          </cell>
          <cell r="F262">
            <v>101.46260040442215</v>
          </cell>
          <cell r="G262">
            <v>0</v>
          </cell>
          <cell r="H262">
            <v>0</v>
          </cell>
          <cell r="I262">
            <v>1754.6390000000004</v>
          </cell>
          <cell r="J262">
            <v>9.7626727904489137</v>
          </cell>
        </row>
        <row r="263">
          <cell r="A263" t="str">
            <v>STATE  LOAD  DESPATCH  CENTRE  M.P.E.B.  JABALPUR</v>
          </cell>
        </row>
        <row r="264">
          <cell r="A264" t="str">
            <v>CHAMBAL COMPLEX</v>
          </cell>
        </row>
        <row r="265">
          <cell r="A265" t="str">
            <v>STATION NAME</v>
          </cell>
          <cell r="B265" t="str">
            <v>YEAR</v>
          </cell>
          <cell r="C265" t="str">
            <v>CAPACITY</v>
          </cell>
          <cell r="D265" t="str">
            <v>TARGET</v>
          </cell>
          <cell r="E265" t="str">
            <v>ACTUAL GENE.</v>
          </cell>
          <cell r="F265" t="str">
            <v>ACHIEVE-MENT</v>
          </cell>
          <cell r="G265" t="str">
            <v>AUXILIARY CONSUMPTION</v>
          </cell>
          <cell r="H265">
            <v>0</v>
          </cell>
          <cell r="I265" t="str">
            <v>MAXIMUM DEMAND</v>
          </cell>
          <cell r="J265" t="str">
            <v>WATER INFLOW</v>
          </cell>
          <cell r="K265" t="str">
            <v>WATER CONSUMED</v>
          </cell>
          <cell r="L265" t="str">
            <v>WATER CONSUMED</v>
          </cell>
          <cell r="M265" t="str">
            <v>LEVEL AT THE END</v>
          </cell>
          <cell r="N265" t="str">
            <v>MAXIMUM LEVEL</v>
          </cell>
          <cell r="O265">
            <v>0</v>
          </cell>
          <cell r="P265" t="str">
            <v>MINIMUM LEVEL</v>
          </cell>
        </row>
        <row r="266">
          <cell r="C266" t="str">
            <v>MW</v>
          </cell>
          <cell r="D266" t="str">
            <v>MKwh</v>
          </cell>
          <cell r="E266" t="str">
            <v>MKwh</v>
          </cell>
          <cell r="F266" t="str">
            <v>%</v>
          </cell>
          <cell r="G266" t="str">
            <v>MKwh</v>
          </cell>
          <cell r="H266" t="str">
            <v>%</v>
          </cell>
          <cell r="I266" t="str">
            <v>MW</v>
          </cell>
          <cell r="J266" t="str">
            <v>MAFT</v>
          </cell>
          <cell r="K266" t="str">
            <v>MCM</v>
          </cell>
          <cell r="L266" t="str">
            <v>MCM</v>
          </cell>
          <cell r="M266" t="str">
            <v>FT / M</v>
          </cell>
          <cell r="N266" t="str">
            <v>FT / M</v>
          </cell>
          <cell r="O266" t="str">
            <v>DATE</v>
          </cell>
          <cell r="P266" t="str">
            <v>FT / M</v>
          </cell>
          <cell r="Q266" t="str">
            <v>DATE</v>
          </cell>
        </row>
        <row r="267">
          <cell r="A267" t="str">
            <v>GANDHISAGAR</v>
          </cell>
          <cell r="B267" t="str">
            <v>88-89</v>
          </cell>
          <cell r="C267">
            <v>115</v>
          </cell>
          <cell r="D267">
            <v>415</v>
          </cell>
          <cell r="E267">
            <v>381</v>
          </cell>
          <cell r="F267">
            <v>91.807228915662648</v>
          </cell>
          <cell r="G267" t="str">
            <v/>
          </cell>
          <cell r="H267">
            <v>0</v>
          </cell>
          <cell r="I267" t="str">
            <v/>
          </cell>
          <cell r="J267" t="str">
            <v/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/>
          </cell>
          <cell r="P267" t="str">
            <v/>
          </cell>
          <cell r="Q267" t="str">
            <v/>
          </cell>
        </row>
        <row r="268">
          <cell r="B268" t="str">
            <v>89-90</v>
          </cell>
          <cell r="C268">
            <v>115</v>
          </cell>
          <cell r="D268">
            <v>415</v>
          </cell>
          <cell r="E268">
            <v>236.14</v>
          </cell>
          <cell r="F268">
            <v>56.901204819277112</v>
          </cell>
          <cell r="G268">
            <v>2</v>
          </cell>
          <cell r="H268">
            <v>0.84695519607012792</v>
          </cell>
          <cell r="I268">
            <v>106</v>
          </cell>
          <cell r="J268">
            <v>1.84</v>
          </cell>
          <cell r="K268">
            <v>2.2999999999999998</v>
          </cell>
          <cell r="L268">
            <v>2.2999999999999998</v>
          </cell>
          <cell r="M268">
            <v>1239.9000000000001</v>
          </cell>
          <cell r="N268">
            <v>1275.9000000000001</v>
          </cell>
          <cell r="O268" t="str">
            <v>26.09.89</v>
          </cell>
          <cell r="P268">
            <v>1240</v>
          </cell>
          <cell r="Q268" t="str">
            <v>31.03.90</v>
          </cell>
        </row>
        <row r="269">
          <cell r="B269" t="str">
            <v>90-91</v>
          </cell>
          <cell r="C269">
            <v>115</v>
          </cell>
          <cell r="D269">
            <v>370</v>
          </cell>
          <cell r="E269">
            <v>324.77999999999997</v>
          </cell>
          <cell r="F269">
            <v>87.778378378378363</v>
          </cell>
          <cell r="G269">
            <v>1</v>
          </cell>
          <cell r="H269">
            <v>0.30790073280374408</v>
          </cell>
          <cell r="I269">
            <v>116</v>
          </cell>
          <cell r="J269">
            <v>5.72</v>
          </cell>
          <cell r="K269">
            <v>2.36</v>
          </cell>
          <cell r="L269">
            <v>2.36</v>
          </cell>
          <cell r="M269">
            <v>1291.3900000000001</v>
          </cell>
          <cell r="N269">
            <v>1308.78</v>
          </cell>
          <cell r="O269" t="str">
            <v>21.10.90</v>
          </cell>
          <cell r="P269">
            <v>1234.92</v>
          </cell>
          <cell r="Q269" t="str">
            <v>27.06.90</v>
          </cell>
        </row>
        <row r="270">
          <cell r="B270" t="str">
            <v>91-92</v>
          </cell>
          <cell r="C270">
            <v>115</v>
          </cell>
          <cell r="D270">
            <v>370</v>
          </cell>
          <cell r="E270">
            <v>511.23</v>
          </cell>
          <cell r="F270">
            <v>138.17027027027027</v>
          </cell>
          <cell r="G270">
            <v>1</v>
          </cell>
          <cell r="H270">
            <v>0.19560667409972027</v>
          </cell>
          <cell r="I270">
            <v>110</v>
          </cell>
          <cell r="J270">
            <v>4.84</v>
          </cell>
          <cell r="K270">
            <v>2.68</v>
          </cell>
          <cell r="L270">
            <v>2.68</v>
          </cell>
          <cell r="M270">
            <v>1284.51</v>
          </cell>
          <cell r="N270">
            <v>1307.8499999999999</v>
          </cell>
          <cell r="O270" t="str">
            <v>05.09.91</v>
          </cell>
          <cell r="P270">
            <v>1280.07</v>
          </cell>
          <cell r="Q270" t="str">
            <v>21.07.91</v>
          </cell>
        </row>
        <row r="271">
          <cell r="B271" t="str">
            <v>92-93</v>
          </cell>
          <cell r="C271">
            <v>115</v>
          </cell>
          <cell r="D271">
            <v>400</v>
          </cell>
          <cell r="E271">
            <v>313.02</v>
          </cell>
          <cell r="F271">
            <v>78.254999999999995</v>
          </cell>
          <cell r="G271">
            <v>1</v>
          </cell>
          <cell r="H271">
            <v>0.31946840457478759</v>
          </cell>
          <cell r="I271">
            <v>109</v>
          </cell>
          <cell r="J271">
            <v>1.41</v>
          </cell>
          <cell r="K271">
            <v>2.74</v>
          </cell>
          <cell r="L271">
            <v>2.74</v>
          </cell>
          <cell r="M271">
            <v>1253.5</v>
          </cell>
          <cell r="N271">
            <v>1284.5</v>
          </cell>
          <cell r="O271" t="str">
            <v>17.10.92</v>
          </cell>
          <cell r="P271">
            <v>1272.3599999999999</v>
          </cell>
          <cell r="Q271" t="str">
            <v>26.07.92</v>
          </cell>
        </row>
        <row r="272">
          <cell r="B272" t="str">
            <v>93-94</v>
          </cell>
          <cell r="C272">
            <v>115</v>
          </cell>
          <cell r="D272">
            <v>500</v>
          </cell>
          <cell r="E272">
            <v>313.91899999999998</v>
          </cell>
          <cell r="F272">
            <v>62.783799999999992</v>
          </cell>
          <cell r="G272">
            <v>0.98</v>
          </cell>
          <cell r="H272">
            <v>0.31218244196751394</v>
          </cell>
          <cell r="I272">
            <v>110</v>
          </cell>
          <cell r="J272">
            <v>3.47</v>
          </cell>
          <cell r="K272">
            <v>2.6967169421487602</v>
          </cell>
          <cell r="L272">
            <v>2.6967169421487602</v>
          </cell>
          <cell r="M272">
            <v>1250.8900000000001</v>
          </cell>
          <cell r="N272">
            <v>1288.68</v>
          </cell>
          <cell r="O272" t="str">
            <v>06.10.93</v>
          </cell>
          <cell r="P272">
            <v>1248.72</v>
          </cell>
          <cell r="Q272" t="str">
            <v>19.06.93</v>
          </cell>
        </row>
        <row r="273">
          <cell r="B273" t="str">
            <v>94-95</v>
          </cell>
          <cell r="C273">
            <v>115</v>
          </cell>
          <cell r="D273">
            <v>415</v>
          </cell>
          <cell r="E273">
            <v>364.2</v>
          </cell>
          <cell r="F273">
            <v>87.759036144578317</v>
          </cell>
          <cell r="G273">
            <v>1</v>
          </cell>
          <cell r="H273">
            <v>0.27457440966501923</v>
          </cell>
          <cell r="I273">
            <v>116</v>
          </cell>
          <cell r="J273">
            <v>7.0490000000000004</v>
          </cell>
          <cell r="K273">
            <v>2.7308310376492195</v>
          </cell>
          <cell r="L273">
            <v>2.7308310376492195</v>
          </cell>
          <cell r="M273">
            <v>1295.7</v>
          </cell>
          <cell r="N273">
            <v>1311.25</v>
          </cell>
          <cell r="O273" t="str">
            <v>19.09.94</v>
          </cell>
          <cell r="P273">
            <v>1245.75</v>
          </cell>
          <cell r="Q273" t="str">
            <v>12.06.94</v>
          </cell>
        </row>
        <row r="274">
          <cell r="B274" t="str">
            <v>95-96</v>
          </cell>
          <cell r="C274">
            <v>115</v>
          </cell>
          <cell r="D274">
            <v>370</v>
          </cell>
          <cell r="E274">
            <v>572.9</v>
          </cell>
          <cell r="F274">
            <v>154.83783783783784</v>
          </cell>
          <cell r="G274">
            <v>1</v>
          </cell>
          <cell r="H274">
            <v>0.17455053237912377</v>
          </cell>
          <cell r="I274">
            <v>116</v>
          </cell>
          <cell r="J274">
            <v>4.3171999999999997</v>
          </cell>
          <cell r="K274">
            <v>4.3120504009163803</v>
          </cell>
          <cell r="L274">
            <v>4.3120504009163803</v>
          </cell>
          <cell r="M274">
            <v>1288.95</v>
          </cell>
          <cell r="N274">
            <v>1308.9100000000001</v>
          </cell>
          <cell r="O274" t="str">
            <v>09.09.95</v>
          </cell>
          <cell r="P274">
            <v>1282.1099999999999</v>
          </cell>
          <cell r="Q274" t="str">
            <v>17.07.95</v>
          </cell>
        </row>
        <row r="275">
          <cell r="B275" t="str">
            <v>96-97</v>
          </cell>
          <cell r="C275">
            <v>115</v>
          </cell>
          <cell r="D275">
            <v>400</v>
          </cell>
          <cell r="E275">
            <v>565.4</v>
          </cell>
          <cell r="F275">
            <v>141.35</v>
          </cell>
          <cell r="G275">
            <v>0.9</v>
          </cell>
          <cell r="H275">
            <v>0.1591793420587195</v>
          </cell>
          <cell r="I275">
            <v>111</v>
          </cell>
          <cell r="J275">
            <v>7.9</v>
          </cell>
          <cell r="K275">
            <v>4.3</v>
          </cell>
          <cell r="L275">
            <v>4.3</v>
          </cell>
          <cell r="M275">
            <v>1291.08</v>
          </cell>
          <cell r="N275">
            <v>1311.66</v>
          </cell>
          <cell r="O275" t="str">
            <v>17.09.96</v>
          </cell>
          <cell r="P275">
            <v>1277.9000000000001</v>
          </cell>
          <cell r="Q275" t="str">
            <v>21.07.96</v>
          </cell>
        </row>
        <row r="276">
          <cell r="B276" t="str">
            <v>97-98</v>
          </cell>
          <cell r="C276">
            <v>115</v>
          </cell>
          <cell r="D276">
            <v>400</v>
          </cell>
          <cell r="E276">
            <v>430.78</v>
          </cell>
          <cell r="F276">
            <v>107.69499999999999</v>
          </cell>
          <cell r="G276">
            <v>0.92900000000000005</v>
          </cell>
          <cell r="H276">
            <v>0.21565532290264175</v>
          </cell>
          <cell r="I276">
            <v>115</v>
          </cell>
          <cell r="J276">
            <v>4.5</v>
          </cell>
          <cell r="K276">
            <v>3.26</v>
          </cell>
          <cell r="L276">
            <v>0</v>
          </cell>
          <cell r="M276">
            <v>1295.8</v>
          </cell>
          <cell r="N276">
            <v>1308.46</v>
          </cell>
          <cell r="O276" t="str">
            <v>08.10.97</v>
          </cell>
          <cell r="P276">
            <v>1279.8800000000001</v>
          </cell>
          <cell r="Q276" t="str">
            <v>05.07.97</v>
          </cell>
        </row>
        <row r="277">
          <cell r="B277" t="str">
            <v>98-99</v>
          </cell>
          <cell r="C277">
            <v>115</v>
          </cell>
          <cell r="D277">
            <v>450</v>
          </cell>
          <cell r="E277">
            <v>539.29999999999995</v>
          </cell>
          <cell r="F277">
            <v>119.84444444444443</v>
          </cell>
          <cell r="G277">
            <v>0.9</v>
          </cell>
          <cell r="H277">
            <v>0.16688299647691454</v>
          </cell>
          <cell r="I277">
            <v>115</v>
          </cell>
          <cell r="J277">
            <v>2.7</v>
          </cell>
          <cell r="K277">
            <v>4.4000000000000004</v>
          </cell>
          <cell r="L277">
            <v>0</v>
          </cell>
          <cell r="M277">
            <v>1272.98</v>
          </cell>
          <cell r="N277">
            <v>1300.0899999999999</v>
          </cell>
          <cell r="O277" t="str">
            <v>03.10.98</v>
          </cell>
          <cell r="P277">
            <v>1273.28</v>
          </cell>
          <cell r="Q277" t="str">
            <v>30.03.99</v>
          </cell>
        </row>
        <row r="278">
          <cell r="B278" t="str">
            <v>99-00</v>
          </cell>
          <cell r="C278">
            <v>115</v>
          </cell>
          <cell r="D278">
            <v>450</v>
          </cell>
          <cell r="E278">
            <v>344.6</v>
          </cell>
          <cell r="F278">
            <v>76.599999999999994</v>
          </cell>
          <cell r="G278">
            <v>0.8</v>
          </cell>
          <cell r="H278">
            <v>0.23215322112594311</v>
          </cell>
          <cell r="I278">
            <v>110</v>
          </cell>
          <cell r="J278">
            <v>3.9569999999999999</v>
          </cell>
          <cell r="K278">
            <v>3.6440000000000001</v>
          </cell>
          <cell r="L278">
            <v>0</v>
          </cell>
          <cell r="M278">
            <v>1265.2</v>
          </cell>
          <cell r="N278">
            <v>1291.43</v>
          </cell>
          <cell r="O278" t="str">
            <v/>
          </cell>
          <cell r="P278">
            <v>1263.98</v>
          </cell>
        </row>
        <row r="279">
          <cell r="B279" t="str">
            <v>00-01</v>
          </cell>
          <cell r="C279">
            <v>115</v>
          </cell>
          <cell r="D279">
            <v>425</v>
          </cell>
          <cell r="E279">
            <v>104.2</v>
          </cell>
          <cell r="F279">
            <v>24.52</v>
          </cell>
          <cell r="G279">
            <v>0.94</v>
          </cell>
          <cell r="H279">
            <v>0.90211132437619956</v>
          </cell>
          <cell r="I279">
            <v>100</v>
          </cell>
          <cell r="J279">
            <v>0.76</v>
          </cell>
          <cell r="K279">
            <v>1.06</v>
          </cell>
          <cell r="L279">
            <v>0</v>
          </cell>
          <cell r="M279">
            <v>1248.69</v>
          </cell>
        </row>
        <row r="280">
          <cell r="A280" t="str">
            <v>Average last 5 years</v>
          </cell>
          <cell r="B280">
            <v>0</v>
          </cell>
          <cell r="C280">
            <v>0</v>
          </cell>
          <cell r="D280">
            <v>414</v>
          </cell>
          <cell r="E280">
            <v>490.596</v>
          </cell>
          <cell r="F280">
            <v>120.06545645645645</v>
          </cell>
          <cell r="G280">
            <v>0.90579999999999994</v>
          </cell>
          <cell r="H280">
            <v>0.18968428298866855</v>
          </cell>
          <cell r="I280">
            <v>113.4</v>
          </cell>
          <cell r="J280">
            <v>4.6748399999999997</v>
          </cell>
          <cell r="K280">
            <v>4.1952100801832763</v>
          </cell>
          <cell r="L280">
            <v>1.7224100801832762</v>
          </cell>
          <cell r="M280">
            <v>1282.8019999999999</v>
          </cell>
          <cell r="N280">
            <v>1308.0740000000001</v>
          </cell>
          <cell r="O280">
            <v>0</v>
          </cell>
          <cell r="P280">
            <v>1271.7839999999999</v>
          </cell>
          <cell r="Q280">
            <v>0</v>
          </cell>
        </row>
        <row r="281">
          <cell r="A281" t="str">
            <v>R.P.SAGAR</v>
          </cell>
          <cell r="B281" t="str">
            <v>88-89</v>
          </cell>
          <cell r="C281">
            <v>172</v>
          </cell>
          <cell r="D281">
            <v>500</v>
          </cell>
          <cell r="E281">
            <v>435</v>
          </cell>
          <cell r="F281">
            <v>87</v>
          </cell>
          <cell r="G281" t="str">
            <v/>
          </cell>
          <cell r="H281">
            <v>0</v>
          </cell>
          <cell r="I281" t="str">
            <v/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 t="str">
            <v/>
          </cell>
          <cell r="O281" t="str">
            <v/>
          </cell>
          <cell r="P281" t="str">
            <v/>
          </cell>
          <cell r="Q281" t="str">
            <v/>
          </cell>
        </row>
        <row r="282">
          <cell r="B282" t="str">
            <v>89-90</v>
          </cell>
          <cell r="C282">
            <v>172</v>
          </cell>
          <cell r="D282">
            <v>500</v>
          </cell>
          <cell r="E282">
            <v>374</v>
          </cell>
          <cell r="F282">
            <v>74.8</v>
          </cell>
          <cell r="G282">
            <v>5</v>
          </cell>
          <cell r="H282">
            <v>1.42</v>
          </cell>
          <cell r="I282">
            <v>172</v>
          </cell>
          <cell r="J282">
            <v>0</v>
          </cell>
          <cell r="K282">
            <v>2.2799999999999998</v>
          </cell>
          <cell r="L282">
            <v>2.2799999999999998</v>
          </cell>
          <cell r="M282">
            <v>1126.9000000000001</v>
          </cell>
          <cell r="N282">
            <v>1145.7</v>
          </cell>
          <cell r="O282" t="str">
            <v>07.08.89</v>
          </cell>
          <cell r="P282">
            <v>1126.9000000000001</v>
          </cell>
          <cell r="Q282" t="str">
            <v>31.03.90</v>
          </cell>
        </row>
        <row r="283">
          <cell r="B283" t="str">
            <v>90-91</v>
          </cell>
          <cell r="C283">
            <v>172</v>
          </cell>
          <cell r="D283">
            <v>440</v>
          </cell>
          <cell r="E283">
            <v>330.9</v>
          </cell>
          <cell r="F283">
            <v>75.209999999999994</v>
          </cell>
          <cell r="G283">
            <v>1.5</v>
          </cell>
          <cell r="H283">
            <v>0.45330915684496831</v>
          </cell>
          <cell r="I283">
            <v>172</v>
          </cell>
          <cell r="J283">
            <v>0</v>
          </cell>
          <cell r="K283">
            <v>2.2400000000000002</v>
          </cell>
          <cell r="L283">
            <v>2.2400000000000002</v>
          </cell>
          <cell r="M283">
            <v>1136.33</v>
          </cell>
          <cell r="N283">
            <v>1143.5</v>
          </cell>
          <cell r="O283" t="str">
            <v>10.10.90</v>
          </cell>
          <cell r="P283">
            <v>1126.0999999999999</v>
          </cell>
          <cell r="Q283" t="str">
            <v>26.05.90</v>
          </cell>
        </row>
        <row r="284">
          <cell r="B284" t="str">
            <v>91-92</v>
          </cell>
          <cell r="C284">
            <v>172</v>
          </cell>
          <cell r="D284">
            <v>440</v>
          </cell>
          <cell r="E284">
            <v>630.09</v>
          </cell>
          <cell r="F284">
            <v>143.19999999999999</v>
          </cell>
          <cell r="G284">
            <v>4.3</v>
          </cell>
          <cell r="H284">
            <v>0.68244219079813995</v>
          </cell>
          <cell r="I284">
            <v>180</v>
          </cell>
          <cell r="J284">
            <v>0</v>
          </cell>
          <cell r="K284">
            <v>4.18</v>
          </cell>
          <cell r="L284">
            <v>4.18</v>
          </cell>
          <cell r="M284">
            <v>1141.1099999999999</v>
          </cell>
          <cell r="N284">
            <v>1156.2</v>
          </cell>
          <cell r="O284" t="str">
            <v>01.09.91</v>
          </cell>
          <cell r="P284">
            <v>1136.3</v>
          </cell>
          <cell r="Q284" t="str">
            <v>01.04.91</v>
          </cell>
        </row>
        <row r="285">
          <cell r="B285" t="str">
            <v>92-93</v>
          </cell>
          <cell r="C285">
            <v>172</v>
          </cell>
          <cell r="D285">
            <v>450</v>
          </cell>
          <cell r="E285">
            <v>535.69000000000005</v>
          </cell>
          <cell r="F285">
            <v>119.04222222222224</v>
          </cell>
          <cell r="G285">
            <v>4.0999999999999996</v>
          </cell>
          <cell r="H285">
            <v>0.76536803001736065</v>
          </cell>
          <cell r="I285">
            <v>172</v>
          </cell>
          <cell r="J285">
            <v>0</v>
          </cell>
          <cell r="K285">
            <v>3.41</v>
          </cell>
          <cell r="L285">
            <v>3.41</v>
          </cell>
          <cell r="M285">
            <v>1130.4000000000001</v>
          </cell>
          <cell r="N285">
            <v>1154.0999999999999</v>
          </cell>
          <cell r="O285" t="str">
            <v>28.05.92</v>
          </cell>
          <cell r="P285">
            <v>1130.2</v>
          </cell>
          <cell r="Q285" t="str">
            <v>31.03.92</v>
          </cell>
        </row>
        <row r="286">
          <cell r="B286" t="str">
            <v>93-94</v>
          </cell>
          <cell r="C286">
            <v>172</v>
          </cell>
          <cell r="D286">
            <v>615</v>
          </cell>
          <cell r="E286">
            <v>395.6628</v>
          </cell>
          <cell r="F286">
            <v>64.335414634146346</v>
          </cell>
          <cell r="G286">
            <v>8.6999999999999993</v>
          </cell>
          <cell r="H286">
            <v>2.1988420442861951</v>
          </cell>
          <cell r="I286">
            <v>172</v>
          </cell>
          <cell r="J286">
            <v>0</v>
          </cell>
          <cell r="K286">
            <v>3.2350257116620753</v>
          </cell>
          <cell r="L286">
            <v>3.2350257116620753</v>
          </cell>
          <cell r="M286">
            <v>1127.81</v>
          </cell>
          <cell r="N286">
            <v>1135.75</v>
          </cell>
          <cell r="O286" t="str">
            <v>09.08.93</v>
          </cell>
          <cell r="P286">
            <v>1127.6300000000001</v>
          </cell>
          <cell r="Q286" t="str">
            <v>31.03.94</v>
          </cell>
        </row>
        <row r="287">
          <cell r="B287" t="str">
            <v>94-95</v>
          </cell>
          <cell r="C287">
            <v>172</v>
          </cell>
          <cell r="D287">
            <v>470</v>
          </cell>
          <cell r="E287">
            <v>595.9</v>
          </cell>
          <cell r="F287">
            <v>126.78723404255319</v>
          </cell>
          <cell r="G287">
            <v>7.9</v>
          </cell>
          <cell r="H287">
            <v>1.3257257929182749</v>
          </cell>
          <cell r="I287">
            <v>172</v>
          </cell>
          <cell r="J287">
            <v>0</v>
          </cell>
          <cell r="K287">
            <v>0</v>
          </cell>
          <cell r="L287">
            <v>0</v>
          </cell>
          <cell r="M287">
            <v>1125.7</v>
          </cell>
          <cell r="N287">
            <v>1153.6099999999999</v>
          </cell>
          <cell r="O287" t="str">
            <v>19.09.94</v>
          </cell>
          <cell r="P287">
            <v>1124.9000000000001</v>
          </cell>
          <cell r="Q287" t="str">
            <v>25.03.95</v>
          </cell>
        </row>
        <row r="288">
          <cell r="B288" t="str">
            <v>95-96</v>
          </cell>
          <cell r="C288">
            <v>172</v>
          </cell>
          <cell r="D288">
            <v>390</v>
          </cell>
          <cell r="E288">
            <v>625.20000000000005</v>
          </cell>
          <cell r="F288">
            <v>160.30769230769232</v>
          </cell>
          <cell r="G288">
            <v>8.3000000000000007</v>
          </cell>
          <cell r="H288">
            <v>1.327575175943698</v>
          </cell>
          <cell r="I288">
            <v>180</v>
          </cell>
          <cell r="J288">
            <v>0</v>
          </cell>
          <cell r="K288">
            <v>4.0110422405876953</v>
          </cell>
          <cell r="L288">
            <v>4.0110422405876953</v>
          </cell>
          <cell r="M288">
            <v>1131.05</v>
          </cell>
          <cell r="N288">
            <v>1155.0899999999999</v>
          </cell>
          <cell r="O288" t="str">
            <v>14.09.95</v>
          </cell>
          <cell r="P288">
            <v>1125.55</v>
          </cell>
          <cell r="Q288" t="str">
            <v>03.04.95</v>
          </cell>
        </row>
        <row r="289">
          <cell r="B289" t="str">
            <v>96-97</v>
          </cell>
          <cell r="C289">
            <v>172</v>
          </cell>
          <cell r="D289">
            <v>460</v>
          </cell>
          <cell r="E289">
            <v>692.7</v>
          </cell>
          <cell r="F289">
            <v>150.58695652173913</v>
          </cell>
          <cell r="G289">
            <v>5.5</v>
          </cell>
          <cell r="H289">
            <v>0.79399451421971989</v>
          </cell>
          <cell r="I289">
            <v>172</v>
          </cell>
          <cell r="J289">
            <v>0</v>
          </cell>
          <cell r="K289">
            <v>4.5</v>
          </cell>
          <cell r="L289">
            <v>4.5</v>
          </cell>
          <cell r="M289">
            <v>1145</v>
          </cell>
          <cell r="N289">
            <v>1157.3800000000001</v>
          </cell>
          <cell r="O289" t="str">
            <v>16.09.96</v>
          </cell>
          <cell r="P289">
            <v>1130.44</v>
          </cell>
          <cell r="Q289" t="str">
            <v>17.05.96</v>
          </cell>
        </row>
        <row r="290">
          <cell r="B290" t="str">
            <v>97-98</v>
          </cell>
          <cell r="C290">
            <v>172</v>
          </cell>
          <cell r="D290">
            <v>460</v>
          </cell>
          <cell r="E290">
            <v>549.24</v>
          </cell>
          <cell r="F290">
            <v>119.4</v>
          </cell>
          <cell r="G290">
            <v>5.84</v>
          </cell>
          <cell r="H290">
            <v>1.0632874517515112</v>
          </cell>
          <cell r="I290">
            <v>172</v>
          </cell>
          <cell r="J290">
            <v>0</v>
          </cell>
          <cell r="K290">
            <v>3.74</v>
          </cell>
          <cell r="L290">
            <v>0</v>
          </cell>
          <cell r="M290">
            <v>1137.04</v>
          </cell>
          <cell r="N290">
            <v>1152.71</v>
          </cell>
          <cell r="O290" t="str">
            <v>25.05.97</v>
          </cell>
          <cell r="P290">
            <v>1136.72</v>
          </cell>
          <cell r="Q290" t="str">
            <v>20.03.98</v>
          </cell>
        </row>
        <row r="291">
          <cell r="B291" t="str">
            <v>98-99</v>
          </cell>
          <cell r="C291">
            <v>172</v>
          </cell>
          <cell r="D291">
            <v>520</v>
          </cell>
          <cell r="E291">
            <v>554.29999999999995</v>
          </cell>
          <cell r="F291">
            <v>106.59615384615383</v>
          </cell>
          <cell r="G291">
            <v>7.1</v>
          </cell>
          <cell r="H291">
            <v>1.2808948222983945</v>
          </cell>
          <cell r="I291">
            <v>172</v>
          </cell>
          <cell r="J291">
            <v>0</v>
          </cell>
          <cell r="K291">
            <v>4</v>
          </cell>
          <cell r="L291">
            <v>0</v>
          </cell>
          <cell r="M291">
            <v>1139.9100000000001</v>
          </cell>
          <cell r="N291">
            <v>1140.98</v>
          </cell>
          <cell r="O291" t="str">
            <v>28.04.98</v>
          </cell>
          <cell r="P291">
            <v>1133.1500000000001</v>
          </cell>
          <cell r="Q291" t="str">
            <v>28.06.98</v>
          </cell>
        </row>
        <row r="292">
          <cell r="B292" t="str">
            <v>99-00</v>
          </cell>
          <cell r="C292">
            <v>172</v>
          </cell>
          <cell r="D292">
            <v>520</v>
          </cell>
          <cell r="E292">
            <v>479.5</v>
          </cell>
          <cell r="F292">
            <v>92.2</v>
          </cell>
          <cell r="G292">
            <v>6.8</v>
          </cell>
          <cell r="H292">
            <v>1.4181438998957248</v>
          </cell>
          <cell r="I292">
            <v>172</v>
          </cell>
          <cell r="J292">
            <v>0</v>
          </cell>
          <cell r="K292" t="str">
            <v/>
          </cell>
          <cell r="L292">
            <v>0</v>
          </cell>
          <cell r="M292">
            <v>1134.51</v>
          </cell>
          <cell r="N292">
            <v>1143.3399999999999</v>
          </cell>
          <cell r="O292">
            <v>0</v>
          </cell>
          <cell r="P292">
            <v>1131.68</v>
          </cell>
        </row>
        <row r="293">
          <cell r="B293" t="str">
            <v>00-01</v>
          </cell>
          <cell r="C293">
            <v>172</v>
          </cell>
          <cell r="D293">
            <v>475</v>
          </cell>
          <cell r="E293">
            <v>182.92</v>
          </cell>
          <cell r="F293">
            <v>38.51</v>
          </cell>
          <cell r="G293">
            <v>4.72</v>
          </cell>
          <cell r="H293">
            <v>2.580363000218675</v>
          </cell>
          <cell r="I293">
            <v>172</v>
          </cell>
          <cell r="J293">
            <v>0</v>
          </cell>
          <cell r="K293">
            <v>0</v>
          </cell>
          <cell r="L293">
            <v>0</v>
          </cell>
          <cell r="M293">
            <v>1130.69</v>
          </cell>
        </row>
        <row r="294">
          <cell r="A294" t="str">
            <v>Average last 5 years</v>
          </cell>
          <cell r="B294">
            <v>0</v>
          </cell>
          <cell r="C294">
            <v>0</v>
          </cell>
          <cell r="D294">
            <v>470</v>
          </cell>
          <cell r="E294">
            <v>580.18799999999999</v>
          </cell>
          <cell r="F294">
            <v>125.81816053511707</v>
          </cell>
          <cell r="G294">
            <v>6.7080000000000002</v>
          </cell>
          <cell r="H294">
            <v>1.1767791728218095</v>
          </cell>
          <cell r="I294">
            <v>173.6</v>
          </cell>
          <cell r="J294">
            <v>0</v>
          </cell>
          <cell r="K294">
            <v>3.2502084481175388</v>
          </cell>
          <cell r="L294">
            <v>1.702208448117539</v>
          </cell>
          <cell r="M294">
            <v>1137.502</v>
          </cell>
          <cell r="N294">
            <v>1151.9540000000002</v>
          </cell>
          <cell r="O294">
            <v>0</v>
          </cell>
          <cell r="P294">
            <v>1130.152</v>
          </cell>
          <cell r="Q294">
            <v>0</v>
          </cell>
        </row>
        <row r="295">
          <cell r="A295" t="str">
            <v>J.SAGAR</v>
          </cell>
          <cell r="B295" t="str">
            <v>88-89</v>
          </cell>
          <cell r="C295">
            <v>99</v>
          </cell>
          <cell r="D295">
            <v>385</v>
          </cell>
          <cell r="E295">
            <v>339</v>
          </cell>
          <cell r="F295">
            <v>88.051948051948045</v>
          </cell>
          <cell r="G295" t="str">
            <v/>
          </cell>
          <cell r="H295">
            <v>0</v>
          </cell>
          <cell r="I295" t="str">
            <v/>
          </cell>
          <cell r="J295" t="str">
            <v/>
          </cell>
          <cell r="K295" t="str">
            <v/>
          </cell>
          <cell r="L295" t="str">
            <v/>
          </cell>
          <cell r="M295" t="str">
            <v/>
          </cell>
          <cell r="N295" t="str">
            <v/>
          </cell>
          <cell r="O295" t="str">
            <v/>
          </cell>
          <cell r="P295" t="str">
            <v/>
          </cell>
          <cell r="Q295" t="str">
            <v/>
          </cell>
        </row>
        <row r="296">
          <cell r="B296" t="str">
            <v>89-90</v>
          </cell>
          <cell r="C296">
            <v>99</v>
          </cell>
          <cell r="D296">
            <v>385</v>
          </cell>
          <cell r="E296">
            <v>296.37</v>
          </cell>
          <cell r="F296">
            <v>76.98</v>
          </cell>
          <cell r="G296">
            <v>5</v>
          </cell>
          <cell r="H296">
            <v>1.77</v>
          </cell>
          <cell r="I296">
            <v>99</v>
          </cell>
          <cell r="J296" t="str">
            <v/>
          </cell>
          <cell r="K296">
            <v>3.05</v>
          </cell>
          <cell r="L296">
            <v>3.05</v>
          </cell>
          <cell r="M296">
            <v>968.2</v>
          </cell>
          <cell r="N296">
            <v>979.9</v>
          </cell>
          <cell r="O296" t="str">
            <v>06.01.90</v>
          </cell>
          <cell r="P296">
            <v>968.1</v>
          </cell>
          <cell r="Q296" t="str">
            <v>31.03.90</v>
          </cell>
        </row>
        <row r="297">
          <cell r="B297" t="str">
            <v>90-91</v>
          </cell>
          <cell r="C297">
            <v>99</v>
          </cell>
          <cell r="D297">
            <v>340</v>
          </cell>
          <cell r="E297">
            <v>261.92</v>
          </cell>
          <cell r="F297">
            <v>77.040000000000006</v>
          </cell>
          <cell r="G297">
            <v>2.5</v>
          </cell>
          <cell r="H297">
            <v>0.95448992058643856</v>
          </cell>
          <cell r="I297">
            <v>99</v>
          </cell>
          <cell r="J297">
            <v>0</v>
          </cell>
          <cell r="K297">
            <v>2.68</v>
          </cell>
          <cell r="L297">
            <v>2.68</v>
          </cell>
          <cell r="M297">
            <v>972.9</v>
          </cell>
          <cell r="N297">
            <v>978.9</v>
          </cell>
          <cell r="O297" t="str">
            <v>26.07.90</v>
          </cell>
          <cell r="P297">
            <v>953.5</v>
          </cell>
          <cell r="Q297" t="str">
            <v>28.06.90</v>
          </cell>
        </row>
        <row r="298">
          <cell r="B298" t="str">
            <v>91-92</v>
          </cell>
          <cell r="C298">
            <v>99</v>
          </cell>
          <cell r="D298">
            <v>340</v>
          </cell>
          <cell r="E298">
            <v>421.01</v>
          </cell>
          <cell r="F298">
            <v>123.83</v>
          </cell>
          <cell r="G298">
            <v>3.3</v>
          </cell>
          <cell r="H298">
            <v>0.78382936272297576</v>
          </cell>
          <cell r="I298">
            <v>100</v>
          </cell>
          <cell r="J298">
            <v>0</v>
          </cell>
          <cell r="K298">
            <v>4.42</v>
          </cell>
          <cell r="L298">
            <v>4.42</v>
          </cell>
          <cell r="M298">
            <v>975.9</v>
          </cell>
          <cell r="N298">
            <v>979.6</v>
          </cell>
          <cell r="O298" t="str">
            <v>02.06.91</v>
          </cell>
          <cell r="P298">
            <v>970</v>
          </cell>
          <cell r="Q298" t="str">
            <v>22.07.91</v>
          </cell>
        </row>
        <row r="299">
          <cell r="B299" t="str">
            <v>92-93</v>
          </cell>
          <cell r="C299">
            <v>99</v>
          </cell>
          <cell r="D299">
            <v>300</v>
          </cell>
          <cell r="E299">
            <v>390.68</v>
          </cell>
          <cell r="F299">
            <v>130.22666666666666</v>
          </cell>
          <cell r="G299">
            <v>3.3</v>
          </cell>
          <cell r="H299">
            <v>0.8446810689054981</v>
          </cell>
          <cell r="I299">
            <v>100</v>
          </cell>
          <cell r="J299">
            <v>0</v>
          </cell>
          <cell r="K299">
            <v>3.59</v>
          </cell>
          <cell r="L299">
            <v>3.59</v>
          </cell>
          <cell r="M299">
            <v>975.5</v>
          </cell>
          <cell r="N299">
            <v>979.4</v>
          </cell>
          <cell r="O299" t="str">
            <v>19.06.92</v>
          </cell>
          <cell r="P299">
            <v>970</v>
          </cell>
          <cell r="Q299" t="str">
            <v>06.12.92</v>
          </cell>
        </row>
        <row r="300">
          <cell r="B300" t="str">
            <v>93-94</v>
          </cell>
          <cell r="C300">
            <v>99</v>
          </cell>
          <cell r="D300">
            <v>385</v>
          </cell>
          <cell r="E300">
            <v>322.71699999999998</v>
          </cell>
          <cell r="F300">
            <v>83.822597402597395</v>
          </cell>
          <cell r="G300">
            <v>5.0999999999999996</v>
          </cell>
          <cell r="H300">
            <v>1.5803319936662772</v>
          </cell>
          <cell r="I300">
            <v>99</v>
          </cell>
          <cell r="J300">
            <v>0</v>
          </cell>
          <cell r="K300">
            <v>3.58</v>
          </cell>
          <cell r="L300">
            <v>3.58</v>
          </cell>
          <cell r="M300">
            <v>971.5</v>
          </cell>
          <cell r="N300">
            <v>979.5</v>
          </cell>
          <cell r="O300" t="str">
            <v>06.03.93</v>
          </cell>
          <cell r="P300">
            <v>970</v>
          </cell>
          <cell r="Q300" t="str">
            <v>13.08.93</v>
          </cell>
        </row>
        <row r="301">
          <cell r="B301" t="str">
            <v>94-95</v>
          </cell>
          <cell r="C301">
            <v>99</v>
          </cell>
          <cell r="D301">
            <v>315</v>
          </cell>
          <cell r="E301">
            <v>444.5</v>
          </cell>
          <cell r="F301">
            <v>141.11111111111111</v>
          </cell>
          <cell r="G301">
            <v>3.3</v>
          </cell>
          <cell r="H301">
            <v>0.74240719910011244</v>
          </cell>
          <cell r="I301">
            <v>99</v>
          </cell>
          <cell r="J301">
            <v>0</v>
          </cell>
          <cell r="K301">
            <v>0</v>
          </cell>
          <cell r="L301">
            <v>0</v>
          </cell>
          <cell r="M301">
            <v>971.7</v>
          </cell>
          <cell r="N301">
            <v>979.9</v>
          </cell>
          <cell r="O301" t="str">
            <v>27.03.95</v>
          </cell>
          <cell r="P301">
            <v>970.4</v>
          </cell>
          <cell r="Q301" t="str">
            <v>12.06.94</v>
          </cell>
        </row>
        <row r="302">
          <cell r="B302" t="str">
            <v>95-96</v>
          </cell>
          <cell r="C302">
            <v>99</v>
          </cell>
          <cell r="D302">
            <v>300</v>
          </cell>
          <cell r="E302">
            <v>444.2</v>
          </cell>
          <cell r="F302">
            <v>148.06666666666666</v>
          </cell>
          <cell r="G302">
            <v>4.9000000000000004</v>
          </cell>
          <cell r="H302">
            <v>1.1031067086897794</v>
          </cell>
          <cell r="I302">
            <v>99</v>
          </cell>
          <cell r="J302">
            <v>0</v>
          </cell>
          <cell r="K302">
            <v>4.5587695133149682</v>
          </cell>
          <cell r="L302">
            <v>4.5587695133149682</v>
          </cell>
          <cell r="M302">
            <v>970.5</v>
          </cell>
          <cell r="N302">
            <v>978.8</v>
          </cell>
          <cell r="O302" t="str">
            <v>28.07.95</v>
          </cell>
          <cell r="P302">
            <v>970.7</v>
          </cell>
          <cell r="Q302" t="str">
            <v>31.03.96</v>
          </cell>
        </row>
        <row r="303">
          <cell r="B303" t="str">
            <v>96-97</v>
          </cell>
          <cell r="C303">
            <v>99</v>
          </cell>
          <cell r="D303">
            <v>300</v>
          </cell>
          <cell r="E303">
            <v>481.4</v>
          </cell>
          <cell r="F303">
            <v>160.46666666666667</v>
          </cell>
          <cell r="G303">
            <v>4.0999999999999996</v>
          </cell>
          <cell r="H303">
            <v>0.85168259243872035</v>
          </cell>
          <cell r="I303">
            <v>99</v>
          </cell>
          <cell r="J303">
            <v>0</v>
          </cell>
          <cell r="K303">
            <v>4.9000000000000004</v>
          </cell>
          <cell r="L303">
            <v>4.9000000000000004</v>
          </cell>
          <cell r="M303">
            <v>971.1</v>
          </cell>
          <cell r="N303">
            <v>979.6</v>
          </cell>
          <cell r="O303" t="str">
            <v>18.09.96</v>
          </cell>
          <cell r="P303">
            <v>970.5</v>
          </cell>
          <cell r="Q303" t="str">
            <v>01.04.96</v>
          </cell>
        </row>
        <row r="304">
          <cell r="B304" t="str">
            <v>97-98</v>
          </cell>
          <cell r="C304">
            <v>99</v>
          </cell>
          <cell r="D304">
            <v>300</v>
          </cell>
          <cell r="E304">
            <v>382.55</v>
          </cell>
          <cell r="F304">
            <v>127.51666666666667</v>
          </cell>
          <cell r="G304">
            <v>4.8120000000000003</v>
          </cell>
          <cell r="H304">
            <v>1.2578747876094629</v>
          </cell>
          <cell r="I304">
            <v>99</v>
          </cell>
          <cell r="J304">
            <v>0</v>
          </cell>
          <cell r="K304">
            <v>4.01</v>
          </cell>
          <cell r="L304">
            <v>0</v>
          </cell>
          <cell r="M304">
            <v>973.5</v>
          </cell>
          <cell r="N304">
            <v>978</v>
          </cell>
          <cell r="O304" t="str">
            <v>03.04.97</v>
          </cell>
          <cell r="P304">
            <v>970</v>
          </cell>
          <cell r="Q304" t="str">
            <v>17.12.97</v>
          </cell>
        </row>
        <row r="305">
          <cell r="B305" t="str">
            <v>98-99</v>
          </cell>
          <cell r="C305">
            <v>99</v>
          </cell>
          <cell r="D305">
            <v>330</v>
          </cell>
          <cell r="E305">
            <v>392.8</v>
          </cell>
          <cell r="F305">
            <v>119.03030303030303</v>
          </cell>
          <cell r="G305">
            <v>5.2</v>
          </cell>
          <cell r="H305">
            <v>1.3238289205702647</v>
          </cell>
          <cell r="I305">
            <v>99</v>
          </cell>
          <cell r="J305">
            <v>0</v>
          </cell>
          <cell r="K305">
            <v>3.9</v>
          </cell>
          <cell r="L305">
            <v>0</v>
          </cell>
          <cell r="M305">
            <v>978.8</v>
          </cell>
          <cell r="N305">
            <v>979.4</v>
          </cell>
          <cell r="O305" t="str">
            <v>22.05.98</v>
          </cell>
          <cell r="P305">
            <v>970.2</v>
          </cell>
          <cell r="Q305" t="str">
            <v>29.08.98</v>
          </cell>
        </row>
        <row r="306">
          <cell r="B306" t="str">
            <v>99-00</v>
          </cell>
          <cell r="C306">
            <v>99</v>
          </cell>
          <cell r="D306">
            <v>330</v>
          </cell>
          <cell r="E306">
            <v>361.4</v>
          </cell>
          <cell r="F306">
            <v>109.5</v>
          </cell>
          <cell r="G306">
            <v>4.4000000000000004</v>
          </cell>
          <cell r="H306">
            <v>1.2</v>
          </cell>
          <cell r="I306">
            <v>99</v>
          </cell>
          <cell r="J306">
            <v>0</v>
          </cell>
          <cell r="K306" t="str">
            <v/>
          </cell>
          <cell r="L306">
            <v>0</v>
          </cell>
          <cell r="M306">
            <v>979.2</v>
          </cell>
          <cell r="N306">
            <v>979.99</v>
          </cell>
          <cell r="O306" t="str">
            <v/>
          </cell>
          <cell r="P306">
            <v>972.4</v>
          </cell>
        </row>
        <row r="307">
          <cell r="B307" t="str">
            <v>00-01</v>
          </cell>
          <cell r="C307">
            <v>99</v>
          </cell>
          <cell r="D307">
            <v>300</v>
          </cell>
          <cell r="E307">
            <v>140.33000000000001</v>
          </cell>
          <cell r="F307">
            <v>46.78</v>
          </cell>
          <cell r="G307">
            <v>3.01</v>
          </cell>
          <cell r="H307">
            <v>2.14</v>
          </cell>
          <cell r="I307">
            <v>99</v>
          </cell>
          <cell r="J307">
            <v>0</v>
          </cell>
          <cell r="K307">
            <v>0</v>
          </cell>
          <cell r="L307">
            <v>0</v>
          </cell>
          <cell r="M307">
            <v>976.7</v>
          </cell>
        </row>
        <row r="308">
          <cell r="A308" t="str">
            <v>Average last 5 years</v>
          </cell>
          <cell r="B308">
            <v>0</v>
          </cell>
          <cell r="C308">
            <v>0</v>
          </cell>
          <cell r="D308">
            <v>312</v>
          </cell>
          <cell r="E308">
            <v>412.46999999999997</v>
          </cell>
          <cell r="F308">
            <v>132.9160606060606</v>
          </cell>
          <cell r="G308">
            <v>4.6823999999999995</v>
          </cell>
          <cell r="H308">
            <v>1.1472986018616456</v>
          </cell>
          <cell r="I308">
            <v>99</v>
          </cell>
          <cell r="J308">
            <v>0</v>
          </cell>
          <cell r="K308">
            <v>3.473753902662994</v>
          </cell>
          <cell r="L308">
            <v>1.8917539026629939</v>
          </cell>
          <cell r="M308">
            <v>974.61999999999989</v>
          </cell>
          <cell r="N308">
            <v>979.14</v>
          </cell>
          <cell r="O308">
            <v>0</v>
          </cell>
          <cell r="P308">
            <v>970.36</v>
          </cell>
          <cell r="Q308">
            <v>0</v>
          </cell>
        </row>
        <row r="309">
          <cell r="A309" t="str">
            <v>STATE  LOAD  DESPATCH  CENTRE  M.P.E.B.  JABALPUR</v>
          </cell>
        </row>
        <row r="310">
          <cell r="A310" t="str">
            <v>CHAMBAL COMPLEX</v>
          </cell>
        </row>
        <row r="311">
          <cell r="A311" t="str">
            <v>STATION NAME</v>
          </cell>
          <cell r="B311" t="str">
            <v>YEAR</v>
          </cell>
          <cell r="C311" t="str">
            <v>CAPACITY</v>
          </cell>
          <cell r="D311" t="str">
            <v>TARGET</v>
          </cell>
          <cell r="E311" t="str">
            <v>ACTUAL GENE.</v>
          </cell>
          <cell r="F311" t="str">
            <v>ACHIEVE-MENT</v>
          </cell>
          <cell r="G311" t="str">
            <v>AUXILIARY CONSUMPTION</v>
          </cell>
          <cell r="H311">
            <v>0</v>
          </cell>
          <cell r="I311" t="str">
            <v>MAXIMUM DEMAND</v>
          </cell>
          <cell r="J311" t="str">
            <v>WATER INFLOW</v>
          </cell>
          <cell r="K311" t="str">
            <v>WATER CONSUMED</v>
          </cell>
          <cell r="L311" t="str">
            <v>WATER CONSUMED</v>
          </cell>
          <cell r="M311" t="str">
            <v>LEVEL AT THE END</v>
          </cell>
          <cell r="N311" t="str">
            <v>MAXIMUM LEVEL</v>
          </cell>
          <cell r="O311">
            <v>0</v>
          </cell>
          <cell r="P311" t="str">
            <v>MINIMUM LEVEL</v>
          </cell>
        </row>
        <row r="312">
          <cell r="C312" t="str">
            <v>MW</v>
          </cell>
          <cell r="D312" t="str">
            <v>MKwh</v>
          </cell>
          <cell r="E312" t="str">
            <v>MKwh</v>
          </cell>
          <cell r="F312" t="str">
            <v>%</v>
          </cell>
          <cell r="G312" t="str">
            <v>MKwh</v>
          </cell>
          <cell r="H312" t="str">
            <v>%</v>
          </cell>
          <cell r="I312" t="str">
            <v>MW</v>
          </cell>
          <cell r="J312" t="str">
            <v>MAFT</v>
          </cell>
          <cell r="K312" t="str">
            <v>MCM</v>
          </cell>
          <cell r="L312" t="str">
            <v>MCM</v>
          </cell>
          <cell r="M312" t="str">
            <v>FT / M</v>
          </cell>
          <cell r="N312" t="str">
            <v>FT / M</v>
          </cell>
          <cell r="O312" t="str">
            <v>DATE</v>
          </cell>
          <cell r="P312" t="str">
            <v>FT / M</v>
          </cell>
          <cell r="Q312" t="str">
            <v>DATE</v>
          </cell>
        </row>
        <row r="313">
          <cell r="A313" t="str">
            <v>CHAMBAL</v>
          </cell>
          <cell r="B313" t="str">
            <v>88-89</v>
          </cell>
          <cell r="C313">
            <v>386</v>
          </cell>
          <cell r="D313">
            <v>1300</v>
          </cell>
          <cell r="E313">
            <v>1155</v>
          </cell>
          <cell r="F313">
            <v>88.84615384615384</v>
          </cell>
          <cell r="G313">
            <v>0</v>
          </cell>
          <cell r="H313">
            <v>0</v>
          </cell>
        </row>
        <row r="314">
          <cell r="B314" t="str">
            <v>89-90</v>
          </cell>
          <cell r="C314">
            <v>386</v>
          </cell>
          <cell r="D314">
            <v>1300</v>
          </cell>
          <cell r="E314">
            <v>906.51</v>
          </cell>
          <cell r="F314">
            <v>69.731538461538463</v>
          </cell>
          <cell r="G314">
            <v>12</v>
          </cell>
          <cell r="H314">
            <v>1.3237581493861073</v>
          </cell>
        </row>
        <row r="315">
          <cell r="B315" t="str">
            <v>90-91</v>
          </cell>
          <cell r="C315">
            <v>386</v>
          </cell>
          <cell r="D315">
            <v>1150</v>
          </cell>
          <cell r="E315">
            <v>917.59999999999991</v>
          </cell>
          <cell r="F315">
            <v>79.79130434782607</v>
          </cell>
          <cell r="G315">
            <v>5</v>
          </cell>
          <cell r="H315">
            <v>0.54489973844812556</v>
          </cell>
        </row>
        <row r="316">
          <cell r="B316" t="str">
            <v>91-92</v>
          </cell>
          <cell r="C316">
            <v>386</v>
          </cell>
          <cell r="D316">
            <v>1150</v>
          </cell>
          <cell r="E316">
            <v>1562.3300000000002</v>
          </cell>
          <cell r="F316">
            <v>135.85478260869567</v>
          </cell>
          <cell r="G316">
            <v>8.6</v>
          </cell>
          <cell r="H316">
            <v>0.5504598900360359</v>
          </cell>
        </row>
        <row r="317">
          <cell r="B317" t="str">
            <v>92-93</v>
          </cell>
          <cell r="C317">
            <v>386</v>
          </cell>
          <cell r="D317">
            <v>1150</v>
          </cell>
          <cell r="E317">
            <v>1239.3900000000001</v>
          </cell>
          <cell r="F317">
            <v>107.77304347826089</v>
          </cell>
          <cell r="G317">
            <v>8.3999999999999986</v>
          </cell>
          <cell r="H317">
            <v>0.67775276547333752</v>
          </cell>
          <cell r="I317" t="str">
            <v/>
          </cell>
          <cell r="J317">
            <v>0</v>
          </cell>
          <cell r="K317" t="str">
            <v/>
          </cell>
          <cell r="L317" t="str">
            <v/>
          </cell>
          <cell r="M317" t="str">
            <v/>
          </cell>
        </row>
        <row r="318">
          <cell r="B318" t="str">
            <v>93-94</v>
          </cell>
          <cell r="C318">
            <v>386</v>
          </cell>
          <cell r="D318">
            <v>1500</v>
          </cell>
          <cell r="E318">
            <v>1032.2988</v>
          </cell>
          <cell r="F318">
            <v>68.819919999999996</v>
          </cell>
          <cell r="G318">
            <v>14.78</v>
          </cell>
          <cell r="H318">
            <v>1.4317559993288764</v>
          </cell>
          <cell r="I318" t="str">
            <v/>
          </cell>
          <cell r="J318">
            <v>0</v>
          </cell>
          <cell r="K318" t="str">
            <v/>
          </cell>
          <cell r="L318" t="str">
            <v/>
          </cell>
          <cell r="M318" t="str">
            <v/>
          </cell>
        </row>
        <row r="319">
          <cell r="B319" t="str">
            <v>94-95</v>
          </cell>
          <cell r="C319">
            <v>386</v>
          </cell>
          <cell r="D319">
            <v>1200</v>
          </cell>
          <cell r="E319">
            <v>1404.6</v>
          </cell>
          <cell r="F319">
            <v>117.05</v>
          </cell>
          <cell r="G319">
            <v>12.2</v>
          </cell>
          <cell r="H319">
            <v>0.86857468318382458</v>
          </cell>
          <cell r="I319" t="str">
            <v/>
          </cell>
          <cell r="J319">
            <v>0</v>
          </cell>
          <cell r="K319" t="str">
            <v/>
          </cell>
          <cell r="L319" t="str">
            <v/>
          </cell>
          <cell r="M319" t="str">
            <v/>
          </cell>
        </row>
        <row r="320">
          <cell r="B320" t="str">
            <v>95-96</v>
          </cell>
          <cell r="C320">
            <v>386</v>
          </cell>
          <cell r="D320">
            <v>1060</v>
          </cell>
          <cell r="E320">
            <v>1642.3</v>
          </cell>
          <cell r="F320">
            <v>154.93396226415095</v>
          </cell>
          <cell r="G320">
            <v>14.200000000000001</v>
          </cell>
          <cell r="H320">
            <v>0.8646410521829142</v>
          </cell>
          <cell r="I320" t="str">
            <v/>
          </cell>
          <cell r="J320">
            <v>0</v>
          </cell>
          <cell r="K320" t="str">
            <v/>
          </cell>
          <cell r="L320" t="str">
            <v/>
          </cell>
          <cell r="M320" t="str">
            <v/>
          </cell>
        </row>
        <row r="321">
          <cell r="B321" t="str">
            <v>96-97</v>
          </cell>
          <cell r="C321">
            <v>386</v>
          </cell>
          <cell r="D321">
            <v>1160</v>
          </cell>
          <cell r="E321">
            <v>1739.5</v>
          </cell>
          <cell r="F321">
            <v>149.95689655172413</v>
          </cell>
          <cell r="G321">
            <v>10.5</v>
          </cell>
          <cell r="H321">
            <v>0.60362173038229372</v>
          </cell>
          <cell r="I321" t="str">
            <v/>
          </cell>
          <cell r="J321">
            <v>0</v>
          </cell>
          <cell r="K321" t="str">
            <v/>
          </cell>
          <cell r="L321" t="str">
            <v/>
          </cell>
          <cell r="M321" t="str">
            <v/>
          </cell>
        </row>
        <row r="322">
          <cell r="B322" t="str">
            <v>97-98</v>
          </cell>
          <cell r="C322">
            <v>386</v>
          </cell>
          <cell r="D322">
            <v>1160</v>
          </cell>
          <cell r="E322">
            <v>1362.57</v>
          </cell>
          <cell r="F322">
            <v>117.46293103448276</v>
          </cell>
          <cell r="G322">
            <v>11.581</v>
          </cell>
          <cell r="H322">
            <v>0.84993798483747618</v>
          </cell>
          <cell r="I322" t="str">
            <v/>
          </cell>
          <cell r="J322">
            <v>0</v>
          </cell>
          <cell r="K322" t="str">
            <v/>
          </cell>
          <cell r="L322" t="str">
            <v/>
          </cell>
          <cell r="M322" t="str">
            <v/>
          </cell>
        </row>
        <row r="323">
          <cell r="B323" t="str">
            <v>98-99</v>
          </cell>
          <cell r="C323">
            <v>386</v>
          </cell>
          <cell r="D323">
            <v>1300</v>
          </cell>
          <cell r="E323">
            <v>1486.3999999999999</v>
          </cell>
          <cell r="F323">
            <v>114.33846153846154</v>
          </cell>
          <cell r="G323">
            <v>13.2</v>
          </cell>
          <cell r="H323">
            <v>0.88805166846071049</v>
          </cell>
          <cell r="I323" t="str">
            <v/>
          </cell>
          <cell r="J323">
            <v>0</v>
          </cell>
          <cell r="K323" t="str">
            <v/>
          </cell>
          <cell r="L323" t="str">
            <v/>
          </cell>
          <cell r="M323" t="str">
            <v/>
          </cell>
        </row>
        <row r="324">
          <cell r="B324" t="str">
            <v>99-00</v>
          </cell>
          <cell r="C324">
            <v>386</v>
          </cell>
          <cell r="D324">
            <v>1300</v>
          </cell>
          <cell r="E324">
            <v>1185.5</v>
          </cell>
          <cell r="F324">
            <v>91.192307692307693</v>
          </cell>
          <cell r="G324">
            <v>12</v>
          </cell>
          <cell r="H324">
            <v>1.0122311261071277</v>
          </cell>
        </row>
        <row r="325">
          <cell r="B325" t="str">
            <v>00-01</v>
          </cell>
          <cell r="C325">
            <v>386</v>
          </cell>
          <cell r="D325">
            <v>1200</v>
          </cell>
          <cell r="E325">
            <v>427.45</v>
          </cell>
          <cell r="F325">
            <v>35.619999999999997</v>
          </cell>
          <cell r="G325">
            <v>8.66</v>
          </cell>
          <cell r="H325">
            <v>2.0299999999999998</v>
          </cell>
        </row>
        <row r="326">
          <cell r="A326" t="str">
            <v>Average last 5 years</v>
          </cell>
          <cell r="B326">
            <v>0</v>
          </cell>
          <cell r="C326">
            <v>0</v>
          </cell>
          <cell r="D326">
            <v>1196</v>
          </cell>
          <cell r="E326">
            <v>1483.2539999999999</v>
          </cell>
          <cell r="F326">
            <v>125.57691181622542</v>
          </cell>
          <cell r="G326">
            <v>12.296200000000002</v>
          </cell>
          <cell r="H326">
            <v>0.84369671239410449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</row>
        <row r="327">
          <cell r="A327" t="str">
            <v>M.P.CHAMBAL</v>
          </cell>
          <cell r="B327" t="str">
            <v>88-89</v>
          </cell>
          <cell r="C327">
            <v>193</v>
          </cell>
          <cell r="D327">
            <v>650</v>
          </cell>
          <cell r="E327">
            <v>577.5</v>
          </cell>
          <cell r="F327">
            <v>88.84615384615384</v>
          </cell>
          <cell r="G327">
            <v>0</v>
          </cell>
          <cell r="H327">
            <v>0</v>
          </cell>
        </row>
        <row r="328">
          <cell r="B328" t="str">
            <v>89-90</v>
          </cell>
          <cell r="C328">
            <v>193</v>
          </cell>
          <cell r="D328">
            <v>650</v>
          </cell>
          <cell r="E328">
            <v>453.255</v>
          </cell>
          <cell r="F328">
            <v>69.731538461538463</v>
          </cell>
          <cell r="G328">
            <v>6</v>
          </cell>
          <cell r="H328">
            <v>1.3237581493861073</v>
          </cell>
        </row>
        <row r="329">
          <cell r="B329" t="str">
            <v>90-91</v>
          </cell>
          <cell r="C329">
            <v>193</v>
          </cell>
          <cell r="D329">
            <v>575</v>
          </cell>
          <cell r="E329">
            <v>458.79999999999995</v>
          </cell>
          <cell r="F329">
            <v>79.79130434782607</v>
          </cell>
          <cell r="G329">
            <v>2.5</v>
          </cell>
          <cell r="H329">
            <v>0.54489973844812556</v>
          </cell>
        </row>
        <row r="330">
          <cell r="B330" t="str">
            <v>91-92</v>
          </cell>
          <cell r="C330">
            <v>193</v>
          </cell>
          <cell r="D330">
            <v>575</v>
          </cell>
          <cell r="E330">
            <v>781.16500000000008</v>
          </cell>
          <cell r="F330">
            <v>135.85478260869567</v>
          </cell>
          <cell r="G330">
            <v>4.3</v>
          </cell>
          <cell r="H330">
            <v>0.5504598900360359</v>
          </cell>
        </row>
        <row r="331">
          <cell r="B331" t="str">
            <v>92-93</v>
          </cell>
          <cell r="C331">
            <v>193</v>
          </cell>
          <cell r="D331">
            <v>575</v>
          </cell>
          <cell r="E331">
            <v>619.69500000000005</v>
          </cell>
          <cell r="F331">
            <v>107.77304347826089</v>
          </cell>
          <cell r="G331">
            <v>4.1999999999999993</v>
          </cell>
          <cell r="H331">
            <v>0.67775276547333752</v>
          </cell>
        </row>
        <row r="332">
          <cell r="B332" t="str">
            <v>93-94</v>
          </cell>
          <cell r="C332">
            <v>193</v>
          </cell>
          <cell r="D332">
            <v>750</v>
          </cell>
          <cell r="E332">
            <v>516.14940000000001</v>
          </cell>
          <cell r="F332">
            <v>68.819919999999996</v>
          </cell>
          <cell r="G332">
            <v>7.39</v>
          </cell>
          <cell r="H332">
            <v>1.4317559993288764</v>
          </cell>
          <cell r="I332" t="str">
            <v/>
          </cell>
          <cell r="J332">
            <v>0</v>
          </cell>
          <cell r="K332" t="str">
            <v/>
          </cell>
          <cell r="L332" t="str">
            <v/>
          </cell>
          <cell r="M332" t="str">
            <v/>
          </cell>
        </row>
        <row r="333">
          <cell r="B333" t="str">
            <v>94-95</v>
          </cell>
          <cell r="C333">
            <v>193</v>
          </cell>
          <cell r="D333">
            <v>600</v>
          </cell>
          <cell r="E333">
            <v>702.3</v>
          </cell>
          <cell r="F333">
            <v>117.05</v>
          </cell>
          <cell r="G333">
            <v>6.1</v>
          </cell>
          <cell r="H333">
            <v>0.86857468318382458</v>
          </cell>
          <cell r="I333" t="str">
            <v/>
          </cell>
          <cell r="J333">
            <v>0</v>
          </cell>
          <cell r="K333" t="str">
            <v/>
          </cell>
          <cell r="L333" t="str">
            <v/>
          </cell>
          <cell r="M333" t="str">
            <v/>
          </cell>
        </row>
        <row r="334">
          <cell r="B334" t="str">
            <v>95-96</v>
          </cell>
          <cell r="C334">
            <v>193</v>
          </cell>
          <cell r="D334">
            <v>530</v>
          </cell>
          <cell r="E334">
            <v>821.15</v>
          </cell>
          <cell r="F334">
            <v>154.93396226415095</v>
          </cell>
          <cell r="G334">
            <v>7.1000000000000005</v>
          </cell>
          <cell r="H334">
            <v>0.8646410521829142</v>
          </cell>
        </row>
        <row r="335">
          <cell r="B335" t="str">
            <v>96-97</v>
          </cell>
          <cell r="C335">
            <v>193</v>
          </cell>
          <cell r="D335">
            <v>580</v>
          </cell>
          <cell r="E335">
            <v>869.75</v>
          </cell>
          <cell r="F335">
            <v>149.95689655172413</v>
          </cell>
          <cell r="G335">
            <v>5.25</v>
          </cell>
          <cell r="H335">
            <v>0.60362173038229372</v>
          </cell>
        </row>
        <row r="336">
          <cell r="B336" t="str">
            <v>97-98</v>
          </cell>
          <cell r="C336">
            <v>193</v>
          </cell>
          <cell r="D336">
            <v>580</v>
          </cell>
          <cell r="E336">
            <v>681.28499999999997</v>
          </cell>
          <cell r="F336">
            <v>117.46293103448276</v>
          </cell>
          <cell r="G336">
            <v>5.7904999999999998</v>
          </cell>
          <cell r="H336">
            <v>0.84993798483747618</v>
          </cell>
        </row>
        <row r="337">
          <cell r="B337" t="str">
            <v>98-99</v>
          </cell>
          <cell r="C337">
            <v>193</v>
          </cell>
          <cell r="D337">
            <v>650</v>
          </cell>
          <cell r="E337">
            <v>743.19999999999993</v>
          </cell>
          <cell r="F337">
            <v>114.33846153846154</v>
          </cell>
          <cell r="G337">
            <v>6.6</v>
          </cell>
          <cell r="H337">
            <v>0.88805166846071049</v>
          </cell>
        </row>
        <row r="338">
          <cell r="B338" t="str">
            <v>99-00</v>
          </cell>
          <cell r="C338">
            <v>193</v>
          </cell>
          <cell r="D338">
            <v>650</v>
          </cell>
          <cell r="E338">
            <v>592.75</v>
          </cell>
          <cell r="F338">
            <v>91.192307692307693</v>
          </cell>
          <cell r="G338">
            <v>6</v>
          </cell>
          <cell r="H338">
            <v>1.0122311261071277</v>
          </cell>
        </row>
        <row r="339">
          <cell r="B339" t="str">
            <v>00-01</v>
          </cell>
          <cell r="C339">
            <v>193</v>
          </cell>
          <cell r="D339">
            <v>600</v>
          </cell>
          <cell r="E339">
            <v>213.72</v>
          </cell>
          <cell r="F339">
            <v>35.619999999999997</v>
          </cell>
          <cell r="G339">
            <v>4.33</v>
          </cell>
          <cell r="H339">
            <v>2.0299999999999998</v>
          </cell>
        </row>
        <row r="340">
          <cell r="A340" t="str">
            <v>Average last 5 years</v>
          </cell>
          <cell r="B340">
            <v>0</v>
          </cell>
          <cell r="C340">
            <v>0</v>
          </cell>
          <cell r="D340">
            <v>598</v>
          </cell>
          <cell r="E340">
            <v>741.62699999999995</v>
          </cell>
          <cell r="F340">
            <v>125.57691181622542</v>
          </cell>
          <cell r="G340">
            <v>6.1481000000000012</v>
          </cell>
          <cell r="H340">
            <v>0.84369671239410449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</row>
        <row r="341">
          <cell r="A341" t="str">
            <v>PENCH</v>
          </cell>
          <cell r="B341" t="str">
            <v>88-89</v>
          </cell>
          <cell r="C341">
            <v>160</v>
          </cell>
          <cell r="D341">
            <v>240</v>
          </cell>
          <cell r="E341">
            <v>248</v>
          </cell>
          <cell r="F341">
            <v>103.33333333333333</v>
          </cell>
          <cell r="G341" t="str">
            <v/>
          </cell>
          <cell r="H341">
            <v>0</v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</row>
        <row r="342">
          <cell r="B342" t="str">
            <v>89-90</v>
          </cell>
          <cell r="C342">
            <v>160</v>
          </cell>
          <cell r="D342">
            <v>240</v>
          </cell>
          <cell r="E342">
            <v>212.32</v>
          </cell>
          <cell r="F342">
            <v>88.46</v>
          </cell>
          <cell r="G342">
            <v>0.2</v>
          </cell>
          <cell r="H342">
            <v>0.08</v>
          </cell>
          <cell r="I342">
            <v>160</v>
          </cell>
          <cell r="J342">
            <v>306</v>
          </cell>
          <cell r="K342">
            <v>0</v>
          </cell>
          <cell r="L342">
            <v>0</v>
          </cell>
          <cell r="M342">
            <v>464.6</v>
          </cell>
          <cell r="N342">
            <v>478.73</v>
          </cell>
          <cell r="O342" t="str">
            <v>13.09.89</v>
          </cell>
          <cell r="P342">
            <v>463.3</v>
          </cell>
          <cell r="Q342" t="str">
            <v>28.06.89</v>
          </cell>
        </row>
        <row r="343">
          <cell r="B343" t="str">
            <v>90-91</v>
          </cell>
          <cell r="C343">
            <v>160</v>
          </cell>
          <cell r="D343">
            <v>390</v>
          </cell>
          <cell r="E343">
            <v>340.8</v>
          </cell>
          <cell r="F343">
            <v>87.384615384615387</v>
          </cell>
          <cell r="G343">
            <v>0.2</v>
          </cell>
          <cell r="H343">
            <v>5.8685446009389672E-2</v>
          </cell>
          <cell r="I343">
            <v>160</v>
          </cell>
          <cell r="J343">
            <v>1432</v>
          </cell>
          <cell r="K343">
            <v>984.66</v>
          </cell>
          <cell r="L343">
            <v>984.66</v>
          </cell>
          <cell r="M343">
            <v>477.76</v>
          </cell>
          <cell r="N343">
            <v>488.35</v>
          </cell>
          <cell r="O343" t="str">
            <v>13.10.90</v>
          </cell>
          <cell r="P343">
            <v>462.1</v>
          </cell>
          <cell r="Q343" t="str">
            <v>01.06.90</v>
          </cell>
        </row>
        <row r="344">
          <cell r="B344" t="str">
            <v>91-92</v>
          </cell>
          <cell r="C344">
            <v>160</v>
          </cell>
          <cell r="D344">
            <v>390</v>
          </cell>
          <cell r="E344">
            <v>286.27999999999997</v>
          </cell>
          <cell r="F344">
            <v>73.405128205128193</v>
          </cell>
          <cell r="G344">
            <v>0.2</v>
          </cell>
          <cell r="H344">
            <v>6.9861673885706313E-2</v>
          </cell>
          <cell r="I344">
            <v>150</v>
          </cell>
          <cell r="J344">
            <v>678</v>
          </cell>
          <cell r="K344">
            <v>874.4</v>
          </cell>
          <cell r="L344">
            <v>874.4</v>
          </cell>
          <cell r="M344">
            <v>464.42</v>
          </cell>
          <cell r="N344">
            <v>484.14</v>
          </cell>
          <cell r="O344" t="str">
            <v>14.09.91</v>
          </cell>
          <cell r="P344">
            <v>464.51</v>
          </cell>
          <cell r="Q344" t="str">
            <v>31.03.92</v>
          </cell>
        </row>
        <row r="345">
          <cell r="B345" t="str">
            <v>92-93</v>
          </cell>
          <cell r="C345">
            <v>160</v>
          </cell>
          <cell r="D345">
            <v>320</v>
          </cell>
          <cell r="E345">
            <v>273.24</v>
          </cell>
          <cell r="F345">
            <v>85.387500000000003</v>
          </cell>
          <cell r="G345">
            <v>0.3</v>
          </cell>
          <cell r="H345">
            <v>0.10979358805445762</v>
          </cell>
          <cell r="I345">
            <v>160</v>
          </cell>
          <cell r="J345">
            <v>1056</v>
          </cell>
          <cell r="K345">
            <v>659.9</v>
          </cell>
          <cell r="L345">
            <v>659.9</v>
          </cell>
          <cell r="M345">
            <v>474.9</v>
          </cell>
          <cell r="N345">
            <v>487.91</v>
          </cell>
          <cell r="O345" t="str">
            <v>15.09.92</v>
          </cell>
          <cell r="P345">
            <v>453.92</v>
          </cell>
          <cell r="Q345" t="str">
            <v>19.06.92</v>
          </cell>
        </row>
        <row r="346">
          <cell r="B346" t="str">
            <v>93-94</v>
          </cell>
          <cell r="C346">
            <v>160</v>
          </cell>
          <cell r="D346">
            <v>390</v>
          </cell>
          <cell r="E346">
            <v>400.93799999999999</v>
          </cell>
          <cell r="F346">
            <v>102.80461538461537</v>
          </cell>
          <cell r="G346">
            <v>0.5</v>
          </cell>
          <cell r="H346">
            <v>0.12470756076999437</v>
          </cell>
          <cell r="I346">
            <v>82</v>
          </cell>
          <cell r="J346">
            <v>1993</v>
          </cell>
          <cell r="K346">
            <v>1096.8499999999999</v>
          </cell>
          <cell r="L346">
            <v>1096.8499999999999</v>
          </cell>
          <cell r="M346">
            <v>483.64</v>
          </cell>
          <cell r="N346">
            <v>490.18</v>
          </cell>
          <cell r="O346" t="str">
            <v>27.09.94</v>
          </cell>
          <cell r="P346">
            <v>468.34</v>
          </cell>
          <cell r="Q346" t="str">
            <v>15.06.93</v>
          </cell>
        </row>
        <row r="347">
          <cell r="B347" t="str">
            <v>94-95</v>
          </cell>
          <cell r="C347">
            <v>160</v>
          </cell>
          <cell r="D347">
            <v>450</v>
          </cell>
          <cell r="E347">
            <v>609.79999999999995</v>
          </cell>
          <cell r="F347">
            <v>135.51111111111109</v>
          </cell>
          <cell r="G347">
            <v>1.6766179999999999</v>
          </cell>
          <cell r="H347">
            <v>0.27494555591997377</v>
          </cell>
          <cell r="I347">
            <v>160</v>
          </cell>
          <cell r="J347">
            <v>3286</v>
          </cell>
          <cell r="K347">
            <v>1773.508</v>
          </cell>
          <cell r="L347">
            <v>1773.508</v>
          </cell>
          <cell r="M347">
            <v>476.6</v>
          </cell>
          <cell r="N347">
            <v>490.43</v>
          </cell>
          <cell r="O347" t="str">
            <v>06.09.94</v>
          </cell>
          <cell r="P347">
            <v>474.65</v>
          </cell>
          <cell r="Q347" t="str">
            <v>30.06.94</v>
          </cell>
        </row>
        <row r="348">
          <cell r="B348" t="str">
            <v>95-96</v>
          </cell>
          <cell r="C348">
            <v>160</v>
          </cell>
          <cell r="D348">
            <v>450</v>
          </cell>
          <cell r="E348">
            <v>409.3</v>
          </cell>
          <cell r="F348">
            <v>90.955555555555549</v>
          </cell>
          <cell r="G348">
            <v>1.2</v>
          </cell>
          <cell r="H348">
            <v>0.29318348399706817</v>
          </cell>
          <cell r="I348">
            <v>160</v>
          </cell>
          <cell r="J348">
            <v>1304.69</v>
          </cell>
          <cell r="K348">
            <v>1237.548</v>
          </cell>
          <cell r="L348">
            <v>1237.548</v>
          </cell>
          <cell r="M348">
            <v>472.9</v>
          </cell>
          <cell r="N348">
            <v>486</v>
          </cell>
          <cell r="O348" t="str">
            <v>15.09.95</v>
          </cell>
          <cell r="P348">
            <v>468.55</v>
          </cell>
          <cell r="Q348" t="str">
            <v>30.06.95</v>
          </cell>
        </row>
        <row r="349">
          <cell r="B349" t="str">
            <v>96-97</v>
          </cell>
          <cell r="C349">
            <v>160</v>
          </cell>
          <cell r="D349">
            <v>525</v>
          </cell>
          <cell r="E349">
            <v>292.8</v>
          </cell>
          <cell r="F349">
            <v>55.771428571428572</v>
          </cell>
          <cell r="G349">
            <v>1</v>
          </cell>
          <cell r="H349">
            <v>0.34153005464480873</v>
          </cell>
          <cell r="I349">
            <v>160</v>
          </cell>
          <cell r="J349">
            <v>794.8</v>
          </cell>
          <cell r="K349">
            <v>0</v>
          </cell>
          <cell r="L349">
            <v>0</v>
          </cell>
          <cell r="M349">
            <v>467.3</v>
          </cell>
          <cell r="N349">
            <v>483.05</v>
          </cell>
          <cell r="O349" t="str">
            <v>30.09.96</v>
          </cell>
          <cell r="P349">
            <v>463.6</v>
          </cell>
          <cell r="Q349" t="str">
            <v>15.06.96</v>
          </cell>
        </row>
        <row r="350">
          <cell r="B350" t="str">
            <v>97-98</v>
          </cell>
          <cell r="C350">
            <v>160</v>
          </cell>
          <cell r="D350">
            <v>525</v>
          </cell>
          <cell r="E350">
            <v>474.97</v>
          </cell>
          <cell r="F350">
            <v>90.470476190476191</v>
          </cell>
          <cell r="G350">
            <v>1.032</v>
          </cell>
          <cell r="H350">
            <v>0.21727688064509337</v>
          </cell>
          <cell r="I350">
            <v>160</v>
          </cell>
          <cell r="J350">
            <v>3261.21</v>
          </cell>
          <cell r="K350">
            <v>911.9</v>
          </cell>
          <cell r="L350">
            <v>0</v>
          </cell>
          <cell r="M350">
            <v>486.66</v>
          </cell>
          <cell r="N350">
            <v>490.13</v>
          </cell>
          <cell r="O350" t="str">
            <v>31.12.97</v>
          </cell>
          <cell r="P350">
            <v>462.88</v>
          </cell>
          <cell r="Q350" t="str">
            <v>01.07.97</v>
          </cell>
        </row>
        <row r="351">
          <cell r="B351" t="str">
            <v>98-99</v>
          </cell>
          <cell r="C351">
            <v>160</v>
          </cell>
          <cell r="D351">
            <v>525</v>
          </cell>
          <cell r="E351">
            <v>561.1</v>
          </cell>
          <cell r="F351">
            <v>106.87619047619047</v>
          </cell>
          <cell r="G351">
            <v>1.1000000000000001</v>
          </cell>
          <cell r="H351">
            <v>0.19604348600962396</v>
          </cell>
          <cell r="I351">
            <v>160</v>
          </cell>
          <cell r="J351">
            <v>1358.9</v>
          </cell>
          <cell r="K351">
            <v>911.9</v>
          </cell>
          <cell r="L351">
            <v>0</v>
          </cell>
          <cell r="M351">
            <v>481.29</v>
          </cell>
          <cell r="N351">
            <v>490</v>
          </cell>
          <cell r="O351" t="str">
            <v>11.11.98</v>
          </cell>
          <cell r="P351">
            <v>477.5</v>
          </cell>
          <cell r="Q351" t="str">
            <v>27.06.98</v>
          </cell>
        </row>
        <row r="352">
          <cell r="B352" t="str">
            <v>99-00</v>
          </cell>
          <cell r="C352">
            <v>160</v>
          </cell>
          <cell r="D352">
            <v>525</v>
          </cell>
          <cell r="E352">
            <v>560.5</v>
          </cell>
          <cell r="F352">
            <v>106.8</v>
          </cell>
          <cell r="G352">
            <v>2.1</v>
          </cell>
          <cell r="H352">
            <v>0.37466547725245319</v>
          </cell>
          <cell r="I352">
            <v>160</v>
          </cell>
          <cell r="J352">
            <v>2994</v>
          </cell>
          <cell r="K352">
            <v>1635.48</v>
          </cell>
          <cell r="L352">
            <v>0</v>
          </cell>
          <cell r="M352">
            <v>478.86</v>
          </cell>
          <cell r="N352">
            <v>490.08</v>
          </cell>
          <cell r="O352">
            <v>0</v>
          </cell>
          <cell r="P352">
            <v>476.93</v>
          </cell>
        </row>
        <row r="353">
          <cell r="B353" t="str">
            <v>00-01</v>
          </cell>
          <cell r="C353">
            <v>160</v>
          </cell>
          <cell r="D353">
            <v>550</v>
          </cell>
          <cell r="E353">
            <v>284.22000000000003</v>
          </cell>
          <cell r="F353">
            <v>51.68</v>
          </cell>
          <cell r="G353">
            <v>0.73</v>
          </cell>
          <cell r="H353">
            <v>0.26</v>
          </cell>
          <cell r="I353">
            <v>164</v>
          </cell>
          <cell r="J353">
            <v>0</v>
          </cell>
          <cell r="K353">
            <v>0</v>
          </cell>
          <cell r="L353">
            <v>0</v>
          </cell>
          <cell r="M353">
            <v>463.46</v>
          </cell>
        </row>
        <row r="354">
          <cell r="A354" t="str">
            <v>Average last 5 years</v>
          </cell>
          <cell r="B354">
            <v>0</v>
          </cell>
          <cell r="C354">
            <v>0</v>
          </cell>
          <cell r="D354">
            <v>510</v>
          </cell>
          <cell r="E354">
            <v>459.73400000000004</v>
          </cell>
          <cell r="F354">
            <v>90.174730158730156</v>
          </cell>
          <cell r="G354">
            <v>1.4324000000000001</v>
          </cell>
          <cell r="H354">
            <v>0.2845398765098095</v>
          </cell>
          <cell r="I354">
            <v>160</v>
          </cell>
          <cell r="J354">
            <v>1942.72</v>
          </cell>
          <cell r="K354">
            <v>939.36559999999986</v>
          </cell>
          <cell r="L354">
            <v>247.50960000000001</v>
          </cell>
          <cell r="M354">
            <v>477.40200000000004</v>
          </cell>
          <cell r="N354">
            <v>487.92200000000003</v>
          </cell>
          <cell r="O354">
            <v>0</v>
          </cell>
          <cell r="P354">
            <v>469.43600000000004</v>
          </cell>
          <cell r="Q354">
            <v>0</v>
          </cell>
        </row>
        <row r="355">
          <cell r="A355" t="str">
            <v>STATE  LOAD  DESPATCH  CENTRE  M.P.E.B.  JABALPUR</v>
          </cell>
        </row>
        <row r="356">
          <cell r="A356" t="str">
            <v>OTHER HYDEL</v>
          </cell>
        </row>
        <row r="357">
          <cell r="A357" t="str">
            <v>STATION NAME</v>
          </cell>
          <cell r="B357" t="str">
            <v>YEAR</v>
          </cell>
          <cell r="C357" t="str">
            <v>CAPACITY</v>
          </cell>
          <cell r="D357" t="str">
            <v>TARGET</v>
          </cell>
          <cell r="E357" t="str">
            <v>ACTUAL GENE.</v>
          </cell>
          <cell r="F357" t="str">
            <v>ACHIEVE-MENT</v>
          </cell>
          <cell r="G357" t="str">
            <v>AUXILIARY CONSUMPTION</v>
          </cell>
          <cell r="H357">
            <v>0</v>
          </cell>
          <cell r="I357" t="str">
            <v>MAXIMUM DEMAND</v>
          </cell>
          <cell r="J357" t="str">
            <v>WATER INFLOW</v>
          </cell>
          <cell r="K357" t="str">
            <v>WATER CONSUMED</v>
          </cell>
          <cell r="L357" t="str">
            <v>WATER CONSUMED</v>
          </cell>
          <cell r="M357" t="str">
            <v>LEVEL AT THE END</v>
          </cell>
          <cell r="N357" t="str">
            <v>MAXIMUM LEVEL</v>
          </cell>
          <cell r="O357">
            <v>0</v>
          </cell>
          <cell r="P357" t="str">
            <v>MINIMUM LEVEL</v>
          </cell>
        </row>
        <row r="358">
          <cell r="C358" t="str">
            <v>MW</v>
          </cell>
          <cell r="D358" t="str">
            <v>MKwh</v>
          </cell>
          <cell r="E358" t="str">
            <v>MKwh</v>
          </cell>
          <cell r="F358" t="str">
            <v>%</v>
          </cell>
          <cell r="G358" t="str">
            <v>MKwh</v>
          </cell>
          <cell r="H358" t="str">
            <v>%</v>
          </cell>
          <cell r="I358" t="str">
            <v>MW</v>
          </cell>
          <cell r="J358" t="str">
            <v>MAFT</v>
          </cell>
          <cell r="K358" t="str">
            <v>MCM</v>
          </cell>
          <cell r="L358" t="str">
            <v>MCM</v>
          </cell>
          <cell r="M358" t="str">
            <v>FT / M</v>
          </cell>
          <cell r="N358" t="str">
            <v>FT / M</v>
          </cell>
          <cell r="O358" t="str">
            <v>DATE</v>
          </cell>
          <cell r="P358" t="str">
            <v>FT / M</v>
          </cell>
          <cell r="Q358" t="str">
            <v>DATE</v>
          </cell>
        </row>
        <row r="359">
          <cell r="A359" t="str">
            <v>BARGI</v>
          </cell>
          <cell r="B359" t="str">
            <v>88-89</v>
          </cell>
          <cell r="C359">
            <v>90</v>
          </cell>
          <cell r="D359">
            <v>100</v>
          </cell>
          <cell r="E359">
            <v>142</v>
          </cell>
          <cell r="F359">
            <v>142</v>
          </cell>
          <cell r="G359" t="str">
            <v/>
          </cell>
          <cell r="H359">
            <v>0</v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</row>
        <row r="360">
          <cell r="B360" t="str">
            <v>89-90</v>
          </cell>
          <cell r="C360">
            <v>90</v>
          </cell>
          <cell r="D360">
            <v>140</v>
          </cell>
          <cell r="E360">
            <v>277.95</v>
          </cell>
          <cell r="F360">
            <v>198.54</v>
          </cell>
          <cell r="G360">
            <v>0.1</v>
          </cell>
          <cell r="H360">
            <v>0.04</v>
          </cell>
          <cell r="I360">
            <v>91</v>
          </cell>
          <cell r="J360">
            <v>0</v>
          </cell>
          <cell r="K360">
            <v>0</v>
          </cell>
          <cell r="L360">
            <v>0</v>
          </cell>
          <cell r="M360">
            <v>410.2</v>
          </cell>
          <cell r="N360">
            <v>418.7</v>
          </cell>
          <cell r="O360" t="str">
            <v>30.09.89</v>
          </cell>
          <cell r="P360">
            <v>403.9</v>
          </cell>
          <cell r="Q360" t="str">
            <v>22.06.89</v>
          </cell>
        </row>
        <row r="361">
          <cell r="B361" t="str">
            <v>90-91</v>
          </cell>
          <cell r="C361">
            <v>90</v>
          </cell>
          <cell r="D361">
            <v>200</v>
          </cell>
          <cell r="E361">
            <v>480.44</v>
          </cell>
          <cell r="F361">
            <v>240.22</v>
          </cell>
          <cell r="G361">
            <v>0.1</v>
          </cell>
          <cell r="H361">
            <v>2.0814253600865872E-2</v>
          </cell>
          <cell r="I361">
            <v>92</v>
          </cell>
          <cell r="J361">
            <v>0</v>
          </cell>
          <cell r="K361">
            <v>4279.8900000000003</v>
          </cell>
          <cell r="L361">
            <v>4279.8900000000003</v>
          </cell>
          <cell r="M361">
            <v>416.6</v>
          </cell>
          <cell r="N361">
            <v>422.76</v>
          </cell>
          <cell r="O361" t="str">
            <v>08.10.90</v>
          </cell>
          <cell r="P361">
            <v>406.65</v>
          </cell>
          <cell r="Q361" t="str">
            <v>19.06.90</v>
          </cell>
        </row>
        <row r="362">
          <cell r="B362" t="str">
            <v>91-92</v>
          </cell>
          <cell r="C362">
            <v>90</v>
          </cell>
          <cell r="D362">
            <v>250</v>
          </cell>
          <cell r="E362">
            <v>520.04999999999995</v>
          </cell>
          <cell r="F362">
            <v>208.01999999999998</v>
          </cell>
          <cell r="G362">
            <v>0.1</v>
          </cell>
          <cell r="H362">
            <v>1.9228920296125374E-2</v>
          </cell>
          <cell r="I362">
            <v>94</v>
          </cell>
          <cell r="J362">
            <v>0</v>
          </cell>
          <cell r="K362">
            <v>4609.5</v>
          </cell>
          <cell r="L362">
            <v>4609.5</v>
          </cell>
          <cell r="M362">
            <v>409.05</v>
          </cell>
          <cell r="N362">
            <v>421.6</v>
          </cell>
          <cell r="O362" t="str">
            <v>29.08.91</v>
          </cell>
          <cell r="P362">
            <v>408.6</v>
          </cell>
          <cell r="Q362" t="str">
            <v>15.07.91</v>
          </cell>
        </row>
        <row r="363">
          <cell r="B363" t="str">
            <v>92-93</v>
          </cell>
          <cell r="C363">
            <v>90</v>
          </cell>
          <cell r="D363">
            <v>400</v>
          </cell>
          <cell r="E363">
            <v>368.81</v>
          </cell>
          <cell r="F363">
            <v>92.202500000000001</v>
          </cell>
          <cell r="G363">
            <v>0.1</v>
          </cell>
          <cell r="H363">
            <v>2.7114232260513543E-2</v>
          </cell>
          <cell r="I363">
            <v>96</v>
          </cell>
          <cell r="J363">
            <v>0</v>
          </cell>
          <cell r="K363">
            <v>3105.7</v>
          </cell>
          <cell r="L363">
            <v>3105.7</v>
          </cell>
          <cell r="M363">
            <v>414.4</v>
          </cell>
          <cell r="N363">
            <v>422.75</v>
          </cell>
          <cell r="O363" t="str">
            <v>11.09.92</v>
          </cell>
          <cell r="P363">
            <v>404.6</v>
          </cell>
          <cell r="Q363" t="str">
            <v>13.07.92</v>
          </cell>
        </row>
        <row r="364">
          <cell r="B364" t="str">
            <v>93-94</v>
          </cell>
          <cell r="C364">
            <v>90</v>
          </cell>
          <cell r="D364">
            <v>520</v>
          </cell>
          <cell r="E364">
            <v>539.36582999999996</v>
          </cell>
          <cell r="F364">
            <v>103.72419807692307</v>
          </cell>
          <cell r="G364">
            <v>0.1</v>
          </cell>
          <cell r="H364">
            <v>1.8540292031477043E-2</v>
          </cell>
          <cell r="I364">
            <v>90</v>
          </cell>
          <cell r="J364">
            <v>0</v>
          </cell>
          <cell r="K364">
            <v>4484.13</v>
          </cell>
          <cell r="L364">
            <v>4484.13</v>
          </cell>
          <cell r="M364">
            <v>413.55</v>
          </cell>
          <cell r="N364">
            <v>422.45</v>
          </cell>
          <cell r="O364" t="str">
            <v>16.10.94</v>
          </cell>
          <cell r="P364">
            <v>408.9</v>
          </cell>
          <cell r="Q364" t="str">
            <v>08.07.94</v>
          </cell>
        </row>
        <row r="365">
          <cell r="B365" t="str">
            <v>94-95</v>
          </cell>
          <cell r="C365">
            <v>90</v>
          </cell>
          <cell r="D365">
            <v>470</v>
          </cell>
          <cell r="E365">
            <v>533.1</v>
          </cell>
          <cell r="F365">
            <v>113.42553191489361</v>
          </cell>
          <cell r="G365">
            <v>0.1</v>
          </cell>
          <cell r="H365">
            <v>1.8758206715438003E-2</v>
          </cell>
          <cell r="I365">
            <v>90</v>
          </cell>
          <cell r="J365">
            <v>22742</v>
          </cell>
          <cell r="K365">
            <v>4573</v>
          </cell>
          <cell r="L365">
            <v>4573</v>
          </cell>
          <cell r="M365">
            <v>415.6</v>
          </cell>
          <cell r="N365">
            <v>422.75</v>
          </cell>
          <cell r="O365" t="str">
            <v>01.10.94</v>
          </cell>
          <cell r="P365">
            <v>405.9</v>
          </cell>
          <cell r="Q365" t="str">
            <v>19.06.94</v>
          </cell>
        </row>
        <row r="366">
          <cell r="B366" t="str">
            <v>95-96</v>
          </cell>
          <cell r="C366">
            <v>90</v>
          </cell>
          <cell r="D366">
            <v>540</v>
          </cell>
          <cell r="E366">
            <v>561.9</v>
          </cell>
          <cell r="F366">
            <v>104.05555555555556</v>
          </cell>
          <cell r="G366">
            <v>0.1</v>
          </cell>
          <cell r="H366">
            <v>1.7796760989499911E-2</v>
          </cell>
          <cell r="I366">
            <v>90</v>
          </cell>
          <cell r="J366">
            <v>9012</v>
          </cell>
          <cell r="K366">
            <v>4894</v>
          </cell>
          <cell r="L366">
            <v>4894</v>
          </cell>
          <cell r="M366">
            <v>411.2</v>
          </cell>
          <cell r="N366">
            <v>422.45</v>
          </cell>
          <cell r="O366" t="str">
            <v>16.09.95</v>
          </cell>
          <cell r="P366">
            <v>409.35</v>
          </cell>
          <cell r="Q366" t="str">
            <v>06.07.95</v>
          </cell>
        </row>
        <row r="367">
          <cell r="B367" t="str">
            <v>96-97</v>
          </cell>
          <cell r="C367">
            <v>90</v>
          </cell>
          <cell r="D367">
            <v>540</v>
          </cell>
          <cell r="E367">
            <v>486.9</v>
          </cell>
          <cell r="F367">
            <v>90.166666666666671</v>
          </cell>
          <cell r="G367">
            <v>0.1</v>
          </cell>
          <cell r="H367">
            <v>2.0538098172109262E-2</v>
          </cell>
          <cell r="I367">
            <v>90</v>
          </cell>
          <cell r="J367">
            <v>18701</v>
          </cell>
          <cell r="K367">
            <v>0</v>
          </cell>
          <cell r="L367">
            <v>0</v>
          </cell>
          <cell r="M367">
            <v>411.35</v>
          </cell>
          <cell r="N367">
            <v>422.1</v>
          </cell>
          <cell r="O367" t="str">
            <v>20.09.96</v>
          </cell>
          <cell r="P367">
            <v>405.05</v>
          </cell>
          <cell r="Q367" t="str">
            <v>14.07.96</v>
          </cell>
        </row>
        <row r="368">
          <cell r="B368" t="str">
            <v>97-98</v>
          </cell>
          <cell r="C368">
            <v>90</v>
          </cell>
          <cell r="D368">
            <v>540</v>
          </cell>
          <cell r="E368">
            <v>567.63</v>
          </cell>
          <cell r="F368">
            <v>105.11666666666666</v>
          </cell>
          <cell r="G368">
            <v>0.11</v>
          </cell>
          <cell r="H368">
            <v>1.9378820710674208E-2</v>
          </cell>
          <cell r="I368">
            <v>90</v>
          </cell>
          <cell r="J368">
            <v>9016.1</v>
          </cell>
          <cell r="K368">
            <v>4491</v>
          </cell>
          <cell r="L368">
            <v>0</v>
          </cell>
          <cell r="M368">
            <v>416.75</v>
          </cell>
          <cell r="N368">
            <v>422.75</v>
          </cell>
          <cell r="O368" t="str">
            <v>17.09.97</v>
          </cell>
          <cell r="P368">
            <v>404.75</v>
          </cell>
          <cell r="Q368" t="str">
            <v>27.06.97</v>
          </cell>
        </row>
        <row r="369">
          <cell r="B369" t="str">
            <v>98-99</v>
          </cell>
          <cell r="C369">
            <v>90</v>
          </cell>
          <cell r="D369">
            <v>550</v>
          </cell>
          <cell r="E369">
            <v>652.70000000000005</v>
          </cell>
          <cell r="F369">
            <v>118.67272727272729</v>
          </cell>
          <cell r="G369">
            <v>0.1</v>
          </cell>
          <cell r="H369">
            <v>1.5320974413972727E-2</v>
          </cell>
          <cell r="I369">
            <v>90</v>
          </cell>
          <cell r="J369">
            <v>0</v>
          </cell>
          <cell r="K369" t="str">
            <v/>
          </cell>
          <cell r="L369" t="str">
            <v/>
          </cell>
          <cell r="M369">
            <v>410.45</v>
          </cell>
          <cell r="N369">
            <v>422.76</v>
          </cell>
          <cell r="O369" t="str">
            <v>19.09.98</v>
          </cell>
          <cell r="P369">
            <v>407.5</v>
          </cell>
          <cell r="Q369" t="str">
            <v>11.06.98</v>
          </cell>
        </row>
        <row r="370">
          <cell r="B370" t="str">
            <v>99-00</v>
          </cell>
          <cell r="C370">
            <v>90</v>
          </cell>
          <cell r="D370">
            <v>550</v>
          </cell>
          <cell r="E370">
            <v>480.3</v>
          </cell>
          <cell r="F370">
            <v>87.3</v>
          </cell>
          <cell r="G370">
            <v>0.6</v>
          </cell>
          <cell r="H370">
            <v>0.12492192379762648</v>
          </cell>
          <cell r="I370">
            <v>90</v>
          </cell>
          <cell r="J370">
            <v>22028.13</v>
          </cell>
          <cell r="K370">
            <v>4179.07</v>
          </cell>
          <cell r="L370">
            <v>0</v>
          </cell>
          <cell r="M370">
            <v>411.05</v>
          </cell>
          <cell r="N370">
            <v>423.55</v>
          </cell>
          <cell r="O370">
            <v>0</v>
          </cell>
          <cell r="P370">
            <v>406.9</v>
          </cell>
        </row>
        <row r="371">
          <cell r="B371" t="str">
            <v>00-01</v>
          </cell>
          <cell r="C371">
            <v>90</v>
          </cell>
          <cell r="D371">
            <v>550</v>
          </cell>
          <cell r="E371">
            <v>363.84</v>
          </cell>
          <cell r="F371">
            <v>66.150000000000006</v>
          </cell>
          <cell r="G371">
            <v>0.61</v>
          </cell>
          <cell r="H371">
            <v>0.16765611257695692</v>
          </cell>
          <cell r="I371">
            <v>90</v>
          </cell>
          <cell r="J371">
            <v>0</v>
          </cell>
          <cell r="K371">
            <v>0</v>
          </cell>
          <cell r="L371">
            <v>0</v>
          </cell>
          <cell r="M371">
            <v>410</v>
          </cell>
        </row>
        <row r="372">
          <cell r="A372" t="str">
            <v>Average last 5 years</v>
          </cell>
          <cell r="B372">
            <v>0</v>
          </cell>
          <cell r="C372">
            <v>0</v>
          </cell>
          <cell r="D372">
            <v>544</v>
          </cell>
          <cell r="E372">
            <v>549.88600000000008</v>
          </cell>
          <cell r="F372">
            <v>101.06232323232324</v>
          </cell>
          <cell r="G372">
            <v>0.20200000000000001</v>
          </cell>
          <cell r="H372">
            <v>3.9591315616776521E-2</v>
          </cell>
          <cell r="I372">
            <v>90</v>
          </cell>
          <cell r="J372">
            <v>11751.446</v>
          </cell>
          <cell r="K372">
            <v>2712.8139999999999</v>
          </cell>
          <cell r="L372">
            <v>978.8</v>
          </cell>
          <cell r="M372">
            <v>412.16</v>
          </cell>
          <cell r="N372">
            <v>422.56200000000007</v>
          </cell>
          <cell r="O372">
            <v>0</v>
          </cell>
          <cell r="P372">
            <v>406.51</v>
          </cell>
          <cell r="Q372">
            <v>0</v>
          </cell>
        </row>
        <row r="373">
          <cell r="A373" t="str">
            <v>TONS</v>
          </cell>
          <cell r="B373" t="str">
            <v>88-89</v>
          </cell>
        </row>
        <row r="374">
          <cell r="B374" t="str">
            <v>89-90</v>
          </cell>
        </row>
        <row r="375">
          <cell r="B375" t="str">
            <v>90-91</v>
          </cell>
          <cell r="C375">
            <v>0</v>
          </cell>
          <cell r="D375">
            <v>50</v>
          </cell>
          <cell r="E375">
            <v>0</v>
          </cell>
          <cell r="F375">
            <v>0</v>
          </cell>
          <cell r="G375" t="str">
            <v/>
          </cell>
        </row>
        <row r="376">
          <cell r="B376" t="str">
            <v>91-92</v>
          </cell>
          <cell r="C376">
            <v>315</v>
          </cell>
          <cell r="D376">
            <v>761</v>
          </cell>
          <cell r="E376">
            <v>6.59</v>
          </cell>
          <cell r="F376">
            <v>0.86596583442838371</v>
          </cell>
          <cell r="G376" t="str">
            <v/>
          </cell>
        </row>
        <row r="377">
          <cell r="B377" t="str">
            <v>92-93</v>
          </cell>
          <cell r="C377">
            <v>315</v>
          </cell>
          <cell r="D377">
            <v>700</v>
          </cell>
          <cell r="E377">
            <v>322.45</v>
          </cell>
          <cell r="F377">
            <v>46.064285714285717</v>
          </cell>
          <cell r="G377">
            <v>3.1</v>
          </cell>
          <cell r="H377">
            <v>0.96138936269189024</v>
          </cell>
          <cell r="I377">
            <v>315</v>
          </cell>
          <cell r="J377">
            <v>0</v>
          </cell>
          <cell r="K377">
            <v>0</v>
          </cell>
          <cell r="L377">
            <v>0</v>
          </cell>
          <cell r="M377">
            <v>277.8</v>
          </cell>
          <cell r="N377">
            <v>283.2</v>
          </cell>
          <cell r="O377" t="str">
            <v>17.09.92</v>
          </cell>
          <cell r="P377">
            <v>274.3</v>
          </cell>
          <cell r="Q377" t="str">
            <v>28.02.93</v>
          </cell>
        </row>
        <row r="378">
          <cell r="B378" t="str">
            <v>93-94</v>
          </cell>
          <cell r="C378">
            <v>315</v>
          </cell>
          <cell r="D378">
            <v>410</v>
          </cell>
          <cell r="E378">
            <v>300.02724999999998</v>
          </cell>
          <cell r="F378">
            <v>73.177378048780483</v>
          </cell>
          <cell r="G378">
            <v>2.15</v>
          </cell>
          <cell r="H378">
            <v>0.71660157535690516</v>
          </cell>
          <cell r="I378">
            <v>315</v>
          </cell>
          <cell r="J378">
            <v>0</v>
          </cell>
          <cell r="K378">
            <v>0</v>
          </cell>
          <cell r="L378">
            <v>0</v>
          </cell>
          <cell r="M378">
            <v>277.10000000000002</v>
          </cell>
          <cell r="N378">
            <v>280.5</v>
          </cell>
          <cell r="O378" t="str">
            <v>29.09.93</v>
          </cell>
          <cell r="P378">
            <v>275.7</v>
          </cell>
          <cell r="Q378" t="str">
            <v>18.04.93</v>
          </cell>
        </row>
        <row r="379">
          <cell r="B379" t="str">
            <v>94-95</v>
          </cell>
          <cell r="C379">
            <v>315</v>
          </cell>
          <cell r="D379">
            <v>350</v>
          </cell>
          <cell r="E379">
            <v>457</v>
          </cell>
          <cell r="F379">
            <v>130.57142857142858</v>
          </cell>
          <cell r="G379">
            <v>1.2</v>
          </cell>
          <cell r="H379">
            <v>0.26258205689277897</v>
          </cell>
          <cell r="I379">
            <v>315</v>
          </cell>
          <cell r="J379">
            <v>0</v>
          </cell>
          <cell r="K379">
            <v>0</v>
          </cell>
          <cell r="L379">
            <v>0</v>
          </cell>
          <cell r="M379">
            <v>277.10000000000002</v>
          </cell>
          <cell r="N379">
            <v>280.5</v>
          </cell>
          <cell r="O379" t="str">
            <v>21.09.94</v>
          </cell>
          <cell r="P379">
            <v>277.10000000000002</v>
          </cell>
          <cell r="Q379" t="str">
            <v>01.04.94</v>
          </cell>
        </row>
        <row r="380">
          <cell r="B380" t="str">
            <v>95-96</v>
          </cell>
          <cell r="C380">
            <v>315</v>
          </cell>
          <cell r="D380">
            <v>350</v>
          </cell>
          <cell r="E380">
            <v>257.3</v>
          </cell>
          <cell r="F380">
            <v>73.51428571428572</v>
          </cell>
          <cell r="G380">
            <v>1.5</v>
          </cell>
          <cell r="H380">
            <v>0.58297706956859696</v>
          </cell>
          <cell r="I380">
            <v>210</v>
          </cell>
          <cell r="J380">
            <v>0</v>
          </cell>
          <cell r="K380">
            <v>0</v>
          </cell>
          <cell r="L380">
            <v>0</v>
          </cell>
          <cell r="M380">
            <v>277.3</v>
          </cell>
          <cell r="N380">
            <v>280.39999999999998</v>
          </cell>
          <cell r="O380" t="str">
            <v>19.10.95</v>
          </cell>
          <cell r="P380">
            <v>277</v>
          </cell>
          <cell r="Q380" t="str">
            <v>05.07.95</v>
          </cell>
        </row>
        <row r="381">
          <cell r="B381" t="str">
            <v>96-97</v>
          </cell>
          <cell r="C381">
            <v>315</v>
          </cell>
          <cell r="D381">
            <v>350</v>
          </cell>
          <cell r="E381">
            <v>324.3</v>
          </cell>
          <cell r="F381">
            <v>92.657142857142858</v>
          </cell>
          <cell r="G381">
            <v>1.3</v>
          </cell>
          <cell r="H381">
            <v>0.40086339808818994</v>
          </cell>
          <cell r="I381">
            <v>315</v>
          </cell>
          <cell r="J381">
            <v>721.2</v>
          </cell>
          <cell r="K381">
            <v>0</v>
          </cell>
          <cell r="L381">
            <v>0</v>
          </cell>
          <cell r="M381">
            <v>277.2</v>
          </cell>
          <cell r="N381">
            <v>280.39999999999998</v>
          </cell>
          <cell r="O381" t="str">
            <v>14.09.96</v>
          </cell>
          <cell r="P381">
            <v>277</v>
          </cell>
          <cell r="Q381" t="str">
            <v>10.06.96</v>
          </cell>
        </row>
        <row r="382">
          <cell r="B382" t="str">
            <v>97-98</v>
          </cell>
          <cell r="C382">
            <v>315</v>
          </cell>
          <cell r="D382">
            <v>350</v>
          </cell>
          <cell r="E382">
            <v>501.98</v>
          </cell>
          <cell r="F382">
            <v>143.42285714285714</v>
          </cell>
          <cell r="G382">
            <v>1.8540000000000001</v>
          </cell>
          <cell r="H382">
            <v>0.36933742380174511</v>
          </cell>
          <cell r="I382">
            <v>315</v>
          </cell>
          <cell r="J382">
            <v>0</v>
          </cell>
          <cell r="K382">
            <v>0</v>
          </cell>
          <cell r="L382">
            <v>0</v>
          </cell>
          <cell r="M382">
            <v>277.2</v>
          </cell>
          <cell r="N382">
            <v>280.60000000000002</v>
          </cell>
          <cell r="O382" t="str">
            <v>02.09.97</v>
          </cell>
          <cell r="P382">
            <v>277.2</v>
          </cell>
          <cell r="Q382" t="str">
            <v>17.02.98</v>
          </cell>
        </row>
        <row r="383">
          <cell r="B383" t="str">
            <v>98-99</v>
          </cell>
          <cell r="C383">
            <v>315</v>
          </cell>
          <cell r="D383">
            <v>350</v>
          </cell>
          <cell r="E383">
            <v>429.3</v>
          </cell>
          <cell r="F383">
            <v>122.65714285714286</v>
          </cell>
          <cell r="G383">
            <v>1.4</v>
          </cell>
          <cell r="H383">
            <v>0.32611227579781038</v>
          </cell>
          <cell r="I383">
            <v>315</v>
          </cell>
          <cell r="J383">
            <v>0</v>
          </cell>
          <cell r="K383">
            <v>0</v>
          </cell>
          <cell r="L383">
            <v>0</v>
          </cell>
          <cell r="M383">
            <v>277</v>
          </cell>
          <cell r="N383">
            <v>279.89999999999998</v>
          </cell>
          <cell r="O383" t="str">
            <v>01.11.98</v>
          </cell>
          <cell r="P383">
            <v>277</v>
          </cell>
          <cell r="Q383" t="str">
            <v>20.06.98</v>
          </cell>
        </row>
        <row r="384">
          <cell r="B384" t="str">
            <v>99-00</v>
          </cell>
          <cell r="C384">
            <v>315</v>
          </cell>
          <cell r="D384">
            <v>350</v>
          </cell>
          <cell r="E384">
            <v>570</v>
          </cell>
          <cell r="F384">
            <v>162.85714285714286</v>
          </cell>
          <cell r="G384">
            <v>1.6</v>
          </cell>
          <cell r="H384">
            <v>0.2807017543859649</v>
          </cell>
          <cell r="I384">
            <v>315</v>
          </cell>
          <cell r="J384">
            <v>0</v>
          </cell>
          <cell r="K384">
            <v>0</v>
          </cell>
          <cell r="L384">
            <v>0</v>
          </cell>
          <cell r="M384">
            <v>275</v>
          </cell>
          <cell r="N384">
            <v>406.9</v>
          </cell>
          <cell r="O384">
            <v>0</v>
          </cell>
          <cell r="P384">
            <v>280.5</v>
          </cell>
        </row>
        <row r="385">
          <cell r="B385" t="str">
            <v>00-01</v>
          </cell>
          <cell r="C385">
            <v>315</v>
          </cell>
          <cell r="D385">
            <v>425</v>
          </cell>
          <cell r="E385">
            <v>745.37</v>
          </cell>
          <cell r="F385">
            <v>175.38</v>
          </cell>
          <cell r="G385">
            <v>2.7</v>
          </cell>
          <cell r="H385">
            <v>0.36223620483786578</v>
          </cell>
          <cell r="I385">
            <v>315</v>
          </cell>
          <cell r="J385">
            <v>0</v>
          </cell>
          <cell r="K385">
            <v>0</v>
          </cell>
          <cell r="L385">
            <v>0</v>
          </cell>
          <cell r="M385">
            <v>276.3</v>
          </cell>
        </row>
        <row r="386">
          <cell r="A386" t="str">
            <v>Average</v>
          </cell>
          <cell r="B386">
            <v>0</v>
          </cell>
          <cell r="C386">
            <v>0</v>
          </cell>
          <cell r="D386">
            <v>496.375</v>
          </cell>
          <cell r="E386">
            <v>396.11840625000002</v>
          </cell>
          <cell r="F386">
            <v>105.72345369968683</v>
          </cell>
          <cell r="G386">
            <v>2.1004999999999998</v>
          </cell>
          <cell r="H386">
            <v>0.53285014017771848</v>
          </cell>
          <cell r="I386">
            <v>341.25</v>
          </cell>
          <cell r="J386">
            <v>90.15</v>
          </cell>
          <cell r="K386">
            <v>0</v>
          </cell>
          <cell r="L386">
            <v>0</v>
          </cell>
          <cell r="M386">
            <v>311.50000000000006</v>
          </cell>
          <cell r="N386">
            <v>406.9</v>
          </cell>
          <cell r="O386" t="str">
            <v/>
          </cell>
          <cell r="P386">
            <v>274.3</v>
          </cell>
          <cell r="Q386" t="str">
            <v/>
          </cell>
        </row>
        <row r="387">
          <cell r="A387" t="str">
            <v>BIRSINGHPUR</v>
          </cell>
          <cell r="B387" t="str">
            <v>88-89</v>
          </cell>
        </row>
        <row r="388">
          <cell r="B388" t="str">
            <v>89-90</v>
          </cell>
        </row>
        <row r="389">
          <cell r="B389" t="str">
            <v>90-91</v>
          </cell>
          <cell r="C389">
            <v>0</v>
          </cell>
          <cell r="D389">
            <v>0</v>
          </cell>
          <cell r="E389">
            <v>0</v>
          </cell>
          <cell r="F389" t="str">
            <v/>
          </cell>
          <cell r="G389">
            <v>0</v>
          </cell>
          <cell r="H389">
            <v>0</v>
          </cell>
          <cell r="I389" t="str">
            <v/>
          </cell>
        </row>
        <row r="390">
          <cell r="B390" t="str">
            <v>91-92</v>
          </cell>
          <cell r="C390">
            <v>0</v>
          </cell>
          <cell r="D390">
            <v>0</v>
          </cell>
          <cell r="E390">
            <v>0</v>
          </cell>
          <cell r="F390" t="str">
            <v/>
          </cell>
          <cell r="G390">
            <v>0</v>
          </cell>
          <cell r="H390">
            <v>0</v>
          </cell>
          <cell r="I390" t="str">
            <v/>
          </cell>
        </row>
        <row r="391">
          <cell r="B391" t="str">
            <v>92-93</v>
          </cell>
          <cell r="C391">
            <v>20</v>
          </cell>
          <cell r="D391">
            <v>50</v>
          </cell>
          <cell r="E391">
            <v>18.38</v>
          </cell>
          <cell r="F391">
            <v>36.76</v>
          </cell>
          <cell r="G391">
            <v>0.1</v>
          </cell>
          <cell r="H391">
            <v>0.54406964091403698</v>
          </cell>
          <cell r="I391">
            <v>21</v>
          </cell>
          <cell r="J391">
            <v>0</v>
          </cell>
          <cell r="K391">
            <v>0</v>
          </cell>
          <cell r="L391">
            <v>0</v>
          </cell>
          <cell r="M391">
            <v>472.9</v>
          </cell>
          <cell r="N391">
            <v>476.1</v>
          </cell>
          <cell r="O391" t="str">
            <v>15.09.92</v>
          </cell>
          <cell r="P391">
            <v>470.8</v>
          </cell>
          <cell r="Q391" t="str">
            <v>02.08.92</v>
          </cell>
        </row>
        <row r="392">
          <cell r="B392" t="str">
            <v>93-94</v>
          </cell>
          <cell r="C392">
            <v>20</v>
          </cell>
          <cell r="D392">
            <v>50</v>
          </cell>
          <cell r="E392">
            <v>35.423999999999999</v>
          </cell>
          <cell r="F392">
            <v>70.847999999999999</v>
          </cell>
          <cell r="G392">
            <v>0.8</v>
          </cell>
          <cell r="H392">
            <v>2.2583559168925023</v>
          </cell>
          <cell r="I392">
            <v>21</v>
          </cell>
          <cell r="J392">
            <v>0</v>
          </cell>
          <cell r="K392">
            <v>0</v>
          </cell>
          <cell r="L392">
            <v>0</v>
          </cell>
          <cell r="M392">
            <v>475.97</v>
          </cell>
          <cell r="N392">
            <v>477</v>
          </cell>
          <cell r="O392" t="str">
            <v>21.09.93</v>
          </cell>
          <cell r="P392">
            <v>469.1</v>
          </cell>
          <cell r="Q392" t="str">
            <v>01.07.93</v>
          </cell>
        </row>
        <row r="393">
          <cell r="B393" t="str">
            <v>94-95</v>
          </cell>
          <cell r="C393">
            <v>20</v>
          </cell>
          <cell r="D393">
            <v>30</v>
          </cell>
          <cell r="E393">
            <v>60.3</v>
          </cell>
          <cell r="F393">
            <v>201</v>
          </cell>
          <cell r="G393">
            <v>1</v>
          </cell>
          <cell r="H393">
            <v>1.6583747927031509</v>
          </cell>
          <cell r="I393">
            <v>20</v>
          </cell>
          <cell r="J393">
            <v>1985</v>
          </cell>
          <cell r="K393">
            <v>0</v>
          </cell>
          <cell r="L393">
            <v>0</v>
          </cell>
          <cell r="M393">
            <v>474.7</v>
          </cell>
          <cell r="N393">
            <v>476.82</v>
          </cell>
          <cell r="O393" t="str">
            <v>01.12.94</v>
          </cell>
          <cell r="P393">
            <v>472.62</v>
          </cell>
          <cell r="Q393" t="str">
            <v>20.06.94</v>
          </cell>
        </row>
        <row r="394">
          <cell r="B394" t="str">
            <v>95-96</v>
          </cell>
          <cell r="C394">
            <v>20</v>
          </cell>
          <cell r="D394">
            <v>30</v>
          </cell>
          <cell r="E394">
            <v>43.1</v>
          </cell>
          <cell r="F394">
            <v>143.66666666666666</v>
          </cell>
          <cell r="G394">
            <v>0.9</v>
          </cell>
          <cell r="H394">
            <v>2.0881670533642689</v>
          </cell>
          <cell r="I394">
            <v>20</v>
          </cell>
          <cell r="J394">
            <v>690</v>
          </cell>
          <cell r="K394">
            <v>0</v>
          </cell>
          <cell r="L394">
            <v>0</v>
          </cell>
          <cell r="M394">
            <v>474.69</v>
          </cell>
          <cell r="N394">
            <v>476.28</v>
          </cell>
          <cell r="O394" t="str">
            <v>29.08.95</v>
          </cell>
          <cell r="P394">
            <v>471.83</v>
          </cell>
          <cell r="Q394" t="str">
            <v>13.07.95</v>
          </cell>
        </row>
        <row r="395">
          <cell r="B395" t="str">
            <v>96-97</v>
          </cell>
          <cell r="C395">
            <v>20</v>
          </cell>
          <cell r="D395">
            <v>30</v>
          </cell>
          <cell r="E395">
            <v>39</v>
          </cell>
          <cell r="F395">
            <v>130</v>
          </cell>
          <cell r="G395">
            <v>0.8</v>
          </cell>
          <cell r="H395">
            <v>2.0512820512820511</v>
          </cell>
          <cell r="I395">
            <v>20</v>
          </cell>
          <cell r="J395" t="str">
            <v/>
          </cell>
          <cell r="K395">
            <v>0</v>
          </cell>
          <cell r="L395">
            <v>0</v>
          </cell>
          <cell r="M395">
            <v>475.01</v>
          </cell>
          <cell r="N395">
            <v>476.75</v>
          </cell>
          <cell r="O395" t="str">
            <v>18.09.96</v>
          </cell>
          <cell r="P395">
            <v>472.49</v>
          </cell>
          <cell r="Q395" t="str">
            <v>26.06.96</v>
          </cell>
        </row>
        <row r="396">
          <cell r="B396" t="str">
            <v>97-98</v>
          </cell>
          <cell r="C396">
            <v>20</v>
          </cell>
          <cell r="D396">
            <v>30</v>
          </cell>
          <cell r="E396">
            <v>68.23</v>
          </cell>
          <cell r="F396">
            <v>227.43333333333334</v>
          </cell>
          <cell r="G396">
            <v>0.63800000000000001</v>
          </cell>
          <cell r="H396">
            <v>0.93507254873222923</v>
          </cell>
          <cell r="I396">
            <v>20</v>
          </cell>
          <cell r="J396">
            <v>1177.4000000000001</v>
          </cell>
          <cell r="K396">
            <v>608.4</v>
          </cell>
          <cell r="L396">
            <v>0</v>
          </cell>
          <cell r="M396">
            <v>475.65</v>
          </cell>
          <cell r="N396">
            <v>476.9</v>
          </cell>
          <cell r="O396" t="str">
            <v>17.09.97</v>
          </cell>
          <cell r="P396">
            <v>472.41</v>
          </cell>
          <cell r="Q396" t="str">
            <v>14.07.97</v>
          </cell>
        </row>
        <row r="397">
          <cell r="B397" t="str">
            <v>98-99</v>
          </cell>
          <cell r="C397">
            <v>20</v>
          </cell>
          <cell r="D397">
            <v>50</v>
          </cell>
          <cell r="E397">
            <v>40.4</v>
          </cell>
          <cell r="F397">
            <v>80.8</v>
          </cell>
          <cell r="G397">
            <v>0.4</v>
          </cell>
          <cell r="H397">
            <v>0.99009900990099009</v>
          </cell>
          <cell r="I397">
            <v>20</v>
          </cell>
          <cell r="J397">
            <v>0</v>
          </cell>
          <cell r="K397">
            <v>608.4</v>
          </cell>
          <cell r="L397">
            <v>0</v>
          </cell>
          <cell r="M397">
            <v>474.63</v>
          </cell>
          <cell r="N397">
            <v>476.71</v>
          </cell>
          <cell r="O397" t="str">
            <v>14.09.98</v>
          </cell>
          <cell r="P397">
            <v>473.45</v>
          </cell>
          <cell r="Q397" t="str">
            <v>02.06.98</v>
          </cell>
        </row>
        <row r="398">
          <cell r="B398" t="str">
            <v>99-00</v>
          </cell>
          <cell r="C398">
            <v>20</v>
          </cell>
          <cell r="D398">
            <v>55</v>
          </cell>
          <cell r="E398">
            <v>46.3</v>
          </cell>
          <cell r="F398">
            <v>84.181818181818187</v>
          </cell>
          <cell r="G398">
            <v>0.3</v>
          </cell>
          <cell r="H398">
            <v>0.64794816414686829</v>
          </cell>
          <cell r="I398">
            <v>20</v>
          </cell>
          <cell r="J398">
            <v>0</v>
          </cell>
          <cell r="K398">
            <v>0</v>
          </cell>
          <cell r="L398">
            <v>0</v>
          </cell>
          <cell r="M398">
            <v>475.37</v>
          </cell>
          <cell r="N398">
            <v>476.92</v>
          </cell>
          <cell r="O398">
            <v>0</v>
          </cell>
          <cell r="P398">
            <v>472.95</v>
          </cell>
        </row>
        <row r="399">
          <cell r="B399" t="str">
            <v>00-01</v>
          </cell>
          <cell r="C399">
            <v>20</v>
          </cell>
          <cell r="D399">
            <v>50</v>
          </cell>
          <cell r="E399">
            <v>34.71</v>
          </cell>
          <cell r="F399">
            <v>99.18</v>
          </cell>
          <cell r="G399">
            <v>0.37</v>
          </cell>
          <cell r="H399">
            <v>1.065975223278594</v>
          </cell>
          <cell r="I399">
            <v>20</v>
          </cell>
          <cell r="J399">
            <v>0</v>
          </cell>
          <cell r="K399">
            <v>0</v>
          </cell>
          <cell r="L399">
            <v>0</v>
          </cell>
          <cell r="M399">
            <v>474.48</v>
          </cell>
        </row>
        <row r="400">
          <cell r="A400" t="str">
            <v>Average</v>
          </cell>
          <cell r="B400">
            <v>0</v>
          </cell>
          <cell r="C400">
            <v>0</v>
          </cell>
          <cell r="D400">
            <v>81</v>
          </cell>
          <cell r="E400">
            <v>85.354250000000008</v>
          </cell>
          <cell r="F400">
            <v>158.5635</v>
          </cell>
          <cell r="G400">
            <v>47.829749999999997</v>
          </cell>
          <cell r="H400">
            <v>48.565677626723655</v>
          </cell>
          <cell r="I400">
            <v>65</v>
          </cell>
          <cell r="J400">
            <v>528.79999999999995</v>
          </cell>
          <cell r="K400">
            <v>199.35</v>
          </cell>
          <cell r="L400">
            <v>47.25</v>
          </cell>
          <cell r="M400">
            <v>462.69375000000002</v>
          </cell>
          <cell r="N400">
            <v>477</v>
          </cell>
          <cell r="O400" t="str">
            <v/>
          </cell>
          <cell r="P400">
            <v>469.1</v>
          </cell>
          <cell r="Q400" t="str">
            <v/>
          </cell>
        </row>
        <row r="401">
          <cell r="A401" t="str">
            <v>STATE  LOAD  DESPATCH  CENTRE  M.P.E.B.  JABALPUR</v>
          </cell>
        </row>
        <row r="402">
          <cell r="A402" t="str">
            <v>HYDEL</v>
          </cell>
        </row>
        <row r="403">
          <cell r="A403" t="str">
            <v>STATION NAME</v>
          </cell>
          <cell r="B403" t="str">
            <v>YEAR</v>
          </cell>
          <cell r="C403" t="str">
            <v>CAPACITY</v>
          </cell>
          <cell r="D403" t="str">
            <v>TARGET</v>
          </cell>
          <cell r="E403" t="str">
            <v>ACTUAL GENE.</v>
          </cell>
          <cell r="F403" t="str">
            <v>ACHIEVE-MENT</v>
          </cell>
          <cell r="G403" t="str">
            <v>AUXILIARY CONSUMPTION</v>
          </cell>
          <cell r="H403">
            <v>0</v>
          </cell>
          <cell r="I403" t="str">
            <v>MAXIMUM DEMAND</v>
          </cell>
          <cell r="J403" t="str">
            <v>WATER INFLOW</v>
          </cell>
          <cell r="K403" t="str">
            <v>WATER CONSUMED</v>
          </cell>
          <cell r="L403" t="str">
            <v>WATER CONSUMED</v>
          </cell>
          <cell r="M403" t="str">
            <v>LEVEL AT THE END</v>
          </cell>
          <cell r="N403" t="str">
            <v>MAXIMUM LEVEL</v>
          </cell>
          <cell r="O403">
            <v>0</v>
          </cell>
          <cell r="P403" t="str">
            <v>MINIMUM LEVEL</v>
          </cell>
        </row>
        <row r="404">
          <cell r="C404" t="str">
            <v>MW</v>
          </cell>
          <cell r="D404" t="str">
            <v>MKwh</v>
          </cell>
          <cell r="E404" t="str">
            <v>MKwh</v>
          </cell>
          <cell r="F404" t="str">
            <v>%</v>
          </cell>
          <cell r="G404" t="str">
            <v>MKwh</v>
          </cell>
          <cell r="H404" t="str">
            <v>%</v>
          </cell>
          <cell r="I404" t="str">
            <v>MW</v>
          </cell>
          <cell r="J404" t="str">
            <v>MAFT</v>
          </cell>
          <cell r="K404" t="str">
            <v>MCM</v>
          </cell>
          <cell r="L404" t="str">
            <v>MCM</v>
          </cell>
          <cell r="M404" t="str">
            <v>FT / M</v>
          </cell>
          <cell r="N404" t="str">
            <v>FT / M</v>
          </cell>
          <cell r="O404" t="str">
            <v>DATE</v>
          </cell>
          <cell r="P404" t="str">
            <v>FT / M</v>
          </cell>
          <cell r="Q404" t="str">
            <v>DATE</v>
          </cell>
        </row>
        <row r="405">
          <cell r="A405" t="str">
            <v>HASDEO BANGO</v>
          </cell>
          <cell r="B405" t="str">
            <v>94-95</v>
          </cell>
          <cell r="C405">
            <v>120</v>
          </cell>
          <cell r="D405">
            <v>250</v>
          </cell>
          <cell r="E405">
            <v>256.10000000000002</v>
          </cell>
          <cell r="F405">
            <v>102.44000000000001</v>
          </cell>
          <cell r="G405">
            <v>8</v>
          </cell>
          <cell r="H405">
            <v>3.1237797735259663</v>
          </cell>
          <cell r="I405">
            <v>120</v>
          </cell>
          <cell r="J405">
            <v>6240</v>
          </cell>
          <cell r="K405">
            <v>0</v>
          </cell>
          <cell r="L405">
            <v>0</v>
          </cell>
          <cell r="M405">
            <v>349</v>
          </cell>
          <cell r="N405">
            <v>359.28</v>
          </cell>
          <cell r="O405" t="str">
            <v>09.10.94</v>
          </cell>
          <cell r="P405">
            <v>347.8</v>
          </cell>
          <cell r="Q405" t="str">
            <v>10.06.94</v>
          </cell>
        </row>
        <row r="406">
          <cell r="B406" t="str">
            <v>95-96</v>
          </cell>
          <cell r="C406">
            <v>120</v>
          </cell>
          <cell r="D406">
            <v>250</v>
          </cell>
          <cell r="E406">
            <v>296.8</v>
          </cell>
          <cell r="F406">
            <v>118.72</v>
          </cell>
          <cell r="G406">
            <v>3.5</v>
          </cell>
          <cell r="H406">
            <v>1.1792452830188678</v>
          </cell>
          <cell r="I406">
            <v>127</v>
          </cell>
          <cell r="J406">
            <v>2389</v>
          </cell>
          <cell r="K406">
            <v>0</v>
          </cell>
          <cell r="L406">
            <v>0</v>
          </cell>
          <cell r="M406">
            <v>347.98</v>
          </cell>
          <cell r="N406">
            <v>355.5</v>
          </cell>
          <cell r="O406" t="str">
            <v>18.09.95</v>
          </cell>
          <cell r="P406">
            <v>342.6</v>
          </cell>
          <cell r="Q406" t="str">
            <v>20.06.95</v>
          </cell>
        </row>
        <row r="407">
          <cell r="B407" t="str">
            <v>96-97</v>
          </cell>
          <cell r="C407">
            <v>120</v>
          </cell>
          <cell r="D407">
            <v>350</v>
          </cell>
          <cell r="E407">
            <v>359.1</v>
          </cell>
          <cell r="F407">
            <v>102.6</v>
          </cell>
          <cell r="G407">
            <v>2.4</v>
          </cell>
          <cell r="H407">
            <v>0.66833751044277356</v>
          </cell>
          <cell r="I407">
            <v>126</v>
          </cell>
          <cell r="J407">
            <v>0</v>
          </cell>
          <cell r="K407">
            <v>0</v>
          </cell>
          <cell r="L407">
            <v>0</v>
          </cell>
          <cell r="M407">
            <v>345</v>
          </cell>
          <cell r="N407">
            <v>357.08</v>
          </cell>
          <cell r="O407" t="str">
            <v>18.09.96</v>
          </cell>
          <cell r="P407">
            <v>344.17</v>
          </cell>
          <cell r="Q407" t="str">
            <v>20.06.96</v>
          </cell>
        </row>
        <row r="408">
          <cell r="B408" t="str">
            <v>97-98</v>
          </cell>
          <cell r="C408">
            <v>120</v>
          </cell>
          <cell r="D408">
            <v>350</v>
          </cell>
          <cell r="E408">
            <v>189.14</v>
          </cell>
          <cell r="F408">
            <v>54.04</v>
          </cell>
          <cell r="G408">
            <v>0.27700000000000002</v>
          </cell>
          <cell r="H408">
            <v>0.14645236332875122</v>
          </cell>
          <cell r="I408">
            <v>130</v>
          </cell>
          <cell r="J408">
            <v>0</v>
          </cell>
          <cell r="K408">
            <v>2745.8</v>
          </cell>
          <cell r="L408">
            <v>0</v>
          </cell>
          <cell r="M408">
            <v>355.56</v>
          </cell>
          <cell r="N408">
            <v>357.17</v>
          </cell>
          <cell r="O408" t="str">
            <v>24.09.97</v>
          </cell>
          <cell r="P408">
            <v>341.04</v>
          </cell>
          <cell r="Q408" t="str">
            <v>24.06.97</v>
          </cell>
        </row>
        <row r="409">
          <cell r="B409" t="str">
            <v>98-99</v>
          </cell>
          <cell r="C409">
            <v>120</v>
          </cell>
          <cell r="D409">
            <v>350</v>
          </cell>
          <cell r="E409">
            <v>610.92740000000003</v>
          </cell>
          <cell r="F409">
            <v>174.55068571428572</v>
          </cell>
          <cell r="G409">
            <v>0.36320999999999998</v>
          </cell>
          <cell r="H409">
            <v>5.9452236059472856E-2</v>
          </cell>
          <cell r="I409">
            <v>124</v>
          </cell>
          <cell r="J409">
            <v>0</v>
          </cell>
          <cell r="K409">
            <v>2745.8</v>
          </cell>
          <cell r="L409">
            <v>0</v>
          </cell>
          <cell r="M409">
            <v>334.51</v>
          </cell>
          <cell r="N409">
            <v>357.1</v>
          </cell>
          <cell r="O409" t="str">
            <v>03.10.98</v>
          </cell>
          <cell r="P409">
            <v>343.6</v>
          </cell>
          <cell r="Q409" t="str">
            <v>30.03.99</v>
          </cell>
        </row>
        <row r="410">
          <cell r="B410" t="str">
            <v>99-00</v>
          </cell>
          <cell r="C410">
            <v>120</v>
          </cell>
          <cell r="D410">
            <v>350</v>
          </cell>
          <cell r="E410">
            <v>430.4</v>
          </cell>
          <cell r="F410">
            <v>122.97142857142858</v>
          </cell>
          <cell r="G410">
            <v>0.3</v>
          </cell>
          <cell r="H410">
            <v>6.9702602230483274E-2</v>
          </cell>
          <cell r="I410">
            <v>123</v>
          </cell>
          <cell r="J410">
            <v>4046.5</v>
          </cell>
          <cell r="K410" t="str">
            <v/>
          </cell>
          <cell r="L410">
            <v>0</v>
          </cell>
          <cell r="M410">
            <v>344.57</v>
          </cell>
          <cell r="N410">
            <v>357.8</v>
          </cell>
          <cell r="O410">
            <v>0</v>
          </cell>
          <cell r="P410">
            <v>338.38</v>
          </cell>
        </row>
        <row r="411">
          <cell r="B411" t="str">
            <v>00-01</v>
          </cell>
          <cell r="C411">
            <v>120</v>
          </cell>
          <cell r="D411">
            <v>400</v>
          </cell>
          <cell r="E411">
            <v>233.76</v>
          </cell>
          <cell r="F411">
            <v>58.44</v>
          </cell>
          <cell r="G411">
            <v>0.47</v>
          </cell>
          <cell r="H411">
            <v>0.2010609171800137</v>
          </cell>
          <cell r="I411">
            <v>121</v>
          </cell>
          <cell r="J411">
            <v>0</v>
          </cell>
          <cell r="K411">
            <v>0</v>
          </cell>
          <cell r="L411">
            <v>0</v>
          </cell>
          <cell r="M411">
            <v>345.48</v>
          </cell>
        </row>
        <row r="412">
          <cell r="A412" t="str">
            <v>Average</v>
          </cell>
        </row>
        <row r="413">
          <cell r="A413" t="str">
            <v>RAJGHAT</v>
          </cell>
          <cell r="B413" t="str">
            <v>99-00</v>
          </cell>
          <cell r="C413">
            <v>15</v>
          </cell>
          <cell r="D413">
            <v>160</v>
          </cell>
          <cell r="E413">
            <v>27.28</v>
          </cell>
          <cell r="F413">
            <v>17.05</v>
          </cell>
          <cell r="G413">
            <v>0.12</v>
          </cell>
          <cell r="H413">
            <v>0.44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351.7</v>
          </cell>
        </row>
        <row r="414">
          <cell r="B414" t="str">
            <v>00-01</v>
          </cell>
          <cell r="C414">
            <v>45</v>
          </cell>
          <cell r="D414">
            <v>100</v>
          </cell>
          <cell r="E414">
            <v>58.17</v>
          </cell>
          <cell r="F414">
            <v>61.24</v>
          </cell>
          <cell r="G414">
            <v>0.41</v>
          </cell>
          <cell r="H414">
            <v>0.71</v>
          </cell>
          <cell r="I414">
            <v>40</v>
          </cell>
          <cell r="J414">
            <v>0</v>
          </cell>
          <cell r="K414">
            <v>0</v>
          </cell>
          <cell r="L414">
            <v>0</v>
          </cell>
          <cell r="M414">
            <v>359</v>
          </cell>
        </row>
        <row r="415">
          <cell r="A415" t="str">
            <v>Average</v>
          </cell>
        </row>
        <row r="416">
          <cell r="A416" t="str">
            <v>M.P.RAJGHAT</v>
          </cell>
          <cell r="B416" t="str">
            <v>99-00</v>
          </cell>
          <cell r="C416">
            <v>7.5</v>
          </cell>
          <cell r="D416">
            <v>80</v>
          </cell>
          <cell r="E416">
            <v>13.64</v>
          </cell>
          <cell r="F416">
            <v>17.05</v>
          </cell>
          <cell r="G416">
            <v>0.06</v>
          </cell>
          <cell r="H416">
            <v>0.03</v>
          </cell>
        </row>
        <row r="417">
          <cell r="B417" t="str">
            <v>00-01</v>
          </cell>
          <cell r="C417">
            <v>22.5</v>
          </cell>
          <cell r="D417">
            <v>50</v>
          </cell>
          <cell r="E417">
            <v>29.09</v>
          </cell>
          <cell r="F417">
            <v>61.24</v>
          </cell>
          <cell r="G417">
            <v>0.21</v>
          </cell>
          <cell r="H417">
            <v>0.04</v>
          </cell>
        </row>
        <row r="418">
          <cell r="A418" t="str">
            <v>Average</v>
          </cell>
          <cell r="B418">
            <v>0</v>
          </cell>
          <cell r="C418">
            <v>0</v>
          </cell>
          <cell r="D418">
            <v>426.66666666666669</v>
          </cell>
          <cell r="E418">
            <v>410.27956666666665</v>
          </cell>
          <cell r="F418">
            <v>112.55368571428572</v>
          </cell>
          <cell r="G418">
            <v>2.6400350000000001</v>
          </cell>
          <cell r="H418">
            <v>0.87449496143438588</v>
          </cell>
          <cell r="I418">
            <v>145.16666666666666</v>
          </cell>
          <cell r="J418">
            <v>2112.5833333333335</v>
          </cell>
          <cell r="K418">
            <v>915.26666666666677</v>
          </cell>
          <cell r="L418">
            <v>0</v>
          </cell>
          <cell r="M418">
            <v>522.13333333333333</v>
          </cell>
          <cell r="N418">
            <v>477</v>
          </cell>
          <cell r="O418" t="str">
            <v/>
          </cell>
          <cell r="P418">
            <v>0</v>
          </cell>
          <cell r="Q418">
            <v>0</v>
          </cell>
        </row>
        <row r="419">
          <cell r="A419" t="str">
            <v>M.P.HYDEL</v>
          </cell>
          <cell r="B419" t="str">
            <v>88-89</v>
          </cell>
          <cell r="C419">
            <v>389.66666666666663</v>
          </cell>
          <cell r="D419">
            <v>910</v>
          </cell>
          <cell r="E419">
            <v>884.83333333333326</v>
          </cell>
          <cell r="F419">
            <v>97.234432234432234</v>
          </cell>
          <cell r="G419">
            <v>0</v>
          </cell>
          <cell r="H419">
            <v>0</v>
          </cell>
          <cell r="I419" t="str">
            <v/>
          </cell>
        </row>
        <row r="420">
          <cell r="B420" t="str">
            <v>89-90</v>
          </cell>
          <cell r="C420">
            <v>389.66666666666663</v>
          </cell>
          <cell r="D420">
            <v>950</v>
          </cell>
          <cell r="E420">
            <v>872.75166666666655</v>
          </cell>
          <cell r="F420">
            <v>91.868596491228061</v>
          </cell>
          <cell r="G420">
            <v>6.2333333333333334</v>
          </cell>
          <cell r="H420">
            <v>0.71421614777781395</v>
          </cell>
          <cell r="I420" t="str">
            <v/>
          </cell>
        </row>
        <row r="421">
          <cell r="B421" t="str">
            <v>90-91</v>
          </cell>
          <cell r="C421">
            <v>389.66666666666663</v>
          </cell>
          <cell r="D421">
            <v>1085</v>
          </cell>
          <cell r="E421">
            <v>1166.44</v>
          </cell>
          <cell r="F421">
            <v>107.50599078341014</v>
          </cell>
          <cell r="G421">
            <v>2.7333333333333334</v>
          </cell>
          <cell r="H421">
            <v>0.23433124149834822</v>
          </cell>
          <cell r="I421" t="str">
            <v/>
          </cell>
        </row>
        <row r="422">
          <cell r="B422" t="str">
            <v>91-92</v>
          </cell>
          <cell r="C422">
            <v>704.66666666666663</v>
          </cell>
          <cell r="D422">
            <v>1846</v>
          </cell>
          <cell r="E422">
            <v>1498.6583333333333</v>
          </cell>
          <cell r="F422">
            <v>81.184091729866381</v>
          </cell>
          <cell r="G422">
            <v>4.5333333333333332</v>
          </cell>
          <cell r="H422">
            <v>0.30249278521344092</v>
          </cell>
          <cell r="I422" t="str">
            <v/>
          </cell>
        </row>
        <row r="423">
          <cell r="B423" t="str">
            <v>92-93</v>
          </cell>
          <cell r="C423">
            <v>724.66666666666663</v>
          </cell>
          <cell r="D423">
            <v>1938.3333333333333</v>
          </cell>
          <cell r="E423">
            <v>1511.4950000000001</v>
          </cell>
          <cell r="F423">
            <v>77.979105760963023</v>
          </cell>
          <cell r="G423">
            <v>7.6999999999999993</v>
          </cell>
          <cell r="H423">
            <v>0.5094294059854646</v>
          </cell>
          <cell r="I423" t="str">
            <v/>
          </cell>
        </row>
        <row r="424">
          <cell r="B424" t="str">
            <v>93-94</v>
          </cell>
          <cell r="C424">
            <v>724.66666666666663</v>
          </cell>
          <cell r="D424">
            <v>1990</v>
          </cell>
          <cell r="E424">
            <v>1658.25848</v>
          </cell>
          <cell r="F424">
            <v>83.329571859296479</v>
          </cell>
          <cell r="G424">
            <v>10.773333333333333</v>
          </cell>
          <cell r="H424">
            <v>0.64967756614959893</v>
          </cell>
          <cell r="I424" t="str">
            <v/>
          </cell>
        </row>
        <row r="425">
          <cell r="B425" t="str">
            <v>94-95</v>
          </cell>
          <cell r="C425">
            <v>844.66666666666663</v>
          </cell>
          <cell r="D425">
            <v>2000</v>
          </cell>
          <cell r="E425">
            <v>2415.3333333333335</v>
          </cell>
          <cell r="F425">
            <v>120.76666666666667</v>
          </cell>
          <cell r="G425">
            <v>17.51774533333333</v>
          </cell>
          <cell r="H425">
            <v>0.72527237096328989</v>
          </cell>
          <cell r="I425" t="str">
            <v/>
          </cell>
        </row>
        <row r="426">
          <cell r="B426" t="str">
            <v>95-96</v>
          </cell>
          <cell r="C426">
            <v>844.66666666666663</v>
          </cell>
          <cell r="D426">
            <v>2000</v>
          </cell>
          <cell r="E426">
            <v>2253.1166666666663</v>
          </cell>
          <cell r="F426">
            <v>112.65583333333332</v>
          </cell>
          <cell r="G426">
            <v>13.9</v>
          </cell>
          <cell r="H426">
            <v>0.61692322486629636</v>
          </cell>
        </row>
        <row r="427">
          <cell r="B427" t="str">
            <v>96-97</v>
          </cell>
          <cell r="C427">
            <v>844.66666666666663</v>
          </cell>
          <cell r="D427">
            <v>2200</v>
          </cell>
          <cell r="E427">
            <v>2274.25</v>
          </cell>
          <cell r="F427">
            <v>103.375</v>
          </cell>
          <cell r="G427">
            <v>10.516666666666667</v>
          </cell>
          <cell r="H427">
            <v>0.46242350958191347</v>
          </cell>
        </row>
        <row r="428">
          <cell r="B428" t="str">
            <v>97-98</v>
          </cell>
          <cell r="C428">
            <v>844.66666666666663</v>
          </cell>
          <cell r="D428">
            <v>2200</v>
          </cell>
          <cell r="E428">
            <v>2324.9116666666664</v>
          </cell>
          <cell r="F428">
            <v>105.67780303030301</v>
          </cell>
          <cell r="G428">
            <v>9.3574999999999982</v>
          </cell>
          <cell r="H428">
            <v>0.40248840995392648</v>
          </cell>
        </row>
        <row r="429">
          <cell r="B429" t="str">
            <v>98-99</v>
          </cell>
          <cell r="C429">
            <v>844.66666666666663</v>
          </cell>
          <cell r="D429">
            <v>2300</v>
          </cell>
          <cell r="E429">
            <v>2850.594066666667</v>
          </cell>
          <cell r="F429">
            <v>123.93887246376812</v>
          </cell>
          <cell r="G429">
            <v>9.596543333333333</v>
          </cell>
          <cell r="H429">
            <v>0.33665064575662362</v>
          </cell>
        </row>
        <row r="430">
          <cell r="B430" t="str">
            <v>99-00</v>
          </cell>
          <cell r="C430">
            <v>0</v>
          </cell>
          <cell r="D430">
            <v>2440</v>
          </cell>
          <cell r="E430">
            <v>2507.17</v>
          </cell>
          <cell r="F430">
            <v>102.75286885245902</v>
          </cell>
          <cell r="G430">
            <v>5.9</v>
          </cell>
          <cell r="H430">
            <v>0.23532508764862373</v>
          </cell>
        </row>
        <row r="431">
          <cell r="B431" t="str">
            <v>00-01</v>
          </cell>
          <cell r="C431">
            <v>867.5</v>
          </cell>
          <cell r="D431">
            <v>2442</v>
          </cell>
          <cell r="E431">
            <v>1809.98</v>
          </cell>
          <cell r="F431">
            <v>74.118755118755118</v>
          </cell>
          <cell r="G431">
            <v>9.17</v>
          </cell>
          <cell r="H431">
            <v>0.50663543243571751</v>
          </cell>
        </row>
        <row r="432">
          <cell r="A432" t="str">
            <v>Average last 5 years</v>
          </cell>
          <cell r="B432">
            <v>0</v>
          </cell>
          <cell r="C432">
            <v>0</v>
          </cell>
          <cell r="D432">
            <v>2140</v>
          </cell>
          <cell r="E432">
            <v>2423.6411466666664</v>
          </cell>
          <cell r="F432">
            <v>113.28283509881423</v>
          </cell>
          <cell r="G432">
            <v>12.177691066666664</v>
          </cell>
          <cell r="H432">
            <v>0.50875163222440989</v>
          </cell>
          <cell r="I432" t="str">
            <v/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 t="str">
            <v/>
          </cell>
          <cell r="P432" t="str">
            <v/>
          </cell>
          <cell r="Q432" t="str">
            <v/>
          </cell>
        </row>
        <row r="433">
          <cell r="A433" t="str">
            <v>M.P.TOTAL</v>
          </cell>
          <cell r="B433" t="str">
            <v>88-89</v>
          </cell>
          <cell r="C433">
            <v>3077.1666666666665</v>
          </cell>
          <cell r="D433">
            <v>13250</v>
          </cell>
          <cell r="E433">
            <v>12343.131333333335</v>
          </cell>
          <cell r="F433">
            <v>93.155708176100646</v>
          </cell>
          <cell r="G433">
            <v>0</v>
          </cell>
          <cell r="H433">
            <v>0</v>
          </cell>
        </row>
        <row r="434">
          <cell r="B434" t="str">
            <v>89-90</v>
          </cell>
          <cell r="C434">
            <v>3077.1666666666665</v>
          </cell>
          <cell r="D434">
            <v>13320</v>
          </cell>
          <cell r="E434">
            <v>12645.461666666666</v>
          </cell>
          <cell r="F434">
            <v>94.935898398398393</v>
          </cell>
          <cell r="G434">
            <v>1158.0333333333333</v>
          </cell>
          <cell r="H434">
            <v>9.1576991323764769</v>
          </cell>
        </row>
        <row r="435">
          <cell r="B435" t="str">
            <v>90-91</v>
          </cell>
          <cell r="C435">
            <v>2947.1666666666665</v>
          </cell>
          <cell r="D435">
            <v>14155</v>
          </cell>
          <cell r="E435">
            <v>12937.164000000001</v>
          </cell>
          <cell r="F435">
            <v>91.396425291416477</v>
          </cell>
          <cell r="G435">
            <v>1248.7273333333335</v>
          </cell>
          <cell r="H435">
            <v>9.652249390464041</v>
          </cell>
          <cell r="I435" t="str">
            <v/>
          </cell>
        </row>
        <row r="436">
          <cell r="B436" t="str">
            <v>91-92</v>
          </cell>
          <cell r="C436">
            <v>3262.1666666666665</v>
          </cell>
          <cell r="D436">
            <v>14606</v>
          </cell>
          <cell r="E436">
            <v>12524.380333333333</v>
          </cell>
          <cell r="F436">
            <v>85.748187959286128</v>
          </cell>
          <cell r="G436">
            <v>1179.9433333333332</v>
          </cell>
          <cell r="H436">
            <v>9.4211713628094067</v>
          </cell>
          <cell r="I436" t="str">
            <v/>
          </cell>
        </row>
        <row r="437">
          <cell r="B437" t="str">
            <v>92-93</v>
          </cell>
          <cell r="C437">
            <v>3282.1666666666665</v>
          </cell>
          <cell r="D437">
            <v>14538.333333333334</v>
          </cell>
          <cell r="E437">
            <v>13259.179000000002</v>
          </cell>
          <cell r="F437">
            <v>91.20150636248998</v>
          </cell>
          <cell r="G437">
            <v>1232.616</v>
          </cell>
          <cell r="H437">
            <v>9.296322193101096</v>
          </cell>
          <cell r="I437" t="str">
            <v/>
          </cell>
        </row>
        <row r="438">
          <cell r="B438" t="str">
            <v>93-94</v>
          </cell>
          <cell r="C438">
            <v>3482.1666666666665</v>
          </cell>
          <cell r="D438">
            <v>16325</v>
          </cell>
          <cell r="E438">
            <v>14382.00028</v>
          </cell>
          <cell r="F438">
            <v>88.098010903522194</v>
          </cell>
          <cell r="G438">
            <v>1337.7796703333336</v>
          </cell>
          <cell r="H438">
            <v>9.3017636231984095</v>
          </cell>
          <cell r="I438" t="str">
            <v/>
          </cell>
        </row>
        <row r="439">
          <cell r="B439" t="str">
            <v>94-95</v>
          </cell>
          <cell r="C439">
            <v>3812.1666666666665</v>
          </cell>
          <cell r="D439">
            <v>16230</v>
          </cell>
          <cell r="E439">
            <v>16597.313333333332</v>
          </cell>
          <cell r="F439">
            <v>102.2631751899774</v>
          </cell>
          <cell r="G439">
            <v>1511.8777453333332</v>
          </cell>
          <cell r="H439">
            <v>9.1091715566816642</v>
          </cell>
          <cell r="I439" t="str">
            <v/>
          </cell>
        </row>
        <row r="440">
          <cell r="B440" t="str">
            <v>95-96</v>
          </cell>
          <cell r="C440">
            <v>3812.1666666666665</v>
          </cell>
          <cell r="D440">
            <v>18000</v>
          </cell>
          <cell r="E440">
            <v>17598.816666666666</v>
          </cell>
          <cell r="F440">
            <v>97.771203703703691</v>
          </cell>
          <cell r="G440">
            <v>1592.9199999999998</v>
          </cell>
          <cell r="H440">
            <v>9.0512903803191307</v>
          </cell>
        </row>
        <row r="441">
          <cell r="B441" t="str">
            <v>96-97</v>
          </cell>
          <cell r="C441">
            <v>3812.1666666666665</v>
          </cell>
          <cell r="D441">
            <v>18490</v>
          </cell>
          <cell r="E441">
            <v>18413.75</v>
          </cell>
          <cell r="F441">
            <v>99.587614926987555</v>
          </cell>
          <cell r="G441">
            <v>1593.5166666666669</v>
          </cell>
          <cell r="H441">
            <v>8.653949720543979</v>
          </cell>
        </row>
        <row r="442">
          <cell r="B442" t="str">
            <v>97-98</v>
          </cell>
          <cell r="C442">
            <v>3812.1666666666665</v>
          </cell>
          <cell r="D442">
            <v>18680</v>
          </cell>
          <cell r="E442">
            <v>19442.469666666664</v>
          </cell>
          <cell r="F442">
            <v>104.08174339757315</v>
          </cell>
          <cell r="G442">
            <v>1698.3725000000002</v>
          </cell>
          <cell r="H442">
            <v>8.7353743074718118</v>
          </cell>
        </row>
        <row r="443">
          <cell r="B443" t="str">
            <v>98-99</v>
          </cell>
          <cell r="C443">
            <v>3812.1666666666665</v>
          </cell>
          <cell r="D443">
            <v>19120</v>
          </cell>
          <cell r="E443">
            <v>20551.660066666671</v>
          </cell>
          <cell r="F443">
            <v>107.4877618549512</v>
          </cell>
          <cell r="G443">
            <v>1723.2765433333334</v>
          </cell>
          <cell r="H443">
            <v>8.3850965700253344</v>
          </cell>
        </row>
        <row r="444">
          <cell r="B444" t="str">
            <v>99-00</v>
          </cell>
          <cell r="C444">
            <v>0</v>
          </cell>
          <cell r="D444">
            <v>20565</v>
          </cell>
          <cell r="E444">
            <v>21812.7</v>
          </cell>
          <cell r="F444">
            <v>106.1</v>
          </cell>
          <cell r="G444">
            <v>1888.1</v>
          </cell>
          <cell r="H444">
            <v>8.6999999999999993</v>
          </cell>
        </row>
        <row r="445">
          <cell r="B445" t="str">
            <v>00-01</v>
          </cell>
          <cell r="C445">
            <v>4255</v>
          </cell>
          <cell r="D445">
            <v>23512</v>
          </cell>
          <cell r="E445">
            <v>21436.92</v>
          </cell>
          <cell r="F445">
            <v>91.05</v>
          </cell>
          <cell r="G445">
            <v>1918.86</v>
          </cell>
          <cell r="H445">
            <v>8.9499999999999993</v>
          </cell>
        </row>
      </sheetData>
      <sheetData sheetId="5">
        <row r="3">
          <cell r="A3" t="str">
            <v>STATION NAME</v>
          </cell>
        </row>
      </sheetData>
      <sheetData sheetId="6">
        <row r="3">
          <cell r="A3" t="str">
            <v>STATION NAME</v>
          </cell>
        </row>
      </sheetData>
      <sheetData sheetId="7"/>
      <sheetData sheetId="8">
        <row r="3">
          <cell r="A3" t="str">
            <v>STATION NAME</v>
          </cell>
        </row>
      </sheetData>
      <sheetData sheetId="9"/>
      <sheetData sheetId="10">
        <row r="4">
          <cell r="A4" t="str">
            <v/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A4">
            <v>0</v>
          </cell>
        </row>
      </sheetData>
      <sheetData sheetId="20"/>
      <sheetData sheetId="21">
        <row r="4">
          <cell r="A4" t="str">
            <v/>
          </cell>
        </row>
      </sheetData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>
        <row r="3">
          <cell r="A3" t="str">
            <v>STATION NAME</v>
          </cell>
        </row>
      </sheetData>
      <sheetData sheetId="40"/>
      <sheetData sheetId="41">
        <row r="3">
          <cell r="A3" t="str">
            <v>STATION NAME</v>
          </cell>
        </row>
      </sheetData>
      <sheetData sheetId="42">
        <row r="3">
          <cell r="A3" t="str">
            <v>STATION NAME</v>
          </cell>
        </row>
      </sheetData>
      <sheetData sheetId="43">
        <row r="3">
          <cell r="A3" t="str">
            <v>STATION NAME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3">
          <cell r="A3" t="str">
            <v>STATION NAME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  <sheetName val="R.Hrs. Since Comm"/>
      <sheetName val="annexure"/>
      <sheetName val="SUMMERY"/>
      <sheetName val="Total Sec Wise for 12-2007"/>
      <sheetName val="04REL"/>
      <sheetName val="Form_A"/>
      <sheetName val="Demand"/>
      <sheetName val="Inputs"/>
      <sheetName val="Executive Summary -Thermal"/>
      <sheetName val="Stationwise Thermal &amp; Hydel Gen"/>
      <sheetName val="TWELVE"/>
      <sheetName val="data"/>
      <sheetName val="R_Abstract"/>
      <sheetName val="Sheet1"/>
      <sheetName val="Newabstract"/>
      <sheetName val="STN WISE EMR"/>
      <sheetName val="ATP"/>
      <sheetName val="agl-pump-sets"/>
      <sheetName val="EG"/>
      <sheetName val="pump-sets(AI)"/>
      <sheetName val="installes-capacity"/>
      <sheetName val="per-capita"/>
      <sheetName val="towns&amp;villages"/>
      <sheetName val="Dom"/>
      <sheetName val="MO CY"/>
      <sheetName val="MO EY"/>
      <sheetName val="BREAKUP OF OIL"/>
      <sheetName val="200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  <sheetName val="Sheet1"/>
      <sheetName val="MO EY"/>
      <sheetName val="MO CY"/>
      <sheetName val="04REL"/>
      <sheetName val="Dom"/>
      <sheetName val="data"/>
      <sheetName val="MO_EY"/>
      <sheetName val="MO_CY"/>
      <sheetName val="SUMMERY"/>
      <sheetName val="Newabstract"/>
      <sheetName val="Salient1"/>
      <sheetName val="cap all"/>
      <sheetName val="feasibility require"/>
      <sheetName val="Executive Summary -Thermal"/>
      <sheetName val="Stationwise Thermal &amp; Hydel Gen"/>
      <sheetName val="TWELVE"/>
      <sheetName val="Demand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50"/>
  <sheetViews>
    <sheetView showGridLines="0" zoomScale="80" zoomScaleNormal="80" workbookViewId="0">
      <pane xSplit="3" ySplit="6" topLeftCell="D7" activePane="bottomRight" state="frozen"/>
      <selection activeCell="O155" sqref="O155"/>
      <selection pane="topRight" activeCell="O155" sqref="O155"/>
      <selection pane="bottomLeft" activeCell="O155" sqref="O155"/>
      <selection pane="bottomRight" activeCell="O155" sqref="O155"/>
    </sheetView>
  </sheetViews>
  <sheetFormatPr defaultColWidth="9.109375" defaultRowHeight="14.4"/>
  <cols>
    <col min="1" max="2" width="9.109375" style="1"/>
    <col min="3" max="3" width="73.5546875" style="1" customWidth="1"/>
    <col min="4" max="4" width="18.44140625" style="1" bestFit="1" customWidth="1"/>
    <col min="5" max="6" width="23.88671875" style="1" customWidth="1"/>
    <col min="7" max="11" width="9" style="1" bestFit="1" customWidth="1"/>
    <col min="12" max="12" width="12.109375" style="1" bestFit="1" customWidth="1"/>
    <col min="13" max="13" width="9.44140625" style="1" bestFit="1" customWidth="1"/>
    <col min="14" max="14" width="11.6640625" style="1" bestFit="1" customWidth="1"/>
    <col min="15" max="15" width="11.5546875" style="1" bestFit="1" customWidth="1"/>
    <col min="16" max="16" width="9.33203125" style="1" bestFit="1" customWidth="1"/>
    <col min="17" max="17" width="10.33203125" style="1" bestFit="1" customWidth="1"/>
    <col min="18" max="18" width="10.109375" style="1" bestFit="1" customWidth="1"/>
    <col min="19" max="19" width="11.33203125" style="28" bestFit="1" customWidth="1"/>
    <col min="20" max="16384" width="9.109375" style="1"/>
  </cols>
  <sheetData>
    <row r="1" spans="2:20" ht="15" thickBot="1"/>
    <row r="2" spans="2:20" ht="15" thickBo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92"/>
      <c r="T2" s="4"/>
    </row>
    <row r="3" spans="2:20" ht="15" thickBot="1">
      <c r="B3" s="5"/>
      <c r="C3" s="6" t="s">
        <v>101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93"/>
      <c r="T3" s="8"/>
    </row>
    <row r="4" spans="2:20" ht="15" thickBot="1">
      <c r="B4" s="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93"/>
      <c r="T4" s="8"/>
    </row>
    <row r="5" spans="2:20">
      <c r="B5" s="5"/>
      <c r="C5" s="567" t="s">
        <v>0</v>
      </c>
      <c r="D5" s="569" t="s">
        <v>1</v>
      </c>
      <c r="E5" s="571" t="s">
        <v>2</v>
      </c>
      <c r="F5" s="572"/>
      <c r="G5" s="573" t="s">
        <v>3</v>
      </c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571"/>
      <c r="S5" s="94"/>
      <c r="T5" s="8"/>
    </row>
    <row r="6" spans="2:20" ht="29.4" thickBot="1">
      <c r="B6" s="5"/>
      <c r="C6" s="568"/>
      <c r="D6" s="570"/>
      <c r="E6" s="9" t="s">
        <v>4</v>
      </c>
      <c r="F6" s="10" t="s">
        <v>5</v>
      </c>
      <c r="G6" s="11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  <c r="P6" s="12" t="s">
        <v>15</v>
      </c>
      <c r="Q6" s="12" t="s">
        <v>16</v>
      </c>
      <c r="R6" s="12" t="s">
        <v>17</v>
      </c>
      <c r="S6" s="95" t="s">
        <v>18</v>
      </c>
      <c r="T6" s="8"/>
    </row>
    <row r="7" spans="2:20">
      <c r="B7" s="5"/>
      <c r="C7" s="13" t="s">
        <v>19</v>
      </c>
      <c r="D7" s="14"/>
      <c r="E7" s="15"/>
      <c r="F7" s="16"/>
      <c r="G7" s="15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96"/>
      <c r="T7" s="8"/>
    </row>
    <row r="8" spans="2:20" s="28" customFormat="1">
      <c r="B8" s="19"/>
      <c r="C8" s="20" t="s">
        <v>20</v>
      </c>
      <c r="D8" s="21">
        <f>D9+D11+D14+D19</f>
        <v>3311052</v>
      </c>
      <c r="E8" s="22">
        <f t="shared" ref="E8:R8" si="0">SUM(E9,E11,E14,E19)</f>
        <v>1735.1786424111947</v>
      </c>
      <c r="F8" s="23">
        <f t="shared" si="0"/>
        <v>0</v>
      </c>
      <c r="G8" s="22">
        <f t="shared" si="0"/>
        <v>196.80860800000005</v>
      </c>
      <c r="H8" s="24">
        <f t="shared" si="0"/>
        <v>205.98886100000004</v>
      </c>
      <c r="I8" s="24">
        <f t="shared" si="0"/>
        <v>217.210037</v>
      </c>
      <c r="J8" s="24">
        <f t="shared" si="0"/>
        <v>162.58440200000001</v>
      </c>
      <c r="K8" s="24">
        <f t="shared" si="0"/>
        <v>164.47637399999999</v>
      </c>
      <c r="L8" s="24">
        <f t="shared" si="0"/>
        <v>189.673958</v>
      </c>
      <c r="M8" s="24">
        <f t="shared" si="0"/>
        <v>182.14639700000004</v>
      </c>
      <c r="N8" s="24">
        <f t="shared" si="0"/>
        <v>143.60794500000003</v>
      </c>
      <c r="O8" s="24">
        <f t="shared" si="0"/>
        <v>153.83967200000001</v>
      </c>
      <c r="P8" s="24">
        <f t="shared" si="0"/>
        <v>160.69156800000002</v>
      </c>
      <c r="Q8" s="24">
        <f t="shared" si="0"/>
        <v>143.23752799999997</v>
      </c>
      <c r="R8" s="25">
        <f t="shared" si="0"/>
        <v>170.865972</v>
      </c>
      <c r="S8" s="26">
        <f t="shared" ref="S8:S71" si="1">SUM(G8:R8)</f>
        <v>2091.1313219999997</v>
      </c>
      <c r="T8" s="27"/>
    </row>
    <row r="9" spans="2:20" s="28" customFormat="1">
      <c r="B9" s="19"/>
      <c r="C9" s="29" t="s">
        <v>21</v>
      </c>
      <c r="D9" s="30">
        <f>D10</f>
        <v>2011140</v>
      </c>
      <c r="E9" s="31">
        <f t="shared" ref="E9:R9" si="2">E10</f>
        <v>903.02220432864362</v>
      </c>
      <c r="F9" s="32">
        <f t="shared" si="2"/>
        <v>0</v>
      </c>
      <c r="G9" s="31">
        <f t="shared" si="2"/>
        <v>55.806534990174697</v>
      </c>
      <c r="H9" s="33">
        <f t="shared" si="2"/>
        <v>58.409663559953287</v>
      </c>
      <c r="I9" s="33">
        <f t="shared" si="2"/>
        <v>61.591510926481625</v>
      </c>
      <c r="J9" s="33">
        <f t="shared" si="2"/>
        <v>46.102008500916938</v>
      </c>
      <c r="K9" s="33">
        <f t="shared" si="2"/>
        <v>46.638491141038195</v>
      </c>
      <c r="L9" s="33">
        <f t="shared" si="2"/>
        <v>53.783452265725707</v>
      </c>
      <c r="M9" s="33">
        <f t="shared" si="2"/>
        <v>51.648956724061328</v>
      </c>
      <c r="N9" s="33">
        <f t="shared" si="2"/>
        <v>40.721093904132402</v>
      </c>
      <c r="O9" s="33">
        <f t="shared" si="2"/>
        <v>43.622375695807968</v>
      </c>
      <c r="P9" s="33">
        <f t="shared" si="2"/>
        <v>45.565281434326472</v>
      </c>
      <c r="Q9" s="33">
        <f t="shared" si="2"/>
        <v>40.616059426822048</v>
      </c>
      <c r="R9" s="34">
        <f t="shared" si="2"/>
        <v>48.450308865800267</v>
      </c>
      <c r="S9" s="26">
        <f t="shared" si="1"/>
        <v>592.95573743524096</v>
      </c>
      <c r="T9" s="27"/>
    </row>
    <row r="10" spans="2:20">
      <c r="B10" s="5"/>
      <c r="C10" s="35" t="s">
        <v>22</v>
      </c>
      <c r="D10" s="110">
        <v>2011140</v>
      </c>
      <c r="E10" s="111">
        <v>903.02220432864362</v>
      </c>
      <c r="F10" s="114">
        <v>0</v>
      </c>
      <c r="G10" s="111">
        <v>55.806534990174697</v>
      </c>
      <c r="H10" s="112">
        <v>58.409663559953287</v>
      </c>
      <c r="I10" s="112">
        <v>61.591510926481625</v>
      </c>
      <c r="J10" s="112">
        <v>46.102008500916938</v>
      </c>
      <c r="K10" s="112">
        <v>46.638491141038195</v>
      </c>
      <c r="L10" s="112">
        <v>53.783452265725707</v>
      </c>
      <c r="M10" s="112">
        <v>51.648956724061328</v>
      </c>
      <c r="N10" s="112">
        <v>40.721093904132402</v>
      </c>
      <c r="O10" s="112">
        <v>43.622375695807968</v>
      </c>
      <c r="P10" s="112">
        <v>45.565281434326472</v>
      </c>
      <c r="Q10" s="112">
        <v>40.616059426822048</v>
      </c>
      <c r="R10" s="113">
        <v>48.450308865800267</v>
      </c>
      <c r="S10" s="26">
        <f t="shared" si="1"/>
        <v>592.95573743524096</v>
      </c>
      <c r="T10" s="8"/>
    </row>
    <row r="11" spans="2:20" s="28" customFormat="1">
      <c r="B11" s="19"/>
      <c r="C11" s="29" t="s">
        <v>23</v>
      </c>
      <c r="D11" s="30">
        <f>SUM(D12:D13)</f>
        <v>828859</v>
      </c>
      <c r="E11" s="31">
        <f>SUM(E12:E13)</f>
        <v>454.6482493240029</v>
      </c>
      <c r="F11" s="32">
        <f t="shared" ref="F11:R11" si="3">SUM(F12:F13)</f>
        <v>0</v>
      </c>
      <c r="G11" s="31">
        <f t="shared" si="3"/>
        <v>60.665741135561476</v>
      </c>
      <c r="H11" s="33">
        <f t="shared" si="3"/>
        <v>63.495530227189832</v>
      </c>
      <c r="I11" s="33">
        <f t="shared" si="3"/>
        <v>66.954428521173867</v>
      </c>
      <c r="J11" s="33">
        <f t="shared" si="3"/>
        <v>50.116218719518933</v>
      </c>
      <c r="K11" s="33">
        <f t="shared" si="3"/>
        <v>50.69941416383471</v>
      </c>
      <c r="L11" s="33">
        <f t="shared" si="3"/>
        <v>58.466503844107045</v>
      </c>
      <c r="M11" s="33">
        <f t="shared" si="3"/>
        <v>56.146152759625281</v>
      </c>
      <c r="N11" s="33">
        <f t="shared" si="3"/>
        <v>44.266775243793965</v>
      </c>
      <c r="O11" s="33">
        <f t="shared" si="3"/>
        <v>47.420678459001572</v>
      </c>
      <c r="P11" s="33">
        <f t="shared" si="3"/>
        <v>49.532757565946881</v>
      </c>
      <c r="Q11" s="33">
        <f t="shared" si="3"/>
        <v>44.152595167716115</v>
      </c>
      <c r="R11" s="34">
        <f t="shared" si="3"/>
        <v>52.668991115612656</v>
      </c>
      <c r="S11" s="26">
        <f t="shared" si="1"/>
        <v>644.58578692308231</v>
      </c>
      <c r="T11" s="27"/>
    </row>
    <row r="12" spans="2:20">
      <c r="B12" s="5"/>
      <c r="C12" s="35" t="s">
        <v>22</v>
      </c>
      <c r="D12" s="115">
        <v>0</v>
      </c>
      <c r="E12" s="116">
        <v>0</v>
      </c>
      <c r="F12" s="119">
        <v>0</v>
      </c>
      <c r="G12" s="116">
        <v>42.690727736084895</v>
      </c>
      <c r="H12" s="117">
        <v>44.682061780637333</v>
      </c>
      <c r="I12" s="117">
        <v>47.116102518808141</v>
      </c>
      <c r="J12" s="117">
        <v>35.266986085873725</v>
      </c>
      <c r="K12" s="117">
        <v>35.677383082006614</v>
      </c>
      <c r="L12" s="117">
        <v>41.143115547078096</v>
      </c>
      <c r="M12" s="117">
        <v>39.510275091401638</v>
      </c>
      <c r="N12" s="117">
        <v>31.150709021495921</v>
      </c>
      <c r="O12" s="117">
        <v>33.370123487487916</v>
      </c>
      <c r="P12" s="117">
        <v>34.856402109061058</v>
      </c>
      <c r="Q12" s="117">
        <v>31.070360039525479</v>
      </c>
      <c r="R12" s="118">
        <v>37.063382359848326</v>
      </c>
      <c r="S12" s="26">
        <f t="shared" si="1"/>
        <v>453.59762885930917</v>
      </c>
      <c r="T12" s="8"/>
    </row>
    <row r="13" spans="2:20">
      <c r="B13" s="5"/>
      <c r="C13" s="35" t="s">
        <v>24</v>
      </c>
      <c r="D13" s="115">
        <v>828859</v>
      </c>
      <c r="E13" s="116">
        <v>454.6482493240029</v>
      </c>
      <c r="F13" s="119">
        <v>0</v>
      </c>
      <c r="G13" s="116">
        <v>17.975013399476584</v>
      </c>
      <c r="H13" s="117">
        <v>18.813468446552495</v>
      </c>
      <c r="I13" s="117">
        <v>19.838326002365729</v>
      </c>
      <c r="J13" s="117">
        <v>14.849232633645208</v>
      </c>
      <c r="K13" s="117">
        <v>15.022031081828095</v>
      </c>
      <c r="L13" s="117">
        <v>17.323388297028949</v>
      </c>
      <c r="M13" s="117">
        <v>16.635877668223642</v>
      </c>
      <c r="N13" s="117">
        <v>13.116066222298043</v>
      </c>
      <c r="O13" s="117">
        <v>14.050554971513657</v>
      </c>
      <c r="P13" s="117">
        <v>14.676355456885821</v>
      </c>
      <c r="Q13" s="117">
        <v>13.082235128190639</v>
      </c>
      <c r="R13" s="118">
        <v>15.605608755764333</v>
      </c>
      <c r="S13" s="26">
        <f t="shared" si="1"/>
        <v>190.9881580637732</v>
      </c>
      <c r="T13" s="8"/>
    </row>
    <row r="14" spans="2:20" s="28" customFormat="1">
      <c r="B14" s="19"/>
      <c r="C14" s="29" t="s">
        <v>25</v>
      </c>
      <c r="D14" s="30">
        <f>SUM(D15:D18)</f>
        <v>371350</v>
      </c>
      <c r="E14" s="31">
        <f>SUM(E15:E18)</f>
        <v>267.6438251333293</v>
      </c>
      <c r="F14" s="32">
        <f t="shared" ref="F14:R14" si="4">SUM(F15:F18)</f>
        <v>0</v>
      </c>
      <c r="G14" s="31">
        <f t="shared" si="4"/>
        <v>48.779856860452753</v>
      </c>
      <c r="H14" s="33">
        <f t="shared" si="4"/>
        <v>51.05522190588178</v>
      </c>
      <c r="I14" s="33">
        <f t="shared" si="4"/>
        <v>53.836438462659352</v>
      </c>
      <c r="J14" s="33">
        <f t="shared" si="4"/>
        <v>40.297240745192958</v>
      </c>
      <c r="K14" s="33">
        <f t="shared" si="4"/>
        <v>40.766174112904103</v>
      </c>
      <c r="L14" s="33">
        <f t="shared" si="4"/>
        <v>47.011503284427107</v>
      </c>
      <c r="M14" s="33">
        <f t="shared" si="4"/>
        <v>45.145765033342457</v>
      </c>
      <c r="N14" s="33">
        <f t="shared" si="4"/>
        <v>35.593844559501044</v>
      </c>
      <c r="O14" s="33">
        <f t="shared" si="4"/>
        <v>38.129821941624634</v>
      </c>
      <c r="P14" s="33">
        <f t="shared" si="4"/>
        <v>39.828093727087953</v>
      </c>
      <c r="Q14" s="33">
        <f t="shared" si="4"/>
        <v>35.502035118733687</v>
      </c>
      <c r="R14" s="34">
        <f t="shared" si="4"/>
        <v>42.349863358020031</v>
      </c>
      <c r="S14" s="26">
        <f t="shared" si="1"/>
        <v>518.2958591098278</v>
      </c>
      <c r="T14" s="27"/>
    </row>
    <row r="15" spans="2:20">
      <c r="B15" s="5"/>
      <c r="C15" s="35" t="s">
        <v>22</v>
      </c>
      <c r="D15" s="120">
        <v>0</v>
      </c>
      <c r="E15" s="121">
        <v>0</v>
      </c>
      <c r="F15" s="124">
        <v>0</v>
      </c>
      <c r="G15" s="121">
        <v>17.982994704256445</v>
      </c>
      <c r="H15" s="122">
        <v>18.821822043976944</v>
      </c>
      <c r="I15" s="122">
        <v>19.847134659284549</v>
      </c>
      <c r="J15" s="122">
        <v>14.855826022410062</v>
      </c>
      <c r="K15" s="122">
        <v>15.028701196938002</v>
      </c>
      <c r="L15" s="122">
        <v>17.331080265805035</v>
      </c>
      <c r="M15" s="122">
        <v>16.643264367026021</v>
      </c>
      <c r="N15" s="122">
        <v>13.121890046720676</v>
      </c>
      <c r="O15" s="122">
        <v>14.056793729675423</v>
      </c>
      <c r="P15" s="122">
        <v>14.682872084348388</v>
      </c>
      <c r="Q15" s="122">
        <v>13.088043930856843</v>
      </c>
      <c r="R15" s="123">
        <v>15.612537992309919</v>
      </c>
      <c r="S15" s="26">
        <f t="shared" si="1"/>
        <v>191.07296104360833</v>
      </c>
      <c r="T15" s="8"/>
    </row>
    <row r="16" spans="2:20">
      <c r="B16" s="5"/>
      <c r="C16" s="35" t="s">
        <v>24</v>
      </c>
      <c r="D16" s="120">
        <v>0</v>
      </c>
      <c r="E16" s="121">
        <v>0</v>
      </c>
      <c r="F16" s="124">
        <v>0</v>
      </c>
      <c r="G16" s="121">
        <v>17.982994704256445</v>
      </c>
      <c r="H16" s="122">
        <v>18.821822043976944</v>
      </c>
      <c r="I16" s="122">
        <v>19.847134659284549</v>
      </c>
      <c r="J16" s="122">
        <v>14.855826022410062</v>
      </c>
      <c r="K16" s="122">
        <v>15.028701196938002</v>
      </c>
      <c r="L16" s="122">
        <v>17.331080265805035</v>
      </c>
      <c r="M16" s="122">
        <v>16.643264367026021</v>
      </c>
      <c r="N16" s="122">
        <v>13.121890046720676</v>
      </c>
      <c r="O16" s="122">
        <v>14.056793729675423</v>
      </c>
      <c r="P16" s="122">
        <v>14.682872084348388</v>
      </c>
      <c r="Q16" s="122">
        <v>13.088043930856843</v>
      </c>
      <c r="R16" s="123">
        <v>15.612537992309919</v>
      </c>
      <c r="S16" s="26">
        <f t="shared" si="1"/>
        <v>191.07296104360833</v>
      </c>
      <c r="T16" s="8"/>
    </row>
    <row r="17" spans="2:20">
      <c r="B17" s="5"/>
      <c r="C17" s="35" t="s">
        <v>26</v>
      </c>
      <c r="D17" s="120">
        <v>263345</v>
      </c>
      <c r="E17" s="121">
        <v>181.52913740078216</v>
      </c>
      <c r="F17" s="124">
        <v>0</v>
      </c>
      <c r="G17" s="121">
        <v>10.527086698358673</v>
      </c>
      <c r="H17" s="122">
        <v>11.018128834299532</v>
      </c>
      <c r="I17" s="122">
        <v>11.61833780793112</v>
      </c>
      <c r="J17" s="122">
        <v>8.6964696973762408</v>
      </c>
      <c r="K17" s="122">
        <v>8.7976693017902257</v>
      </c>
      <c r="L17" s="122">
        <v>10.145461728416072</v>
      </c>
      <c r="M17" s="122">
        <v>9.7428203598323204</v>
      </c>
      <c r="N17" s="122">
        <v>7.6814388504192053</v>
      </c>
      <c r="O17" s="122">
        <v>8.228723231409985</v>
      </c>
      <c r="P17" s="122">
        <v>8.5952239854833898</v>
      </c>
      <c r="Q17" s="122">
        <v>7.6616256323228376</v>
      </c>
      <c r="R17" s="123">
        <v>9.1394422191295881</v>
      </c>
      <c r="S17" s="26">
        <f t="shared" si="1"/>
        <v>111.85242834676917</v>
      </c>
      <c r="T17" s="8"/>
    </row>
    <row r="18" spans="2:20">
      <c r="B18" s="5"/>
      <c r="C18" s="35" t="s">
        <v>27</v>
      </c>
      <c r="D18" s="120">
        <v>108005</v>
      </c>
      <c r="E18" s="121">
        <v>86.114687732547125</v>
      </c>
      <c r="F18" s="124">
        <v>0</v>
      </c>
      <c r="G18" s="121">
        <v>2.2867807535811941</v>
      </c>
      <c r="H18" s="122">
        <v>2.3934489836283577</v>
      </c>
      <c r="I18" s="122">
        <v>2.5238313361591329</v>
      </c>
      <c r="J18" s="122">
        <v>1.8891190029965956</v>
      </c>
      <c r="K18" s="122">
        <v>1.9111024172378797</v>
      </c>
      <c r="L18" s="122">
        <v>2.2038810244009635</v>
      </c>
      <c r="M18" s="122">
        <v>2.1164159394580917</v>
      </c>
      <c r="N18" s="122">
        <v>1.6686256156404842</v>
      </c>
      <c r="O18" s="122">
        <v>1.7875112508638022</v>
      </c>
      <c r="P18" s="122">
        <v>1.8671255729077851</v>
      </c>
      <c r="Q18" s="122">
        <v>1.6643216246971642</v>
      </c>
      <c r="R18" s="123">
        <v>1.9853451542706058</v>
      </c>
      <c r="S18" s="26">
        <f t="shared" si="1"/>
        <v>24.297508675842053</v>
      </c>
      <c r="T18" s="8"/>
    </row>
    <row r="19" spans="2:20" s="28" customFormat="1">
      <c r="B19" s="19"/>
      <c r="C19" s="29" t="s">
        <v>28</v>
      </c>
      <c r="D19" s="30">
        <f>SUM(D20:D28)</f>
        <v>99703</v>
      </c>
      <c r="E19" s="31">
        <f>SUM(E20:E28)</f>
        <v>109.86436362521874</v>
      </c>
      <c r="F19" s="32">
        <f t="shared" ref="F19:R19" si="5">SUM(F20:F28)</f>
        <v>0</v>
      </c>
      <c r="G19" s="31">
        <f t="shared" si="5"/>
        <v>31.556475013811095</v>
      </c>
      <c r="H19" s="33">
        <f t="shared" si="5"/>
        <v>33.028445306975129</v>
      </c>
      <c r="I19" s="33">
        <f t="shared" si="5"/>
        <v>34.827659089685163</v>
      </c>
      <c r="J19" s="33">
        <f t="shared" si="5"/>
        <v>26.068934034371193</v>
      </c>
      <c r="K19" s="33">
        <f t="shared" si="5"/>
        <v>26.372294582222992</v>
      </c>
      <c r="L19" s="33">
        <f t="shared" si="5"/>
        <v>30.412498605740126</v>
      </c>
      <c r="M19" s="33">
        <f t="shared" si="5"/>
        <v>29.205522482970949</v>
      </c>
      <c r="N19" s="33">
        <f t="shared" si="5"/>
        <v>23.026231292572625</v>
      </c>
      <c r="O19" s="33">
        <f t="shared" si="5"/>
        <v>24.666795903565838</v>
      </c>
      <c r="P19" s="33">
        <f t="shared" si="5"/>
        <v>25.765435272638726</v>
      </c>
      <c r="Q19" s="33">
        <f t="shared" si="5"/>
        <v>22.96683828672812</v>
      </c>
      <c r="R19" s="34">
        <f t="shared" si="5"/>
        <v>27.396808660567057</v>
      </c>
      <c r="S19" s="26">
        <f t="shared" si="1"/>
        <v>335.29393853184905</v>
      </c>
      <c r="T19" s="27"/>
    </row>
    <row r="20" spans="2:20">
      <c r="B20" s="5"/>
      <c r="C20" s="35" t="s">
        <v>22</v>
      </c>
      <c r="D20" s="125">
        <v>0</v>
      </c>
      <c r="E20" s="126">
        <v>0</v>
      </c>
      <c r="F20" s="129">
        <v>0</v>
      </c>
      <c r="G20" s="126">
        <v>4.7901033043699526</v>
      </c>
      <c r="H20" s="127">
        <v>5.0135404836535544</v>
      </c>
      <c r="I20" s="127">
        <v>5.2866514658546828</v>
      </c>
      <c r="J20" s="127">
        <v>3.9571240769062941</v>
      </c>
      <c r="K20" s="127">
        <v>4.0031725776353646</v>
      </c>
      <c r="L20" s="127">
        <v>4.6164538340148589</v>
      </c>
      <c r="M20" s="127">
        <v>4.43324134556544</v>
      </c>
      <c r="N20" s="127">
        <v>3.4952581539435434</v>
      </c>
      <c r="O20" s="127">
        <v>3.7442870445503567</v>
      </c>
      <c r="P20" s="127">
        <v>3.9110545960529786</v>
      </c>
      <c r="Q20" s="127">
        <v>3.4862426148686718</v>
      </c>
      <c r="R20" s="128">
        <v>4.158688308397485</v>
      </c>
      <c r="S20" s="26">
        <f t="shared" si="1"/>
        <v>50.895817805813181</v>
      </c>
      <c r="T20" s="8"/>
    </row>
    <row r="21" spans="2:20">
      <c r="B21" s="5"/>
      <c r="C21" s="35" t="s">
        <v>29</v>
      </c>
      <c r="D21" s="125">
        <v>0</v>
      </c>
      <c r="E21" s="126">
        <v>0</v>
      </c>
      <c r="F21" s="129">
        <v>0</v>
      </c>
      <c r="G21" s="126">
        <v>4.7901033043699526</v>
      </c>
      <c r="H21" s="127">
        <v>5.0135404836535544</v>
      </c>
      <c r="I21" s="127">
        <v>5.2866514658546828</v>
      </c>
      <c r="J21" s="127">
        <v>3.9571240769062941</v>
      </c>
      <c r="K21" s="127">
        <v>4.0031725776353646</v>
      </c>
      <c r="L21" s="127">
        <v>4.6164538340148589</v>
      </c>
      <c r="M21" s="127">
        <v>4.43324134556544</v>
      </c>
      <c r="N21" s="127">
        <v>3.4952581539435434</v>
      </c>
      <c r="O21" s="127">
        <v>3.7442870445503567</v>
      </c>
      <c r="P21" s="127">
        <v>3.9110545960529786</v>
      </c>
      <c r="Q21" s="127">
        <v>3.4862426148686718</v>
      </c>
      <c r="R21" s="128">
        <v>4.158688308397485</v>
      </c>
      <c r="S21" s="26">
        <f t="shared" si="1"/>
        <v>50.895817805813181</v>
      </c>
      <c r="T21" s="8"/>
    </row>
    <row r="22" spans="2:20">
      <c r="B22" s="5"/>
      <c r="C22" s="35" t="s">
        <v>30</v>
      </c>
      <c r="D22" s="125">
        <v>0</v>
      </c>
      <c r="E22" s="126">
        <v>0</v>
      </c>
      <c r="F22" s="129">
        <v>0</v>
      </c>
      <c r="G22" s="126">
        <v>4.7901033043699526</v>
      </c>
      <c r="H22" s="127">
        <v>5.0135404836535544</v>
      </c>
      <c r="I22" s="127">
        <v>5.2866514658546828</v>
      </c>
      <c r="J22" s="127">
        <v>3.9571240769062941</v>
      </c>
      <c r="K22" s="127">
        <v>4.0031725776353646</v>
      </c>
      <c r="L22" s="127">
        <v>4.6164538340148589</v>
      </c>
      <c r="M22" s="127">
        <v>4.43324134556544</v>
      </c>
      <c r="N22" s="127">
        <v>3.4952581539435434</v>
      </c>
      <c r="O22" s="127">
        <v>3.7442870445503567</v>
      </c>
      <c r="P22" s="127">
        <v>3.9110545960529786</v>
      </c>
      <c r="Q22" s="127">
        <v>3.4862426148686718</v>
      </c>
      <c r="R22" s="128">
        <v>4.158688308397485</v>
      </c>
      <c r="S22" s="26">
        <f t="shared" si="1"/>
        <v>50.895817805813181</v>
      </c>
      <c r="T22" s="8"/>
    </row>
    <row r="23" spans="2:20">
      <c r="B23" s="5"/>
      <c r="C23" s="35" t="s">
        <v>31</v>
      </c>
      <c r="D23" s="125">
        <v>0</v>
      </c>
      <c r="E23" s="126">
        <v>0</v>
      </c>
      <c r="F23" s="129">
        <v>0</v>
      </c>
      <c r="G23" s="126">
        <v>4.7901033043699526</v>
      </c>
      <c r="H23" s="127">
        <v>5.0135404836535544</v>
      </c>
      <c r="I23" s="127">
        <v>5.2866514658546828</v>
      </c>
      <c r="J23" s="127">
        <v>3.9571240769062941</v>
      </c>
      <c r="K23" s="127">
        <v>4.0031725776353646</v>
      </c>
      <c r="L23" s="127">
        <v>4.6164538340148589</v>
      </c>
      <c r="M23" s="127">
        <v>4.43324134556544</v>
      </c>
      <c r="N23" s="127">
        <v>3.4952581539435434</v>
      </c>
      <c r="O23" s="127">
        <v>3.7442870445503567</v>
      </c>
      <c r="P23" s="127">
        <v>3.9110545960529786</v>
      </c>
      <c r="Q23" s="127">
        <v>3.4862426148686718</v>
      </c>
      <c r="R23" s="128">
        <v>4.158688308397485</v>
      </c>
      <c r="S23" s="26">
        <f t="shared" si="1"/>
        <v>50.895817805813181</v>
      </c>
      <c r="T23" s="8"/>
    </row>
    <row r="24" spans="2:20">
      <c r="B24" s="5"/>
      <c r="C24" s="35" t="s">
        <v>32</v>
      </c>
      <c r="D24" s="125">
        <v>43223</v>
      </c>
      <c r="E24" s="126">
        <v>38.694710895141966</v>
      </c>
      <c r="F24" s="129">
        <v>0</v>
      </c>
      <c r="G24" s="126">
        <v>3.6736742837382899</v>
      </c>
      <c r="H24" s="127">
        <v>3.8450349762762466</v>
      </c>
      <c r="I24" s="127">
        <v>4.0544920021828634</v>
      </c>
      <c r="J24" s="127">
        <v>3.0348374628226025</v>
      </c>
      <c r="K24" s="127">
        <v>3.0701534429140467</v>
      </c>
      <c r="L24" s="127">
        <v>3.5404972825144734</v>
      </c>
      <c r="M24" s="127">
        <v>3.3999861151118203</v>
      </c>
      <c r="N24" s="127">
        <v>2.6806185961490199</v>
      </c>
      <c r="O24" s="127">
        <v>2.8716063417568272</v>
      </c>
      <c r="P24" s="127">
        <v>2.9995053924429094</v>
      </c>
      <c r="Q24" s="127">
        <v>2.6737043080953198</v>
      </c>
      <c r="R24" s="128">
        <v>3.1894231338821655</v>
      </c>
      <c r="S24" s="26">
        <f t="shared" si="1"/>
        <v>39.033533337886581</v>
      </c>
      <c r="T24" s="8"/>
    </row>
    <row r="25" spans="2:20">
      <c r="B25" s="5"/>
      <c r="C25" s="35" t="s">
        <v>33</v>
      </c>
      <c r="D25" s="125">
        <v>22320</v>
      </c>
      <c r="E25" s="126">
        <v>22.412978720407814</v>
      </c>
      <c r="F25" s="129">
        <v>0</v>
      </c>
      <c r="G25" s="126">
        <v>2.1823929162489879</v>
      </c>
      <c r="H25" s="127">
        <v>2.2841919143729599</v>
      </c>
      <c r="I25" s="127">
        <v>2.4086225237006937</v>
      </c>
      <c r="J25" s="127">
        <v>1.8028837804562787</v>
      </c>
      <c r="K25" s="127">
        <v>1.8238636874456182</v>
      </c>
      <c r="L25" s="127">
        <v>2.103277425426981</v>
      </c>
      <c r="M25" s="127">
        <v>2.0198049799380517</v>
      </c>
      <c r="N25" s="127">
        <v>1.5924555590834437</v>
      </c>
      <c r="O25" s="127">
        <v>1.7059142576267181</v>
      </c>
      <c r="P25" s="127">
        <v>1.7818943148266289</v>
      </c>
      <c r="Q25" s="127">
        <v>1.5883480383551922</v>
      </c>
      <c r="R25" s="128">
        <v>1.8947173637892805</v>
      </c>
      <c r="S25" s="26">
        <f t="shared" si="1"/>
        <v>23.188366761270832</v>
      </c>
      <c r="T25" s="8"/>
    </row>
    <row r="26" spans="2:20">
      <c r="B26" s="5"/>
      <c r="C26" s="35" t="s">
        <v>34</v>
      </c>
      <c r="D26" s="125">
        <v>17827</v>
      </c>
      <c r="E26" s="126">
        <v>20.53499050117976</v>
      </c>
      <c r="F26" s="129">
        <v>0</v>
      </c>
      <c r="G26" s="126">
        <v>2.39253304191437</v>
      </c>
      <c r="H26" s="127">
        <v>2.5041341495022733</v>
      </c>
      <c r="I26" s="127">
        <v>2.640546040333474</v>
      </c>
      <c r="J26" s="127">
        <v>1.9764814041309047</v>
      </c>
      <c r="K26" s="127">
        <v>1.9994814424441514</v>
      </c>
      <c r="L26" s="127">
        <v>2.3057996106840934</v>
      </c>
      <c r="M26" s="127">
        <v>2.2142896985895684</v>
      </c>
      <c r="N26" s="127">
        <v>1.7457912892403649</v>
      </c>
      <c r="O26" s="127">
        <v>1.8701747965072184</v>
      </c>
      <c r="P26" s="127">
        <v>1.9534708867867703</v>
      </c>
      <c r="Q26" s="127">
        <v>1.7412882600243513</v>
      </c>
      <c r="R26" s="128">
        <v>2.0771575384996144</v>
      </c>
      <c r="S26" s="26">
        <f t="shared" si="1"/>
        <v>25.421148158657154</v>
      </c>
      <c r="T26" s="8"/>
    </row>
    <row r="27" spans="2:20">
      <c r="B27" s="5"/>
      <c r="C27" s="35" t="s">
        <v>35</v>
      </c>
      <c r="D27" s="125">
        <v>7584</v>
      </c>
      <c r="E27" s="126">
        <v>10.728438970489774</v>
      </c>
      <c r="F27" s="129">
        <v>0</v>
      </c>
      <c r="G27" s="126">
        <v>1.0977913046291778</v>
      </c>
      <c r="H27" s="127">
        <v>1.148998424175981</v>
      </c>
      <c r="I27" s="127">
        <v>1.211589738477201</v>
      </c>
      <c r="J27" s="127">
        <v>0.90688992009909808</v>
      </c>
      <c r="K27" s="127">
        <v>0.91744327155719008</v>
      </c>
      <c r="L27" s="127">
        <v>1.0579944847077005</v>
      </c>
      <c r="M27" s="127">
        <v>1.0160060214242974</v>
      </c>
      <c r="N27" s="127">
        <v>0.80103992858211381</v>
      </c>
      <c r="O27" s="127">
        <v>0.85811213211062798</v>
      </c>
      <c r="P27" s="127">
        <v>0.89633176043615048</v>
      </c>
      <c r="Q27" s="127">
        <v>0.79897375593946751</v>
      </c>
      <c r="R27" s="128">
        <v>0.9530842183417737</v>
      </c>
      <c r="S27" s="26">
        <f t="shared" si="1"/>
        <v>11.664254960480781</v>
      </c>
      <c r="T27" s="8"/>
    </row>
    <row r="28" spans="2:20">
      <c r="B28" s="5"/>
      <c r="C28" s="35" t="s">
        <v>36</v>
      </c>
      <c r="D28" s="125">
        <v>8749</v>
      </c>
      <c r="E28" s="126">
        <v>17.493244537999431</v>
      </c>
      <c r="F28" s="129">
        <v>0</v>
      </c>
      <c r="G28" s="126">
        <v>3.0496702498004624</v>
      </c>
      <c r="H28" s="127">
        <v>3.1919239080334472</v>
      </c>
      <c r="I28" s="127">
        <v>3.365802921572199</v>
      </c>
      <c r="J28" s="127">
        <v>2.5193451592371345</v>
      </c>
      <c r="K28" s="127">
        <v>2.5486624273205276</v>
      </c>
      <c r="L28" s="127">
        <v>2.9391144663474389</v>
      </c>
      <c r="M28" s="127">
        <v>2.822470285645454</v>
      </c>
      <c r="N28" s="127">
        <v>2.2252933037435088</v>
      </c>
      <c r="O28" s="127">
        <v>2.3838401973630199</v>
      </c>
      <c r="P28" s="127">
        <v>2.4900145339343491</v>
      </c>
      <c r="Q28" s="127">
        <v>2.2195534648391022</v>
      </c>
      <c r="R28" s="128">
        <v>2.6476731724642795</v>
      </c>
      <c r="S28" s="26">
        <f t="shared" si="1"/>
        <v>32.403364090300926</v>
      </c>
      <c r="T28" s="8"/>
    </row>
    <row r="29" spans="2:20" s="28" customFormat="1">
      <c r="B29" s="19"/>
      <c r="C29" s="20" t="s">
        <v>37</v>
      </c>
      <c r="D29" s="21">
        <f>D30+D32+D38</f>
        <v>311489</v>
      </c>
      <c r="E29" s="22">
        <f>E30+E32+E38</f>
        <v>390.04995592897768</v>
      </c>
      <c r="F29" s="23">
        <f t="shared" ref="F29:R29" si="6">F30+F32+F38</f>
        <v>0</v>
      </c>
      <c r="G29" s="22">
        <f t="shared" si="6"/>
        <v>40.412824999999991</v>
      </c>
      <c r="H29" s="24">
        <f t="shared" si="6"/>
        <v>37.21152399999999</v>
      </c>
      <c r="I29" s="24">
        <f t="shared" si="6"/>
        <v>51.190016</v>
      </c>
      <c r="J29" s="24">
        <f t="shared" si="6"/>
        <v>40.140634999999989</v>
      </c>
      <c r="K29" s="24">
        <f t="shared" si="6"/>
        <v>30.213097000000001</v>
      </c>
      <c r="L29" s="24">
        <f t="shared" si="6"/>
        <v>38.535513000000009</v>
      </c>
      <c r="M29" s="24">
        <f t="shared" si="6"/>
        <v>33.230699000000001</v>
      </c>
      <c r="N29" s="24">
        <f t="shared" si="6"/>
        <v>28.125457000000001</v>
      </c>
      <c r="O29" s="24">
        <f t="shared" si="6"/>
        <v>34.20820299999999</v>
      </c>
      <c r="P29" s="24">
        <f t="shared" si="6"/>
        <v>34.465244999999989</v>
      </c>
      <c r="Q29" s="24">
        <f t="shared" si="6"/>
        <v>31.313407999999999</v>
      </c>
      <c r="R29" s="25">
        <f t="shared" si="6"/>
        <v>34.889534000000005</v>
      </c>
      <c r="S29" s="26">
        <f t="shared" si="1"/>
        <v>433.93615599999993</v>
      </c>
      <c r="T29" s="27"/>
    </row>
    <row r="30" spans="2:20" s="28" customFormat="1">
      <c r="B30" s="19"/>
      <c r="C30" s="29" t="s">
        <v>38</v>
      </c>
      <c r="D30" s="30">
        <f>SUM(D31:D31)</f>
        <v>214595</v>
      </c>
      <c r="E30" s="31">
        <f t="shared" ref="E30:R30" si="7">SUM(E31:E31)</f>
        <v>167.55453975871973</v>
      </c>
      <c r="F30" s="32">
        <f t="shared" si="7"/>
        <v>0</v>
      </c>
      <c r="G30" s="31">
        <f t="shared" si="7"/>
        <v>4.024735925727513</v>
      </c>
      <c r="H30" s="33">
        <f t="shared" si="7"/>
        <v>3.7058067277866602</v>
      </c>
      <c r="I30" s="33">
        <f t="shared" si="7"/>
        <v>5.0981569614816058</v>
      </c>
      <c r="J30" s="33">
        <f t="shared" si="7"/>
        <v>3.9975890167305539</v>
      </c>
      <c r="K30" s="33">
        <f t="shared" si="7"/>
        <v>3.0087384054025095</v>
      </c>
      <c r="L30" s="33">
        <f t="shared" si="7"/>
        <v>3.8377503057749243</v>
      </c>
      <c r="M30" s="33">
        <f t="shared" si="7"/>
        <v>3.3093955420152703</v>
      </c>
      <c r="N30" s="33">
        <f t="shared" si="7"/>
        <v>2.8009331230543588</v>
      </c>
      <c r="O30" s="33">
        <f t="shared" si="7"/>
        <v>3.4067388061846877</v>
      </c>
      <c r="P30" s="33">
        <f t="shared" si="7"/>
        <v>3.4324174465477055</v>
      </c>
      <c r="Q30" s="33">
        <f t="shared" si="7"/>
        <v>3.1184460215212768</v>
      </c>
      <c r="R30" s="34">
        <f t="shared" si="7"/>
        <v>3.4746266147606035</v>
      </c>
      <c r="S30" s="26">
        <f t="shared" si="1"/>
        <v>43.21533489698767</v>
      </c>
      <c r="T30" s="27"/>
    </row>
    <row r="31" spans="2:20">
      <c r="B31" s="5"/>
      <c r="C31" s="35" t="s">
        <v>22</v>
      </c>
      <c r="D31" s="130">
        <v>214595</v>
      </c>
      <c r="E31" s="131">
        <v>167.55453975871973</v>
      </c>
      <c r="F31" s="134">
        <v>0</v>
      </c>
      <c r="G31" s="131">
        <v>4.024735925727513</v>
      </c>
      <c r="H31" s="132">
        <v>3.7058067277866602</v>
      </c>
      <c r="I31" s="132">
        <v>5.0981569614816058</v>
      </c>
      <c r="J31" s="132">
        <v>3.9975890167305539</v>
      </c>
      <c r="K31" s="132">
        <v>3.0087384054025095</v>
      </c>
      <c r="L31" s="132">
        <v>3.8377503057749243</v>
      </c>
      <c r="M31" s="132">
        <v>3.3093955420152703</v>
      </c>
      <c r="N31" s="132">
        <v>2.8009331230543588</v>
      </c>
      <c r="O31" s="132">
        <v>3.4067388061846877</v>
      </c>
      <c r="P31" s="132">
        <v>3.4324174465477055</v>
      </c>
      <c r="Q31" s="132">
        <v>3.1184460215212768</v>
      </c>
      <c r="R31" s="133">
        <v>3.4746266147606035</v>
      </c>
      <c r="S31" s="26">
        <f t="shared" si="1"/>
        <v>43.21533489698767</v>
      </c>
      <c r="T31" s="8"/>
    </row>
    <row r="32" spans="2:20" s="28" customFormat="1">
      <c r="B32" s="19"/>
      <c r="C32" s="29" t="s">
        <v>39</v>
      </c>
      <c r="D32" s="30">
        <f>SUM(D33:D37)</f>
        <v>96844</v>
      </c>
      <c r="E32" s="31">
        <f>SUM(E33:E37)</f>
        <v>222.39541617025793</v>
      </c>
      <c r="F32" s="32">
        <f>SUM(F33:F37)</f>
        <v>0</v>
      </c>
      <c r="G32" s="31">
        <f>SUM(G33:G37)</f>
        <v>36.380783566852017</v>
      </c>
      <c r="H32" s="33">
        <f t="shared" ref="H32:R32" si="8">SUM(H33:H37)</f>
        <v>33.497887809824547</v>
      </c>
      <c r="I32" s="33">
        <f t="shared" si="8"/>
        <v>46.083755165123215</v>
      </c>
      <c r="J32" s="33">
        <f t="shared" si="8"/>
        <v>36.135394592530957</v>
      </c>
      <c r="K32" s="33">
        <f t="shared" si="8"/>
        <v>27.196880182005501</v>
      </c>
      <c r="L32" s="33">
        <f t="shared" si="8"/>
        <v>34.690565004654275</v>
      </c>
      <c r="M32" s="33">
        <f t="shared" si="8"/>
        <v>29.914609349034304</v>
      </c>
      <c r="N32" s="33">
        <f t="shared" si="8"/>
        <v>25.318466507003937</v>
      </c>
      <c r="O32" s="33">
        <f t="shared" si="8"/>
        <v>30.794524029349212</v>
      </c>
      <c r="P32" s="33">
        <f t="shared" si="8"/>
        <v>31.026640887343845</v>
      </c>
      <c r="Q32" s="33">
        <f t="shared" si="8"/>
        <v>28.188559912379539</v>
      </c>
      <c r="R32" s="34">
        <f t="shared" si="8"/>
        <v>31.408182096910959</v>
      </c>
      <c r="S32" s="26">
        <f t="shared" si="1"/>
        <v>390.63624910301223</v>
      </c>
      <c r="T32" s="27"/>
    </row>
    <row r="33" spans="2:20">
      <c r="B33" s="5"/>
      <c r="C33" s="35" t="s">
        <v>22</v>
      </c>
      <c r="D33" s="135">
        <v>0</v>
      </c>
      <c r="E33" s="136">
        <v>0</v>
      </c>
      <c r="F33" s="139">
        <v>0</v>
      </c>
      <c r="G33" s="136">
        <v>4.9521099389774319</v>
      </c>
      <c r="H33" s="137">
        <v>4.5596935220748724</v>
      </c>
      <c r="I33" s="137">
        <v>6.2728671459001255</v>
      </c>
      <c r="J33" s="137">
        <v>4.9187078772428956</v>
      </c>
      <c r="K33" s="137">
        <v>3.702007693457209</v>
      </c>
      <c r="L33" s="137">
        <v>4.7220393544469221</v>
      </c>
      <c r="M33" s="137">
        <v>4.0719418262600762</v>
      </c>
      <c r="N33" s="137">
        <v>3.4463202090908225</v>
      </c>
      <c r="O33" s="137">
        <v>4.1917147889790494</v>
      </c>
      <c r="P33" s="137">
        <v>4.2233102656780934</v>
      </c>
      <c r="Q33" s="137">
        <v>3.8369939847789349</v>
      </c>
      <c r="R33" s="138">
        <v>4.2752452112945019</v>
      </c>
      <c r="S33" s="26">
        <f t="shared" si="1"/>
        <v>53.172951818180941</v>
      </c>
      <c r="T33" s="8"/>
    </row>
    <row r="34" spans="2:20">
      <c r="B34" s="5"/>
      <c r="C34" s="35" t="s">
        <v>24</v>
      </c>
      <c r="D34" s="135">
        <v>45088</v>
      </c>
      <c r="E34" s="136">
        <v>39.720687863761995</v>
      </c>
      <c r="F34" s="139">
        <v>0</v>
      </c>
      <c r="G34" s="136">
        <v>3.780820424951699</v>
      </c>
      <c r="H34" s="137">
        <v>3.4812196441948156</v>
      </c>
      <c r="I34" s="137">
        <v>4.7891877443102429</v>
      </c>
      <c r="J34" s="137">
        <v>3.7553187299575219</v>
      </c>
      <c r="K34" s="137">
        <v>2.8263965205185908</v>
      </c>
      <c r="L34" s="137">
        <v>3.6051669003142499</v>
      </c>
      <c r="M34" s="137">
        <v>3.1088326017895738</v>
      </c>
      <c r="N34" s="137">
        <v>2.6311850903990548</v>
      </c>
      <c r="O34" s="137">
        <v>3.2002764649882938</v>
      </c>
      <c r="P34" s="137">
        <v>3.2243988744484717</v>
      </c>
      <c r="Q34" s="137">
        <v>2.9294554052377464</v>
      </c>
      <c r="R34" s="138">
        <v>3.264049993986383</v>
      </c>
      <c r="S34" s="26">
        <f t="shared" si="1"/>
        <v>40.596308395096635</v>
      </c>
      <c r="T34" s="8"/>
    </row>
    <row r="35" spans="2:20">
      <c r="B35" s="5"/>
      <c r="C35" s="35" t="s">
        <v>40</v>
      </c>
      <c r="D35" s="135">
        <v>31996</v>
      </c>
      <c r="E35" s="136">
        <v>45.925693420421858</v>
      </c>
      <c r="F35" s="139">
        <v>0</v>
      </c>
      <c r="G35" s="136">
        <v>6.430245044919352</v>
      </c>
      <c r="H35" s="137">
        <v>5.9206978516165831</v>
      </c>
      <c r="I35" s="137">
        <v>8.1452296858116053</v>
      </c>
      <c r="J35" s="137">
        <v>6.3868729379578193</v>
      </c>
      <c r="K35" s="137">
        <v>4.8070048767984392</v>
      </c>
      <c r="L35" s="137">
        <v>6.131501629609696</v>
      </c>
      <c r="M35" s="137">
        <v>5.2873591406808291</v>
      </c>
      <c r="N35" s="137">
        <v>4.4749982776609514</v>
      </c>
      <c r="O35" s="137">
        <v>5.4428826467276323</v>
      </c>
      <c r="P35" s="137">
        <v>5.4839089284518714</v>
      </c>
      <c r="Q35" s="137">
        <v>4.982282675877916</v>
      </c>
      <c r="R35" s="138">
        <v>5.55134572424664</v>
      </c>
      <c r="S35" s="26">
        <f t="shared" si="1"/>
        <v>69.044329420359333</v>
      </c>
      <c r="T35" s="8"/>
    </row>
    <row r="36" spans="2:20">
      <c r="B36" s="5"/>
      <c r="C36" s="35" t="s">
        <v>41</v>
      </c>
      <c r="D36" s="135">
        <v>6526</v>
      </c>
      <c r="E36" s="136">
        <v>19.438933994652007</v>
      </c>
      <c r="F36" s="139">
        <v>0</v>
      </c>
      <c r="G36" s="136">
        <v>3.3870554689377892</v>
      </c>
      <c r="H36" s="137">
        <v>3.1186575158735157</v>
      </c>
      <c r="I36" s="137">
        <v>4.2904033299447368</v>
      </c>
      <c r="J36" s="137">
        <v>3.3642097249486884</v>
      </c>
      <c r="K36" s="137">
        <v>2.5320329230742376</v>
      </c>
      <c r="L36" s="137">
        <v>3.2296959108548182</v>
      </c>
      <c r="M36" s="137">
        <v>2.7850538460942622</v>
      </c>
      <c r="N36" s="137">
        <v>2.3571523766134814</v>
      </c>
      <c r="O36" s="137">
        <v>2.8669740121259459</v>
      </c>
      <c r="P36" s="137">
        <v>2.8885841204365241</v>
      </c>
      <c r="Q36" s="137">
        <v>2.6243584291487836</v>
      </c>
      <c r="R36" s="138">
        <v>2.9241056544385269</v>
      </c>
      <c r="S36" s="26">
        <f t="shared" si="1"/>
        <v>36.368283312491307</v>
      </c>
      <c r="T36" s="8"/>
    </row>
    <row r="37" spans="2:20">
      <c r="B37" s="5"/>
      <c r="C37" s="35" t="s">
        <v>42</v>
      </c>
      <c r="D37" s="135">
        <v>13234</v>
      </c>
      <c r="E37" s="136">
        <v>117.31010089142205</v>
      </c>
      <c r="F37" s="139">
        <v>0</v>
      </c>
      <c r="G37" s="136">
        <v>17.830552689065748</v>
      </c>
      <c r="H37" s="137">
        <v>16.417619276064762</v>
      </c>
      <c r="I37" s="137">
        <v>22.586067259156501</v>
      </c>
      <c r="J37" s="137">
        <v>17.710285322424035</v>
      </c>
      <c r="K37" s="137">
        <v>13.329438168157024</v>
      </c>
      <c r="L37" s="137">
        <v>17.002161209428586</v>
      </c>
      <c r="M37" s="137">
        <v>14.661421934209562</v>
      </c>
      <c r="N37" s="137">
        <v>12.408810553239627</v>
      </c>
      <c r="O37" s="137">
        <v>15.092676116528292</v>
      </c>
      <c r="P37" s="137">
        <v>15.206438698328885</v>
      </c>
      <c r="Q37" s="137">
        <v>13.815469417336159</v>
      </c>
      <c r="R37" s="138">
        <v>15.393435512944908</v>
      </c>
      <c r="S37" s="26">
        <f t="shared" si="1"/>
        <v>191.45437615688405</v>
      </c>
      <c r="T37" s="8"/>
    </row>
    <row r="38" spans="2:20">
      <c r="B38" s="5"/>
      <c r="C38" s="41" t="s">
        <v>43</v>
      </c>
      <c r="D38" s="135">
        <v>50</v>
      </c>
      <c r="E38" s="136">
        <v>0.1</v>
      </c>
      <c r="F38" s="139">
        <v>0</v>
      </c>
      <c r="G38" s="136">
        <v>7.3055074204587817E-3</v>
      </c>
      <c r="H38" s="137">
        <v>7.8294623887821841E-3</v>
      </c>
      <c r="I38" s="137">
        <v>8.1038733951773658E-3</v>
      </c>
      <c r="J38" s="137">
        <v>7.6513907384838922E-3</v>
      </c>
      <c r="K38" s="137">
        <v>7.4784125919908446E-3</v>
      </c>
      <c r="L38" s="137">
        <v>7.1976895708120783E-3</v>
      </c>
      <c r="M38" s="137">
        <v>6.6941089504263147E-3</v>
      </c>
      <c r="N38" s="137">
        <v>6.0573699417035259E-3</v>
      </c>
      <c r="O38" s="137">
        <v>6.9401644660976669E-3</v>
      </c>
      <c r="P38" s="137">
        <v>6.1866661084397923E-3</v>
      </c>
      <c r="Q38" s="137">
        <v>6.402066099185191E-3</v>
      </c>
      <c r="R38" s="138">
        <v>6.7252883284423491E-3</v>
      </c>
      <c r="S38" s="26">
        <f t="shared" si="1"/>
        <v>8.4571999999999994E-2</v>
      </c>
      <c r="T38" s="8"/>
    </row>
    <row r="39" spans="2:20" s="28" customFormat="1">
      <c r="B39" s="19"/>
      <c r="C39" s="20" t="s">
        <v>44</v>
      </c>
      <c r="D39" s="21">
        <f>SUM(D40:D46)</f>
        <v>30034</v>
      </c>
      <c r="E39" s="22">
        <f>SUM(E40:E46)</f>
        <v>70.362630434782616</v>
      </c>
      <c r="F39" s="23">
        <f>SUM(F40:F46)</f>
        <v>446444.48080801015</v>
      </c>
      <c r="G39" s="22">
        <f>SUM(G40:G46)</f>
        <v>25.435373000000006</v>
      </c>
      <c r="H39" s="24">
        <f>SUM(H40:H46)</f>
        <v>25.077210000000001</v>
      </c>
      <c r="I39" s="24">
        <f t="shared" ref="I39:R39" si="9">SUM(I40:I46)</f>
        <v>27.710038999999998</v>
      </c>
      <c r="J39" s="24">
        <f t="shared" si="9"/>
        <v>23.015109000000002</v>
      </c>
      <c r="K39" s="24">
        <f t="shared" si="9"/>
        <v>17.941328000000002</v>
      </c>
      <c r="L39" s="24">
        <f t="shared" si="9"/>
        <v>18.426777000000005</v>
      </c>
      <c r="M39" s="24">
        <f t="shared" si="9"/>
        <v>15.296424999999999</v>
      </c>
      <c r="N39" s="24">
        <f t="shared" si="9"/>
        <v>15.740165999999999</v>
      </c>
      <c r="O39" s="24">
        <f t="shared" si="9"/>
        <v>25.351880000000008</v>
      </c>
      <c r="P39" s="24">
        <f t="shared" si="9"/>
        <v>30.290475999999995</v>
      </c>
      <c r="Q39" s="24">
        <f t="shared" si="9"/>
        <v>29.121084</v>
      </c>
      <c r="R39" s="25">
        <f t="shared" si="9"/>
        <v>25.443374000000002</v>
      </c>
      <c r="S39" s="26">
        <f t="shared" si="1"/>
        <v>278.84924099999995</v>
      </c>
      <c r="T39" s="27"/>
    </row>
    <row r="40" spans="2:20">
      <c r="B40" s="5"/>
      <c r="C40" s="35" t="s">
        <v>45</v>
      </c>
      <c r="D40" s="140">
        <v>29648</v>
      </c>
      <c r="E40" s="141">
        <v>70.362630434782616</v>
      </c>
      <c r="F40" s="144">
        <v>442424.07500000001</v>
      </c>
      <c r="G40" s="141">
        <v>25.274171231614819</v>
      </c>
      <c r="H40" s="142">
        <v>24.918278161329241</v>
      </c>
      <c r="I40" s="142">
        <v>27.534421080466345</v>
      </c>
      <c r="J40" s="142">
        <v>22.869246139236065</v>
      </c>
      <c r="K40" s="142">
        <v>17.827621242061809</v>
      </c>
      <c r="L40" s="142">
        <v>18.30999361184055</v>
      </c>
      <c r="M40" s="142">
        <v>15.199480844316835</v>
      </c>
      <c r="N40" s="142">
        <v>15.640409546895247</v>
      </c>
      <c r="O40" s="142">
        <v>25.191207385217083</v>
      </c>
      <c r="P40" s="142">
        <v>30.098504044391991</v>
      </c>
      <c r="Q40" s="142">
        <v>28.936523300296734</v>
      </c>
      <c r="R40" s="143">
        <v>25.282121523675567</v>
      </c>
      <c r="S40" s="26">
        <f t="shared" si="1"/>
        <v>277.08197811134232</v>
      </c>
      <c r="T40" s="8"/>
    </row>
    <row r="41" spans="2:20">
      <c r="B41" s="5"/>
      <c r="C41" s="35" t="s">
        <v>46</v>
      </c>
      <c r="D41" s="140">
        <v>0</v>
      </c>
      <c r="E41" s="141">
        <v>0</v>
      </c>
      <c r="F41" s="144">
        <v>0</v>
      </c>
      <c r="G41" s="141">
        <v>0</v>
      </c>
      <c r="H41" s="142">
        <v>0</v>
      </c>
      <c r="I41" s="142">
        <v>0</v>
      </c>
      <c r="J41" s="142">
        <v>0</v>
      </c>
      <c r="K41" s="142">
        <v>0</v>
      </c>
      <c r="L41" s="142">
        <v>0</v>
      </c>
      <c r="M41" s="142">
        <v>0</v>
      </c>
      <c r="N41" s="142">
        <v>0</v>
      </c>
      <c r="O41" s="142">
        <v>0</v>
      </c>
      <c r="P41" s="142">
        <v>0</v>
      </c>
      <c r="Q41" s="142">
        <v>0</v>
      </c>
      <c r="R41" s="143">
        <v>0</v>
      </c>
      <c r="S41" s="26">
        <f t="shared" si="1"/>
        <v>0</v>
      </c>
      <c r="T41" s="8"/>
    </row>
    <row r="42" spans="2:20">
      <c r="B42" s="5"/>
      <c r="C42" s="35" t="s">
        <v>47</v>
      </c>
      <c r="D42" s="140">
        <v>14</v>
      </c>
      <c r="E42" s="141">
        <v>0</v>
      </c>
      <c r="F42" s="144">
        <v>74.307692307692307</v>
      </c>
      <c r="G42" s="141">
        <v>2.0823570998695822E-3</v>
      </c>
      <c r="H42" s="142">
        <v>2.0530348144853425E-3</v>
      </c>
      <c r="I42" s="142">
        <v>2.2685807064560448E-3</v>
      </c>
      <c r="J42" s="142">
        <v>1.8842135961765658E-3</v>
      </c>
      <c r="K42" s="142">
        <v>1.4688305039556105E-3</v>
      </c>
      <c r="L42" s="142">
        <v>1.5085735095633753E-3</v>
      </c>
      <c r="M42" s="142">
        <v>1.2522961311152217E-3</v>
      </c>
      <c r="N42" s="142">
        <v>1.288624563249998E-3</v>
      </c>
      <c r="O42" s="142">
        <v>2.0755216490452757E-3</v>
      </c>
      <c r="P42" s="142">
        <v>2.4798373413682261E-3</v>
      </c>
      <c r="Q42" s="142">
        <v>2.3841009142385483E-3</v>
      </c>
      <c r="R42" s="143">
        <v>2.0830121301361349E-3</v>
      </c>
      <c r="S42" s="26">
        <f t="shared" si="1"/>
        <v>2.2828982959659926E-2</v>
      </c>
      <c r="T42" s="8"/>
    </row>
    <row r="43" spans="2:20">
      <c r="B43" s="5"/>
      <c r="C43" s="35" t="s">
        <v>48</v>
      </c>
      <c r="D43" s="140">
        <v>0</v>
      </c>
      <c r="E43" s="141">
        <v>0</v>
      </c>
      <c r="F43" s="144">
        <v>0</v>
      </c>
      <c r="G43" s="141">
        <v>0</v>
      </c>
      <c r="H43" s="142">
        <v>0</v>
      </c>
      <c r="I43" s="142">
        <v>0</v>
      </c>
      <c r="J43" s="142">
        <v>0</v>
      </c>
      <c r="K43" s="142">
        <v>0</v>
      </c>
      <c r="L43" s="142">
        <v>0</v>
      </c>
      <c r="M43" s="142">
        <v>0</v>
      </c>
      <c r="N43" s="142">
        <v>0</v>
      </c>
      <c r="O43" s="142">
        <v>0</v>
      </c>
      <c r="P43" s="142">
        <v>0</v>
      </c>
      <c r="Q43" s="142">
        <v>0</v>
      </c>
      <c r="R43" s="143">
        <v>0</v>
      </c>
      <c r="S43" s="26">
        <f t="shared" si="1"/>
        <v>0</v>
      </c>
      <c r="T43" s="8"/>
    </row>
    <row r="44" spans="2:20">
      <c r="B44" s="5"/>
      <c r="C44" s="35" t="s">
        <v>49</v>
      </c>
      <c r="D44" s="140">
        <v>372</v>
      </c>
      <c r="E44" s="141">
        <v>0</v>
      </c>
      <c r="F44" s="144">
        <v>3946.0981157024789</v>
      </c>
      <c r="G44" s="141">
        <v>0.15911941128531601</v>
      </c>
      <c r="H44" s="142">
        <v>0.15687880385627681</v>
      </c>
      <c r="I44" s="142">
        <v>0.1733493388271973</v>
      </c>
      <c r="J44" s="142">
        <v>0.14397864716776038</v>
      </c>
      <c r="K44" s="142">
        <v>0.11223792743423718</v>
      </c>
      <c r="L44" s="142">
        <v>0.11527481464988941</v>
      </c>
      <c r="M44" s="142">
        <v>9.5691859552049396E-2</v>
      </c>
      <c r="N44" s="142">
        <v>9.8467828541501878E-2</v>
      </c>
      <c r="O44" s="142">
        <v>0.15859709313388004</v>
      </c>
      <c r="P44" s="142">
        <v>0.1894921182666357</v>
      </c>
      <c r="Q44" s="142">
        <v>0.18217659878902637</v>
      </c>
      <c r="R44" s="143">
        <v>0.15916946419429806</v>
      </c>
      <c r="S44" s="26">
        <f t="shared" si="1"/>
        <v>1.7444339056980689</v>
      </c>
      <c r="T44" s="8"/>
    </row>
    <row r="45" spans="2:20">
      <c r="B45" s="5"/>
      <c r="C45" s="35" t="s">
        <v>50</v>
      </c>
      <c r="D45" s="140">
        <v>0</v>
      </c>
      <c r="E45" s="141">
        <v>0</v>
      </c>
      <c r="F45" s="144">
        <v>0</v>
      </c>
      <c r="G45" s="141">
        <v>0</v>
      </c>
      <c r="H45" s="142">
        <v>0</v>
      </c>
      <c r="I45" s="142">
        <v>0</v>
      </c>
      <c r="J45" s="142">
        <v>0</v>
      </c>
      <c r="K45" s="142">
        <v>0</v>
      </c>
      <c r="L45" s="142">
        <v>0</v>
      </c>
      <c r="M45" s="142">
        <v>0</v>
      </c>
      <c r="N45" s="142">
        <v>0</v>
      </c>
      <c r="O45" s="142">
        <v>0</v>
      </c>
      <c r="P45" s="142">
        <v>0</v>
      </c>
      <c r="Q45" s="142">
        <v>0</v>
      </c>
      <c r="R45" s="143">
        <v>0</v>
      </c>
      <c r="S45" s="26">
        <f t="shared" si="1"/>
        <v>0</v>
      </c>
      <c r="T45" s="8"/>
    </row>
    <row r="46" spans="2:20">
      <c r="B46" s="5"/>
      <c r="C46" s="35" t="s">
        <v>51</v>
      </c>
      <c r="D46" s="140">
        <v>0</v>
      </c>
      <c r="E46" s="141">
        <v>0</v>
      </c>
      <c r="F46" s="144">
        <v>0</v>
      </c>
      <c r="G46" s="141">
        <v>0</v>
      </c>
      <c r="H46" s="142">
        <v>0</v>
      </c>
      <c r="I46" s="142">
        <v>0</v>
      </c>
      <c r="J46" s="142">
        <v>0</v>
      </c>
      <c r="K46" s="142">
        <v>0</v>
      </c>
      <c r="L46" s="142">
        <v>0</v>
      </c>
      <c r="M46" s="142">
        <v>0</v>
      </c>
      <c r="N46" s="142">
        <v>0</v>
      </c>
      <c r="O46" s="142">
        <v>0</v>
      </c>
      <c r="P46" s="142">
        <v>0</v>
      </c>
      <c r="Q46" s="142">
        <v>0</v>
      </c>
      <c r="R46" s="143">
        <v>0</v>
      </c>
      <c r="S46" s="26">
        <f t="shared" si="1"/>
        <v>0</v>
      </c>
      <c r="T46" s="8"/>
    </row>
    <row r="47" spans="2:20" s="28" customFormat="1">
      <c r="B47" s="19"/>
      <c r="C47" s="20" t="s">
        <v>52</v>
      </c>
      <c r="D47" s="21">
        <f>D48+D49</f>
        <v>5576</v>
      </c>
      <c r="E47" s="22">
        <f>E48+E49</f>
        <v>0</v>
      </c>
      <c r="F47" s="23">
        <f>F48+F49</f>
        <v>25124.9</v>
      </c>
      <c r="G47" s="22">
        <f>G48+G49</f>
        <v>0.70234299999999994</v>
      </c>
      <c r="H47" s="24">
        <f t="shared" ref="H47:R47" si="10">H48+H49</f>
        <v>0.50306300000000004</v>
      </c>
      <c r="I47" s="24">
        <f t="shared" si="10"/>
        <v>0.67547499999999983</v>
      </c>
      <c r="J47" s="24">
        <f t="shared" si="10"/>
        <v>0.73830600000000002</v>
      </c>
      <c r="K47" s="24">
        <f t="shared" si="10"/>
        <v>0.45300800000000002</v>
      </c>
      <c r="L47" s="24">
        <f t="shared" si="10"/>
        <v>0.45818799999999998</v>
      </c>
      <c r="M47" s="24">
        <f t="shared" si="10"/>
        <v>0.50214000000000003</v>
      </c>
      <c r="N47" s="24">
        <f t="shared" si="10"/>
        <v>0.425099</v>
      </c>
      <c r="O47" s="24">
        <f t="shared" si="10"/>
        <v>0.48534700000000003</v>
      </c>
      <c r="P47" s="24">
        <f t="shared" si="10"/>
        <v>0.53844800000000004</v>
      </c>
      <c r="Q47" s="24">
        <f t="shared" si="10"/>
        <v>0.49118599999999996</v>
      </c>
      <c r="R47" s="25">
        <f t="shared" si="10"/>
        <v>0.45786099999999991</v>
      </c>
      <c r="S47" s="26">
        <f t="shared" si="1"/>
        <v>6.4304639999999997</v>
      </c>
      <c r="T47" s="27"/>
    </row>
    <row r="48" spans="2:20">
      <c r="B48" s="5"/>
      <c r="C48" s="35" t="s">
        <v>53</v>
      </c>
      <c r="D48" s="145">
        <v>5576</v>
      </c>
      <c r="E48" s="146">
        <v>0</v>
      </c>
      <c r="F48" s="149">
        <v>25124.9</v>
      </c>
      <c r="G48" s="146">
        <v>0.70234299999999994</v>
      </c>
      <c r="H48" s="147">
        <v>0.50306300000000004</v>
      </c>
      <c r="I48" s="147">
        <v>0.67547499999999983</v>
      </c>
      <c r="J48" s="147">
        <v>0.73830600000000002</v>
      </c>
      <c r="K48" s="147">
        <v>0.45300800000000002</v>
      </c>
      <c r="L48" s="147">
        <v>0.45818799999999998</v>
      </c>
      <c r="M48" s="147">
        <v>0.50214000000000003</v>
      </c>
      <c r="N48" s="147">
        <v>0.425099</v>
      </c>
      <c r="O48" s="147">
        <v>0.48534700000000003</v>
      </c>
      <c r="P48" s="147">
        <v>0.53844800000000004</v>
      </c>
      <c r="Q48" s="147">
        <v>0.49118599999999996</v>
      </c>
      <c r="R48" s="148">
        <v>0.45786099999999991</v>
      </c>
      <c r="S48" s="26">
        <f t="shared" si="1"/>
        <v>6.4304639999999997</v>
      </c>
      <c r="T48" s="8"/>
    </row>
    <row r="49" spans="2:20">
      <c r="B49" s="5"/>
      <c r="C49" s="35" t="s">
        <v>54</v>
      </c>
      <c r="D49" s="145">
        <v>0</v>
      </c>
      <c r="E49" s="146">
        <v>0</v>
      </c>
      <c r="F49" s="149">
        <v>0</v>
      </c>
      <c r="G49" s="146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  <c r="O49" s="147">
        <v>0</v>
      </c>
      <c r="P49" s="147">
        <v>0</v>
      </c>
      <c r="Q49" s="147">
        <v>0</v>
      </c>
      <c r="R49" s="148">
        <v>0</v>
      </c>
      <c r="S49" s="26">
        <f t="shared" si="1"/>
        <v>0</v>
      </c>
      <c r="T49" s="8"/>
    </row>
    <row r="50" spans="2:20" s="28" customFormat="1">
      <c r="B50" s="19">
        <f>F50/D50</f>
        <v>4.0000513393550294</v>
      </c>
      <c r="C50" s="20" t="s">
        <v>55</v>
      </c>
      <c r="D50" s="21">
        <f>D51+D57+D63</f>
        <v>948261</v>
      </c>
      <c r="E50" s="22">
        <f>E51+E57+E63</f>
        <v>0</v>
      </c>
      <c r="F50" s="23">
        <f t="shared" ref="F50:R50" si="11">F51+F57+F63</f>
        <v>3793092.6831081393</v>
      </c>
      <c r="G50" s="22">
        <f t="shared" si="11"/>
        <v>351.34000000000009</v>
      </c>
      <c r="H50" s="24">
        <f t="shared" si="11"/>
        <v>240.83999999999997</v>
      </c>
      <c r="I50" s="24">
        <f t="shared" si="11"/>
        <v>146.82</v>
      </c>
      <c r="J50" s="24">
        <f t="shared" si="11"/>
        <v>288.05</v>
      </c>
      <c r="K50" s="24">
        <f t="shared" si="11"/>
        <v>349.1</v>
      </c>
      <c r="L50" s="24">
        <f t="shared" si="11"/>
        <v>323.30999999999989</v>
      </c>
      <c r="M50" s="24">
        <f t="shared" si="11"/>
        <v>398.22</v>
      </c>
      <c r="N50" s="24">
        <f t="shared" si="11"/>
        <v>312.89</v>
      </c>
      <c r="O50" s="24">
        <f t="shared" si="11"/>
        <v>409.09000000000003</v>
      </c>
      <c r="P50" s="24">
        <f t="shared" si="11"/>
        <v>422.96</v>
      </c>
      <c r="Q50" s="24">
        <f t="shared" si="11"/>
        <v>335.84</v>
      </c>
      <c r="R50" s="25">
        <f t="shared" si="11"/>
        <v>488.27500000000009</v>
      </c>
      <c r="S50" s="26">
        <f t="shared" si="1"/>
        <v>4066.7350000000006</v>
      </c>
      <c r="T50" s="27"/>
    </row>
    <row r="51" spans="2:20" s="28" customFormat="1">
      <c r="B51" s="19">
        <f t="shared" ref="B51:B62" si="12">F51/D51</f>
        <v>4.0027133986440253</v>
      </c>
      <c r="C51" s="29" t="s">
        <v>56</v>
      </c>
      <c r="D51" s="30">
        <f>D52+D53+D54+D55+D56</f>
        <v>945271</v>
      </c>
      <c r="E51" s="31">
        <f t="shared" ref="E51:R51" si="13">E52+E53+E54+E55+E56</f>
        <v>0</v>
      </c>
      <c r="F51" s="32">
        <f t="shared" si="13"/>
        <v>3783648.8970496366</v>
      </c>
      <c r="G51" s="31">
        <f t="shared" si="13"/>
        <v>350.87504700335154</v>
      </c>
      <c r="H51" s="33">
        <f t="shared" si="13"/>
        <v>240.52127944523014</v>
      </c>
      <c r="I51" s="33">
        <f t="shared" si="13"/>
        <v>146.62570274102595</v>
      </c>
      <c r="J51" s="33">
        <f t="shared" si="13"/>
        <v>287.66880312322934</v>
      </c>
      <c r="K51" s="33">
        <f t="shared" si="13"/>
        <v>348.63801135330448</v>
      </c>
      <c r="L51" s="33">
        <f t="shared" si="13"/>
        <v>322.8821410788795</v>
      </c>
      <c r="M51" s="33">
        <f t="shared" si="13"/>
        <v>397.69300739362052</v>
      </c>
      <c r="N51" s="33">
        <f t="shared" si="13"/>
        <v>312.47593059964316</v>
      </c>
      <c r="O51" s="33">
        <f t="shared" si="13"/>
        <v>408.54862235612529</v>
      </c>
      <c r="P51" s="33">
        <f t="shared" si="13"/>
        <v>422.40026720708579</v>
      </c>
      <c r="Q51" s="33">
        <f t="shared" si="13"/>
        <v>335.39555924632992</v>
      </c>
      <c r="R51" s="34">
        <f t="shared" si="13"/>
        <v>487.62883126191571</v>
      </c>
      <c r="S51" s="26">
        <f t="shared" si="1"/>
        <v>4061.3532028097411</v>
      </c>
      <c r="T51" s="27"/>
    </row>
    <row r="52" spans="2:20">
      <c r="B52" s="19">
        <f t="shared" si="12"/>
        <v>4.7764010044937875</v>
      </c>
      <c r="C52" s="35" t="s">
        <v>57</v>
      </c>
      <c r="D52" s="150">
        <v>312</v>
      </c>
      <c r="E52" s="151">
        <v>0</v>
      </c>
      <c r="F52" s="154">
        <v>1490.2371134020618</v>
      </c>
      <c r="G52" s="151">
        <v>7.3369960659930955E-2</v>
      </c>
      <c r="H52" s="152">
        <v>5.0294362513057918E-2</v>
      </c>
      <c r="I52" s="152">
        <v>3.0660265338677807E-2</v>
      </c>
      <c r="J52" s="152">
        <v>6.0153176888749112E-2</v>
      </c>
      <c r="K52" s="152">
        <v>7.2902183828718325E-2</v>
      </c>
      <c r="L52" s="152">
        <v>6.7516485401497892E-2</v>
      </c>
      <c r="M52" s="152">
        <v>8.3159861484595254E-2</v>
      </c>
      <c r="N52" s="152">
        <v>6.5340487820589155E-2</v>
      </c>
      <c r="O52" s="152">
        <v>8.5429832089631563E-2</v>
      </c>
      <c r="P52" s="152">
        <v>8.832628952218477E-2</v>
      </c>
      <c r="Q52" s="152">
        <v>7.0133112051093557E-2</v>
      </c>
      <c r="R52" s="153">
        <v>0.10196595190194052</v>
      </c>
      <c r="S52" s="26">
        <f t="shared" si="1"/>
        <v>0.84925196950066684</v>
      </c>
      <c r="T52" s="8"/>
    </row>
    <row r="53" spans="2:20">
      <c r="B53" s="19">
        <f t="shared" si="12"/>
        <v>4.9468262341656493</v>
      </c>
      <c r="C53" s="35" t="s">
        <v>58</v>
      </c>
      <c r="D53" s="150">
        <v>2096</v>
      </c>
      <c r="E53" s="151">
        <v>0</v>
      </c>
      <c r="F53" s="154">
        <v>10368.547786811201</v>
      </c>
      <c r="G53" s="151">
        <v>0.51048248387953454</v>
      </c>
      <c r="H53" s="152">
        <v>0.34993055563712383</v>
      </c>
      <c r="I53" s="152">
        <v>0.21332338556154506</v>
      </c>
      <c r="J53" s="152">
        <v>0.4185247324002388</v>
      </c>
      <c r="K53" s="152">
        <v>0.50722785655588742</v>
      </c>
      <c r="L53" s="152">
        <v>0.46975605357514721</v>
      </c>
      <c r="M53" s="152">
        <v>0.57859718429586215</v>
      </c>
      <c r="N53" s="152">
        <v>0.45461622468568202</v>
      </c>
      <c r="O53" s="152">
        <v>0.59439084456731039</v>
      </c>
      <c r="P53" s="152">
        <v>0.61454338071864267</v>
      </c>
      <c r="Q53" s="152">
        <v>0.48796162516679809</v>
      </c>
      <c r="R53" s="153">
        <v>0.70944337341686026</v>
      </c>
      <c r="S53" s="26">
        <f t="shared" si="1"/>
        <v>5.9087977004606325</v>
      </c>
      <c r="T53" s="8"/>
    </row>
    <row r="54" spans="2:20">
      <c r="B54" s="19">
        <f t="shared" si="12"/>
        <v>3.9098696107356998</v>
      </c>
      <c r="C54" s="35" t="s">
        <v>59</v>
      </c>
      <c r="D54" s="150">
        <v>632</v>
      </c>
      <c r="E54" s="151">
        <v>0</v>
      </c>
      <c r="F54" s="154">
        <v>2471.0375939849623</v>
      </c>
      <c r="G54" s="151">
        <v>0.12165844577981128</v>
      </c>
      <c r="H54" s="152">
        <v>8.3395628398729812E-2</v>
      </c>
      <c r="I54" s="152">
        <v>5.0839337989958121E-2</v>
      </c>
      <c r="J54" s="152">
        <v>9.9743027571226231E-2</v>
      </c>
      <c r="K54" s="152">
        <v>0.12088280133697302</v>
      </c>
      <c r="L54" s="152">
        <v>0.11195250214911698</v>
      </c>
      <c r="M54" s="152">
        <v>0.13789157590492521</v>
      </c>
      <c r="N54" s="152">
        <v>0.1083443704105571</v>
      </c>
      <c r="O54" s="152">
        <v>0.14165552907173393</v>
      </c>
      <c r="P54" s="152">
        <v>0.14645829176020084</v>
      </c>
      <c r="Q54" s="152">
        <v>0.11629126325124323</v>
      </c>
      <c r="R54" s="153">
        <v>0.16907490639590519</v>
      </c>
      <c r="S54" s="26">
        <f t="shared" si="1"/>
        <v>1.4081876800203807</v>
      </c>
      <c r="T54" s="8"/>
    </row>
    <row r="55" spans="2:20">
      <c r="B55" s="19">
        <f t="shared" si="12"/>
        <v>4.6713239789670356</v>
      </c>
      <c r="C55" s="35" t="s">
        <v>60</v>
      </c>
      <c r="D55" s="150">
        <v>265877</v>
      </c>
      <c r="E55" s="151">
        <v>0</v>
      </c>
      <c r="F55" s="154">
        <v>1241997.6055558184</v>
      </c>
      <c r="G55" s="151">
        <v>116.37456247122161</v>
      </c>
      <c r="H55" s="152">
        <v>79.773580080745177</v>
      </c>
      <c r="I55" s="152">
        <v>48.631278140902694</v>
      </c>
      <c r="J55" s="152">
        <v>95.410977172640131</v>
      </c>
      <c r="K55" s="152">
        <v>115.63260590511601</v>
      </c>
      <c r="L55" s="152">
        <v>107.09016847660568</v>
      </c>
      <c r="M55" s="152">
        <v>131.9026534618599</v>
      </c>
      <c r="N55" s="152">
        <v>103.63874552177525</v>
      </c>
      <c r="O55" s="152">
        <v>135.50313019113125</v>
      </c>
      <c r="P55" s="152">
        <v>140.09729875000821</v>
      </c>
      <c r="Q55" s="152">
        <v>111.24048801825883</v>
      </c>
      <c r="R55" s="153">
        <v>161.73162603357355</v>
      </c>
      <c r="S55" s="26">
        <f t="shared" si="1"/>
        <v>1347.0271142238385</v>
      </c>
      <c r="T55" s="8"/>
    </row>
    <row r="56" spans="2:20">
      <c r="B56" s="19">
        <f t="shared" si="12"/>
        <v>3.7366844418745502</v>
      </c>
      <c r="C56" s="35" t="s">
        <v>61</v>
      </c>
      <c r="D56" s="150">
        <v>676354</v>
      </c>
      <c r="E56" s="151">
        <v>0</v>
      </c>
      <c r="F56" s="154">
        <v>2527321.4689996196</v>
      </c>
      <c r="G56" s="151">
        <v>233.79497364181066</v>
      </c>
      <c r="H56" s="152">
        <v>160.26407881793605</v>
      </c>
      <c r="I56" s="152">
        <v>97.699601611233078</v>
      </c>
      <c r="J56" s="152">
        <v>191.679405013729</v>
      </c>
      <c r="K56" s="152">
        <v>232.30439260646691</v>
      </c>
      <c r="L56" s="152">
        <v>215.14274756114807</v>
      </c>
      <c r="M56" s="152">
        <v>264.99070531007521</v>
      </c>
      <c r="N56" s="152">
        <v>208.20888399495107</v>
      </c>
      <c r="O56" s="152">
        <v>272.22401595926539</v>
      </c>
      <c r="P56" s="152">
        <v>281.45364049507657</v>
      </c>
      <c r="Q56" s="152">
        <v>223.48068522760195</v>
      </c>
      <c r="R56" s="153">
        <v>324.91672099662742</v>
      </c>
      <c r="S56" s="26">
        <f t="shared" si="1"/>
        <v>2706.1598512359215</v>
      </c>
      <c r="T56" s="8"/>
    </row>
    <row r="57" spans="2:20" s="28" customFormat="1">
      <c r="B57" s="19">
        <f t="shared" si="12"/>
        <v>3.158456875753441</v>
      </c>
      <c r="C57" s="29" t="s">
        <v>62</v>
      </c>
      <c r="D57" s="30">
        <f>D58+D59+D60+D61+D62</f>
        <v>2990</v>
      </c>
      <c r="E57" s="31">
        <f>E58+E59+E60+E61+E62</f>
        <v>0</v>
      </c>
      <c r="F57" s="32">
        <f t="shared" ref="F57:R57" si="14">F58+F59+F60+F61+F62</f>
        <v>9443.7860585027884</v>
      </c>
      <c r="G57" s="31">
        <f t="shared" si="14"/>
        <v>0.4649529966485369</v>
      </c>
      <c r="H57" s="33">
        <f t="shared" si="14"/>
        <v>0.31872055476983435</v>
      </c>
      <c r="I57" s="33">
        <f t="shared" si="14"/>
        <v>0.19429725897403705</v>
      </c>
      <c r="J57" s="33">
        <f t="shared" si="14"/>
        <v>0.38119687677068093</v>
      </c>
      <c r="K57" s="33">
        <f t="shared" si="14"/>
        <v>0.46198864669552064</v>
      </c>
      <c r="L57" s="33">
        <f t="shared" si="14"/>
        <v>0.42785892112039164</v>
      </c>
      <c r="M57" s="33">
        <f t="shared" si="14"/>
        <v>0.52699260637951928</v>
      </c>
      <c r="N57" s="33">
        <f t="shared" si="14"/>
        <v>0.41406940035680728</v>
      </c>
      <c r="O57" s="33">
        <f t="shared" si="14"/>
        <v>0.54137764387473664</v>
      </c>
      <c r="P57" s="33">
        <f t="shared" si="14"/>
        <v>0.55973279291417177</v>
      </c>
      <c r="Q57" s="33">
        <f t="shared" si="14"/>
        <v>0.44444075367007629</v>
      </c>
      <c r="R57" s="34">
        <f t="shared" si="14"/>
        <v>0.64616873808437503</v>
      </c>
      <c r="S57" s="26">
        <f t="shared" si="1"/>
        <v>5.3817971902586876</v>
      </c>
      <c r="T57" s="27"/>
    </row>
    <row r="58" spans="2:20">
      <c r="B58" s="19">
        <f t="shared" si="12"/>
        <v>4.7893429109750345</v>
      </c>
      <c r="C58" s="35" t="s">
        <v>63</v>
      </c>
      <c r="D58" s="155">
        <v>220</v>
      </c>
      <c r="E58" s="156">
        <v>0</v>
      </c>
      <c r="F58" s="159">
        <v>1053.6554404145077</v>
      </c>
      <c r="G58" s="156">
        <v>5.1875407958302235E-2</v>
      </c>
      <c r="H58" s="157">
        <v>3.5560065044337417E-2</v>
      </c>
      <c r="I58" s="157">
        <v>2.1677996802066179E-2</v>
      </c>
      <c r="J58" s="157">
        <v>4.2530629197896498E-2</v>
      </c>
      <c r="K58" s="157">
        <v>5.1544671595159415E-2</v>
      </c>
      <c r="L58" s="157">
        <v>4.7736773914153492E-2</v>
      </c>
      <c r="M58" s="157">
        <v>5.8797247558362589E-2</v>
      </c>
      <c r="N58" s="157">
        <v>4.6198259224890938E-2</v>
      </c>
      <c r="O58" s="157">
        <v>6.0402204820577961E-2</v>
      </c>
      <c r="P58" s="157">
        <v>6.2450112569145295E-2</v>
      </c>
      <c r="Q58" s="157">
        <v>4.9586830445483628E-2</v>
      </c>
      <c r="R58" s="158">
        <v>7.2093882907838608E-2</v>
      </c>
      <c r="S58" s="26">
        <f t="shared" si="1"/>
        <v>0.60045408203821427</v>
      </c>
      <c r="T58" s="8"/>
    </row>
    <row r="59" spans="2:20">
      <c r="B59" s="19">
        <f t="shared" si="12"/>
        <v>3.0098500811526523</v>
      </c>
      <c r="C59" s="35" t="s">
        <v>64</v>
      </c>
      <c r="D59" s="155">
        <v>1680</v>
      </c>
      <c r="E59" s="156">
        <v>0</v>
      </c>
      <c r="F59" s="159">
        <v>5056.5481363364561</v>
      </c>
      <c r="G59" s="156">
        <v>0.24895282401811894</v>
      </c>
      <c r="H59" s="157">
        <v>0.17065463123049965</v>
      </c>
      <c r="I59" s="157">
        <v>0.10403385217265389</v>
      </c>
      <c r="J59" s="157">
        <v>0.2041067369454635</v>
      </c>
      <c r="K59" s="157">
        <v>0.24736560273446037</v>
      </c>
      <c r="L59" s="157">
        <v>0.22909130054448112</v>
      </c>
      <c r="M59" s="157">
        <v>0.28217109802611512</v>
      </c>
      <c r="N59" s="157">
        <v>0.2217078872517482</v>
      </c>
      <c r="O59" s="157">
        <v>0.28987337273744035</v>
      </c>
      <c r="P59" s="157">
        <v>0.29970139023937942</v>
      </c>
      <c r="Q59" s="157">
        <v>0.23796981959994604</v>
      </c>
      <c r="R59" s="158">
        <v>0.34598235369569935</v>
      </c>
      <c r="S59" s="26">
        <f t="shared" si="1"/>
        <v>2.8816108691960056</v>
      </c>
      <c r="T59" s="8"/>
    </row>
    <row r="60" spans="2:20">
      <c r="B60" s="19">
        <f t="shared" si="12"/>
        <v>3.0583325520658944</v>
      </c>
      <c r="C60" s="35" t="s">
        <v>59</v>
      </c>
      <c r="D60" s="155">
        <v>1090</v>
      </c>
      <c r="E60" s="156">
        <v>0</v>
      </c>
      <c r="F60" s="159">
        <v>3333.5824817518251</v>
      </c>
      <c r="G60" s="156">
        <v>0.16412476467211573</v>
      </c>
      <c r="H60" s="157">
        <v>0.11250585849499729</v>
      </c>
      <c r="I60" s="157">
        <v>6.8585409999316962E-2</v>
      </c>
      <c r="J60" s="157">
        <v>0.13455951062732091</v>
      </c>
      <c r="K60" s="157">
        <v>0.16307837236590081</v>
      </c>
      <c r="L60" s="157">
        <v>0.15103084666175703</v>
      </c>
      <c r="M60" s="157">
        <v>0.18602426079504156</v>
      </c>
      <c r="N60" s="157">
        <v>0.14616325388016815</v>
      </c>
      <c r="O60" s="157">
        <v>0.19110206631671836</v>
      </c>
      <c r="P60" s="157">
        <v>0.19758129010564709</v>
      </c>
      <c r="Q60" s="157">
        <v>0.15688410362464658</v>
      </c>
      <c r="R60" s="158">
        <v>0.22809250148083707</v>
      </c>
      <c r="S60" s="26">
        <f t="shared" si="1"/>
        <v>1.8997322390244675</v>
      </c>
      <c r="T60" s="8"/>
    </row>
    <row r="61" spans="2:20">
      <c r="B61" s="19" t="e">
        <f t="shared" si="12"/>
        <v>#DIV/0!</v>
      </c>
      <c r="C61" s="35" t="s">
        <v>60</v>
      </c>
      <c r="D61" s="155">
        <v>0</v>
      </c>
      <c r="E61" s="156">
        <v>0</v>
      </c>
      <c r="F61" s="159">
        <v>0</v>
      </c>
      <c r="G61" s="156">
        <v>0</v>
      </c>
      <c r="H61" s="157">
        <v>0</v>
      </c>
      <c r="I61" s="157">
        <v>0</v>
      </c>
      <c r="J61" s="157">
        <v>0</v>
      </c>
      <c r="K61" s="157">
        <v>0</v>
      </c>
      <c r="L61" s="157">
        <v>0</v>
      </c>
      <c r="M61" s="157">
        <v>0</v>
      </c>
      <c r="N61" s="157">
        <v>0</v>
      </c>
      <c r="O61" s="157">
        <v>0</v>
      </c>
      <c r="P61" s="157">
        <v>0</v>
      </c>
      <c r="Q61" s="157">
        <v>0</v>
      </c>
      <c r="R61" s="158">
        <v>0</v>
      </c>
      <c r="S61" s="26">
        <f t="shared" si="1"/>
        <v>0</v>
      </c>
      <c r="T61" s="8"/>
    </row>
    <row r="62" spans="2:20">
      <c r="B62" s="19" t="e">
        <f t="shared" si="12"/>
        <v>#DIV/0!</v>
      </c>
      <c r="C62" s="35" t="s">
        <v>61</v>
      </c>
      <c r="D62" s="155">
        <v>0</v>
      </c>
      <c r="E62" s="156">
        <v>0</v>
      </c>
      <c r="F62" s="159">
        <v>0</v>
      </c>
      <c r="G62" s="156">
        <v>0</v>
      </c>
      <c r="H62" s="157">
        <v>0</v>
      </c>
      <c r="I62" s="157">
        <v>0</v>
      </c>
      <c r="J62" s="157">
        <v>0</v>
      </c>
      <c r="K62" s="157">
        <v>0</v>
      </c>
      <c r="L62" s="157">
        <v>0</v>
      </c>
      <c r="M62" s="157">
        <v>0</v>
      </c>
      <c r="N62" s="157">
        <v>0</v>
      </c>
      <c r="O62" s="157">
        <v>0</v>
      </c>
      <c r="P62" s="157">
        <v>0</v>
      </c>
      <c r="Q62" s="157">
        <v>0</v>
      </c>
      <c r="R62" s="158">
        <v>0</v>
      </c>
      <c r="S62" s="26">
        <f t="shared" si="1"/>
        <v>0</v>
      </c>
      <c r="T62" s="8"/>
    </row>
    <row r="63" spans="2:20" s="28" customFormat="1">
      <c r="B63" s="19"/>
      <c r="C63" s="29" t="s">
        <v>65</v>
      </c>
      <c r="D63" s="30">
        <f>D64+D65</f>
        <v>0</v>
      </c>
      <c r="E63" s="31">
        <f>E64+E65</f>
        <v>0</v>
      </c>
      <c r="F63" s="32">
        <f t="shared" ref="F63:R63" si="15">F64+F65</f>
        <v>0</v>
      </c>
      <c r="G63" s="31">
        <f t="shared" si="15"/>
        <v>0</v>
      </c>
      <c r="H63" s="33">
        <f t="shared" si="15"/>
        <v>0</v>
      </c>
      <c r="I63" s="33">
        <f t="shared" si="15"/>
        <v>0</v>
      </c>
      <c r="J63" s="33">
        <f t="shared" si="15"/>
        <v>0</v>
      </c>
      <c r="K63" s="33">
        <f t="shared" si="15"/>
        <v>0</v>
      </c>
      <c r="L63" s="33">
        <f t="shared" si="15"/>
        <v>0</v>
      </c>
      <c r="M63" s="33">
        <f t="shared" si="15"/>
        <v>0</v>
      </c>
      <c r="N63" s="33">
        <f t="shared" si="15"/>
        <v>0</v>
      </c>
      <c r="O63" s="33">
        <f t="shared" si="15"/>
        <v>0</v>
      </c>
      <c r="P63" s="33">
        <f t="shared" si="15"/>
        <v>0</v>
      </c>
      <c r="Q63" s="33">
        <f t="shared" si="15"/>
        <v>0</v>
      </c>
      <c r="R63" s="34">
        <f t="shared" si="15"/>
        <v>0</v>
      </c>
      <c r="S63" s="26">
        <f t="shared" si="1"/>
        <v>0</v>
      </c>
      <c r="T63" s="27"/>
    </row>
    <row r="64" spans="2:20">
      <c r="B64" s="5"/>
      <c r="C64" s="35" t="s">
        <v>66</v>
      </c>
      <c r="D64" s="160">
        <v>0</v>
      </c>
      <c r="E64" s="161">
        <v>0</v>
      </c>
      <c r="F64" s="164">
        <v>0</v>
      </c>
      <c r="G64" s="161">
        <v>0</v>
      </c>
      <c r="H64" s="162">
        <v>0</v>
      </c>
      <c r="I64" s="162">
        <v>0</v>
      </c>
      <c r="J64" s="162">
        <v>0</v>
      </c>
      <c r="K64" s="162">
        <v>0</v>
      </c>
      <c r="L64" s="162">
        <v>0</v>
      </c>
      <c r="M64" s="162">
        <v>0</v>
      </c>
      <c r="N64" s="162">
        <v>0</v>
      </c>
      <c r="O64" s="162">
        <v>0</v>
      </c>
      <c r="P64" s="162">
        <v>0</v>
      </c>
      <c r="Q64" s="162">
        <v>0</v>
      </c>
      <c r="R64" s="163">
        <v>0</v>
      </c>
      <c r="S64" s="26">
        <f t="shared" si="1"/>
        <v>0</v>
      </c>
      <c r="T64" s="8"/>
    </row>
    <row r="65" spans="2:20">
      <c r="B65" s="5"/>
      <c r="C65" s="35" t="s">
        <v>67</v>
      </c>
      <c r="D65" s="160">
        <v>0</v>
      </c>
      <c r="E65" s="161">
        <v>0</v>
      </c>
      <c r="F65" s="164">
        <v>0</v>
      </c>
      <c r="G65" s="161">
        <v>0</v>
      </c>
      <c r="H65" s="162">
        <v>0</v>
      </c>
      <c r="I65" s="162">
        <v>0</v>
      </c>
      <c r="J65" s="162">
        <v>0</v>
      </c>
      <c r="K65" s="162">
        <v>0</v>
      </c>
      <c r="L65" s="162">
        <v>0</v>
      </c>
      <c r="M65" s="162">
        <v>0</v>
      </c>
      <c r="N65" s="162">
        <v>0</v>
      </c>
      <c r="O65" s="162">
        <v>0</v>
      </c>
      <c r="P65" s="162">
        <v>0</v>
      </c>
      <c r="Q65" s="162">
        <v>0</v>
      </c>
      <c r="R65" s="163">
        <v>0</v>
      </c>
      <c r="S65" s="26">
        <f t="shared" si="1"/>
        <v>0</v>
      </c>
      <c r="T65" s="8"/>
    </row>
    <row r="66" spans="2:20" s="28" customFormat="1">
      <c r="B66" s="19"/>
      <c r="C66" s="20" t="s">
        <v>68</v>
      </c>
      <c r="D66" s="21">
        <f>D67+D71</f>
        <v>41700</v>
      </c>
      <c r="E66" s="22">
        <f>E67+E71</f>
        <v>97.576585848338425</v>
      </c>
      <c r="F66" s="23">
        <f t="shared" ref="F66:R66" si="16">F67+F71</f>
        <v>98568.25</v>
      </c>
      <c r="G66" s="22">
        <f t="shared" si="16"/>
        <v>30.959201000000004</v>
      </c>
      <c r="H66" s="24">
        <f t="shared" si="16"/>
        <v>25.832819000000004</v>
      </c>
      <c r="I66" s="24">
        <f t="shared" si="16"/>
        <v>23.619016999999999</v>
      </c>
      <c r="J66" s="24">
        <f t="shared" si="16"/>
        <v>25.055709</v>
      </c>
      <c r="K66" s="24">
        <f t="shared" si="16"/>
        <v>25.436534999999999</v>
      </c>
      <c r="L66" s="24">
        <f t="shared" si="16"/>
        <v>24.013109000000007</v>
      </c>
      <c r="M66" s="24">
        <f t="shared" si="16"/>
        <v>24.267179999999996</v>
      </c>
      <c r="N66" s="24">
        <f t="shared" si="16"/>
        <v>20.219791999999998</v>
      </c>
      <c r="O66" s="24">
        <f t="shared" si="16"/>
        <v>23.613314000000003</v>
      </c>
      <c r="P66" s="24">
        <f t="shared" si="16"/>
        <v>23.925038000000004</v>
      </c>
      <c r="Q66" s="24">
        <f t="shared" si="16"/>
        <v>24.248376999999998</v>
      </c>
      <c r="R66" s="25">
        <f t="shared" si="16"/>
        <v>24.050557999999995</v>
      </c>
      <c r="S66" s="26">
        <f t="shared" si="1"/>
        <v>295.24064899999996</v>
      </c>
      <c r="T66" s="27"/>
    </row>
    <row r="67" spans="2:20" s="28" customFormat="1">
      <c r="B67" s="19"/>
      <c r="C67" s="29" t="s">
        <v>69</v>
      </c>
      <c r="D67" s="30">
        <f>D68+D69+D70</f>
        <v>21006</v>
      </c>
      <c r="E67" s="31">
        <f>E68+E69+E70</f>
        <v>97.576585848338425</v>
      </c>
      <c r="F67" s="32">
        <f t="shared" ref="F67:R67" si="17">F68+F69+F70</f>
        <v>0</v>
      </c>
      <c r="G67" s="31">
        <f t="shared" si="17"/>
        <v>12.279117350708439</v>
      </c>
      <c r="H67" s="33">
        <f t="shared" si="17"/>
        <v>10.245878632352646</v>
      </c>
      <c r="I67" s="33">
        <f t="shared" si="17"/>
        <v>9.3678348304718071</v>
      </c>
      <c r="J67" s="33">
        <f t="shared" si="17"/>
        <v>9.9376592799084698</v>
      </c>
      <c r="K67" s="33">
        <f t="shared" si="17"/>
        <v>10.088703460415612</v>
      </c>
      <c r="L67" s="33">
        <f t="shared" si="17"/>
        <v>9.5241406057718692</v>
      </c>
      <c r="M67" s="33">
        <f t="shared" si="17"/>
        <v>9.6249108945274386</v>
      </c>
      <c r="N67" s="33">
        <f t="shared" si="17"/>
        <v>8.0196255315153557</v>
      </c>
      <c r="O67" s="33">
        <f t="shared" si="17"/>
        <v>9.3655728920499772</v>
      </c>
      <c r="P67" s="33">
        <f t="shared" si="17"/>
        <v>9.4892096608746073</v>
      </c>
      <c r="Q67" s="33">
        <f t="shared" si="17"/>
        <v>9.6174532006565485</v>
      </c>
      <c r="R67" s="34">
        <f t="shared" si="17"/>
        <v>9.5389937237727693</v>
      </c>
      <c r="S67" s="26">
        <f t="shared" si="1"/>
        <v>117.09910006302553</v>
      </c>
      <c r="T67" s="27"/>
    </row>
    <row r="68" spans="2:20">
      <c r="B68" s="5"/>
      <c r="C68" s="35" t="s">
        <v>70</v>
      </c>
      <c r="D68" s="165">
        <v>16182</v>
      </c>
      <c r="E68" s="166">
        <v>61.74202411649371</v>
      </c>
      <c r="F68" s="169">
        <v>0</v>
      </c>
      <c r="G68" s="166">
        <v>8.8996720649119556</v>
      </c>
      <c r="H68" s="167">
        <v>7.4260190891950613</v>
      </c>
      <c r="I68" s="167">
        <v>6.7896295448832999</v>
      </c>
      <c r="J68" s="167">
        <v>7.2026275307900569</v>
      </c>
      <c r="K68" s="167">
        <v>7.3121014966650861</v>
      </c>
      <c r="L68" s="167">
        <v>6.9029170151705754</v>
      </c>
      <c r="M68" s="167">
        <v>6.9759534149537679</v>
      </c>
      <c r="N68" s="167">
        <v>5.81247293884394</v>
      </c>
      <c r="O68" s="167">
        <v>6.7879901346870817</v>
      </c>
      <c r="P68" s="167">
        <v>6.8775997268326483</v>
      </c>
      <c r="Q68" s="167">
        <v>6.970548219456747</v>
      </c>
      <c r="R68" s="168">
        <v>6.9136822742339099</v>
      </c>
      <c r="S68" s="26">
        <f t="shared" si="1"/>
        <v>84.871213450624111</v>
      </c>
      <c r="T68" s="8"/>
    </row>
    <row r="69" spans="2:20">
      <c r="B69" s="5"/>
      <c r="C69" s="35" t="s">
        <v>71</v>
      </c>
      <c r="D69" s="165">
        <v>2835</v>
      </c>
      <c r="E69" s="166">
        <v>17.429627581359288</v>
      </c>
      <c r="F69" s="169">
        <v>0</v>
      </c>
      <c r="G69" s="166">
        <v>1.8531764683452818</v>
      </c>
      <c r="H69" s="167">
        <v>1.5463180810713721</v>
      </c>
      <c r="I69" s="167">
        <v>1.4138028468450194</v>
      </c>
      <c r="J69" s="167">
        <v>1.499801313235025</v>
      </c>
      <c r="K69" s="167">
        <v>1.5225970495246679</v>
      </c>
      <c r="L69" s="167">
        <v>1.4373926681961307</v>
      </c>
      <c r="M69" s="167">
        <v>1.4526010192930769</v>
      </c>
      <c r="N69" s="167">
        <v>1.2103297733438336</v>
      </c>
      <c r="O69" s="167">
        <v>1.4134614728735475</v>
      </c>
      <c r="P69" s="167">
        <v>1.4321208556340541</v>
      </c>
      <c r="Q69" s="167">
        <v>1.4514754967986725</v>
      </c>
      <c r="R69" s="168">
        <v>1.4396343153743976</v>
      </c>
      <c r="S69" s="26">
        <f t="shared" si="1"/>
        <v>17.672711360535082</v>
      </c>
      <c r="T69" s="8"/>
    </row>
    <row r="70" spans="2:20">
      <c r="B70" s="5"/>
      <c r="C70" s="35" t="s">
        <v>72</v>
      </c>
      <c r="D70" s="165">
        <v>1989</v>
      </c>
      <c r="E70" s="166">
        <v>18.404934150485438</v>
      </c>
      <c r="F70" s="169">
        <v>0</v>
      </c>
      <c r="G70" s="166">
        <v>1.5262688174512016</v>
      </c>
      <c r="H70" s="167">
        <v>1.2735414620862127</v>
      </c>
      <c r="I70" s="167">
        <v>1.1644024387434877</v>
      </c>
      <c r="J70" s="167">
        <v>1.2352304358833883</v>
      </c>
      <c r="K70" s="167">
        <v>1.254004914225858</v>
      </c>
      <c r="L70" s="167">
        <v>1.1838309224051617</v>
      </c>
      <c r="M70" s="167">
        <v>1.1963564602805945</v>
      </c>
      <c r="N70" s="167">
        <v>0.9968228193275811</v>
      </c>
      <c r="O70" s="167">
        <v>1.1641212844893478</v>
      </c>
      <c r="P70" s="167">
        <v>1.1794890784079037</v>
      </c>
      <c r="Q70" s="167">
        <v>1.1954294844011288</v>
      </c>
      <c r="R70" s="168">
        <v>1.1856771341644614</v>
      </c>
      <c r="S70" s="26">
        <f t="shared" si="1"/>
        <v>14.555175251866327</v>
      </c>
      <c r="T70" s="8"/>
    </row>
    <row r="71" spans="2:20" s="28" customFormat="1">
      <c r="B71" s="19"/>
      <c r="C71" s="29" t="s">
        <v>73</v>
      </c>
      <c r="D71" s="30">
        <f>D72+D73+D74</f>
        <v>20694</v>
      </c>
      <c r="E71" s="31">
        <f>E72+E73+E74</f>
        <v>0</v>
      </c>
      <c r="F71" s="32">
        <f t="shared" ref="F71:R71" si="18">F72+F73+F74</f>
        <v>98568.25</v>
      </c>
      <c r="G71" s="31">
        <f t="shared" si="18"/>
        <v>18.680083649291564</v>
      </c>
      <c r="H71" s="33">
        <f t="shared" si="18"/>
        <v>15.586940367647358</v>
      </c>
      <c r="I71" s="33">
        <f t="shared" si="18"/>
        <v>14.251182169528191</v>
      </c>
      <c r="J71" s="33">
        <f t="shared" si="18"/>
        <v>15.118049720091529</v>
      </c>
      <c r="K71" s="33">
        <f t="shared" si="18"/>
        <v>15.347831539584387</v>
      </c>
      <c r="L71" s="33">
        <f t="shared" si="18"/>
        <v>14.488968394228136</v>
      </c>
      <c r="M71" s="33">
        <f t="shared" si="18"/>
        <v>14.642269105472558</v>
      </c>
      <c r="N71" s="33">
        <f t="shared" si="18"/>
        <v>12.200166468484644</v>
      </c>
      <c r="O71" s="33">
        <f t="shared" si="18"/>
        <v>14.247741107950025</v>
      </c>
      <c r="P71" s="33">
        <f t="shared" si="18"/>
        <v>14.435828339125397</v>
      </c>
      <c r="Q71" s="33">
        <f t="shared" si="18"/>
        <v>14.630923799343449</v>
      </c>
      <c r="R71" s="34">
        <f t="shared" si="18"/>
        <v>14.511564276227226</v>
      </c>
      <c r="S71" s="26">
        <f t="shared" si="1"/>
        <v>178.14154893697449</v>
      </c>
      <c r="T71" s="27"/>
    </row>
    <row r="72" spans="2:20">
      <c r="B72" s="5"/>
      <c r="C72" s="35" t="s">
        <v>70</v>
      </c>
      <c r="D72" s="170">
        <v>19117</v>
      </c>
      <c r="E72" s="171">
        <v>0</v>
      </c>
      <c r="F72" s="174">
        <v>85684.25</v>
      </c>
      <c r="G72" s="171">
        <v>16.910526372226091</v>
      </c>
      <c r="H72" s="172">
        <v>14.110395386768644</v>
      </c>
      <c r="I72" s="172">
        <v>12.901173058844646</v>
      </c>
      <c r="J72" s="172">
        <v>13.685922573367527</v>
      </c>
      <c r="K72" s="172">
        <v>13.893937247784653</v>
      </c>
      <c r="L72" s="172">
        <v>13.116433884183241</v>
      </c>
      <c r="M72" s="172">
        <v>13.255212476883928</v>
      </c>
      <c r="N72" s="172">
        <v>11.044449301418537</v>
      </c>
      <c r="O72" s="172">
        <v>12.898057967731646</v>
      </c>
      <c r="P72" s="172">
        <v>13.068327766453383</v>
      </c>
      <c r="Q72" s="172">
        <v>13.244941907324431</v>
      </c>
      <c r="R72" s="173">
        <v>13.136889266804818</v>
      </c>
      <c r="S72" s="26">
        <f t="shared" ref="S72:S82" si="19">SUM(G72:R72)</f>
        <v>161.26626720979155</v>
      </c>
      <c r="T72" s="8"/>
    </row>
    <row r="73" spans="2:20">
      <c r="B73" s="5"/>
      <c r="C73" s="35" t="s">
        <v>71</v>
      </c>
      <c r="D73" s="170">
        <v>1140</v>
      </c>
      <c r="E73" s="171">
        <v>0</v>
      </c>
      <c r="F73" s="174">
        <v>7813</v>
      </c>
      <c r="G73" s="171">
        <v>1.2246363018632913</v>
      </c>
      <c r="H73" s="172">
        <v>1.0218547929212958</v>
      </c>
      <c r="I73" s="172">
        <v>0.93428462939099111</v>
      </c>
      <c r="J73" s="172">
        <v>0.99111507465334081</v>
      </c>
      <c r="K73" s="172">
        <v>1.0061792019314764</v>
      </c>
      <c r="L73" s="172">
        <v>0.94987351262715469</v>
      </c>
      <c r="M73" s="172">
        <v>0.95992366120336314</v>
      </c>
      <c r="N73" s="172">
        <v>0.79982333198214517</v>
      </c>
      <c r="O73" s="172">
        <v>0.93405903891694997</v>
      </c>
      <c r="P73" s="172">
        <v>0.94638973590625652</v>
      </c>
      <c r="Q73" s="172">
        <v>0.95917988114314989</v>
      </c>
      <c r="R73" s="173">
        <v>0.95135486238383815</v>
      </c>
      <c r="S73" s="26">
        <f t="shared" si="19"/>
        <v>11.678674024923252</v>
      </c>
      <c r="T73" s="8"/>
    </row>
    <row r="74" spans="2:20">
      <c r="B74" s="5"/>
      <c r="C74" s="35" t="s">
        <v>72</v>
      </c>
      <c r="D74" s="170">
        <v>437</v>
      </c>
      <c r="E74" s="171">
        <v>0</v>
      </c>
      <c r="F74" s="174">
        <v>5071</v>
      </c>
      <c r="G74" s="171">
        <v>0.54492097520218197</v>
      </c>
      <c r="H74" s="172">
        <v>0.45469018795741717</v>
      </c>
      <c r="I74" s="172">
        <v>0.41572448129255379</v>
      </c>
      <c r="J74" s="172">
        <v>0.44101207207066123</v>
      </c>
      <c r="K74" s="172">
        <v>0.44771508986825703</v>
      </c>
      <c r="L74" s="172">
        <v>0.42266099741774005</v>
      </c>
      <c r="M74" s="172">
        <v>0.42713296738526563</v>
      </c>
      <c r="N74" s="172">
        <v>0.35589383508396355</v>
      </c>
      <c r="O74" s="172">
        <v>0.41562410130143007</v>
      </c>
      <c r="P74" s="172">
        <v>0.421110836765757</v>
      </c>
      <c r="Q74" s="172">
        <v>0.42680201087586711</v>
      </c>
      <c r="R74" s="173">
        <v>0.42332014703856979</v>
      </c>
      <c r="S74" s="26">
        <f t="shared" si="19"/>
        <v>5.1966077022596648</v>
      </c>
      <c r="T74" s="8"/>
    </row>
    <row r="75" spans="2:20" s="28" customFormat="1">
      <c r="B75" s="19"/>
      <c r="C75" s="20" t="s">
        <v>74</v>
      </c>
      <c r="D75" s="21">
        <f>D76+D77</f>
        <v>24597</v>
      </c>
      <c r="E75" s="22">
        <f>E76+E77</f>
        <v>12.240400000000001</v>
      </c>
      <c r="F75" s="23">
        <f t="shared" ref="F75:R75" si="20">F76+F77</f>
        <v>0</v>
      </c>
      <c r="G75" s="22">
        <f t="shared" si="20"/>
        <v>3.2483859999999996</v>
      </c>
      <c r="H75" s="24">
        <f t="shared" si="20"/>
        <v>1.899173</v>
      </c>
      <c r="I75" s="24">
        <f t="shared" si="20"/>
        <v>2.1969500000000002</v>
      </c>
      <c r="J75" s="24">
        <f t="shared" si="20"/>
        <v>2.3195229999999998</v>
      </c>
      <c r="K75" s="24">
        <f t="shared" si="20"/>
        <v>2.088892</v>
      </c>
      <c r="L75" s="24">
        <f t="shared" si="20"/>
        <v>2.6743280000000005</v>
      </c>
      <c r="M75" s="24">
        <f t="shared" si="20"/>
        <v>2.4651459999999994</v>
      </c>
      <c r="N75" s="24">
        <f t="shared" si="20"/>
        <v>1.6263019999999997</v>
      </c>
      <c r="O75" s="24">
        <f t="shared" si="20"/>
        <v>2.2618440000000004</v>
      </c>
      <c r="P75" s="24">
        <f t="shared" si="20"/>
        <v>2.2360000000000002</v>
      </c>
      <c r="Q75" s="24">
        <f t="shared" si="20"/>
        <v>2.2432000000000003</v>
      </c>
      <c r="R75" s="25">
        <f t="shared" si="20"/>
        <v>2.6903630000000001</v>
      </c>
      <c r="S75" s="26">
        <f t="shared" si="19"/>
        <v>27.950107000000003</v>
      </c>
      <c r="T75" s="27"/>
    </row>
    <row r="76" spans="2:20">
      <c r="B76" s="5"/>
      <c r="C76" s="41" t="s">
        <v>75</v>
      </c>
      <c r="D76" s="175">
        <v>20362</v>
      </c>
      <c r="E76" s="176">
        <v>10.923500000000001</v>
      </c>
      <c r="F76" s="179">
        <v>0</v>
      </c>
      <c r="G76" s="176">
        <v>2.8848570756666403</v>
      </c>
      <c r="H76" s="177">
        <v>1.6866353527459608</v>
      </c>
      <c r="I76" s="177">
        <v>1.9510879410223496</v>
      </c>
      <c r="J76" s="177">
        <v>2.0599437193490897</v>
      </c>
      <c r="K76" s="177">
        <v>1.8551227798985219</v>
      </c>
      <c r="L76" s="177">
        <v>2.3750422682074781</v>
      </c>
      <c r="M76" s="177">
        <v>2.1892699576501422</v>
      </c>
      <c r="N76" s="177">
        <v>1.4443015183142669</v>
      </c>
      <c r="O76" s="177">
        <v>2.0087196125873397</v>
      </c>
      <c r="P76" s="177">
        <v>1.985767830913755</v>
      </c>
      <c r="Q76" s="177">
        <v>1.992162074376447</v>
      </c>
      <c r="R76" s="178">
        <v>2.3892827812525144</v>
      </c>
      <c r="S76" s="26">
        <f t="shared" si="19"/>
        <v>24.822192911984505</v>
      </c>
      <c r="T76" s="8"/>
    </row>
    <row r="77" spans="2:20">
      <c r="B77" s="5"/>
      <c r="C77" s="41" t="s">
        <v>76</v>
      </c>
      <c r="D77" s="180">
        <v>4235</v>
      </c>
      <c r="E77" s="181">
        <v>1.3169000000000002</v>
      </c>
      <c r="F77" s="184">
        <v>0</v>
      </c>
      <c r="G77" s="181">
        <v>0.36352892433335932</v>
      </c>
      <c r="H77" s="182">
        <v>0.21253764725403915</v>
      </c>
      <c r="I77" s="182">
        <v>0.24586205897765043</v>
      </c>
      <c r="J77" s="182">
        <v>0.25957928065091002</v>
      </c>
      <c r="K77" s="182">
        <v>0.23376922010147802</v>
      </c>
      <c r="L77" s="182">
        <v>0.29928573179252232</v>
      </c>
      <c r="M77" s="182">
        <v>0.27587604234985724</v>
      </c>
      <c r="N77" s="182">
        <v>0.18200048168573282</v>
      </c>
      <c r="O77" s="182">
        <v>0.25312438741266058</v>
      </c>
      <c r="P77" s="182">
        <v>0.25023216908624518</v>
      </c>
      <c r="Q77" s="182">
        <v>0.25103792562355332</v>
      </c>
      <c r="R77" s="183">
        <v>0.30108021874748558</v>
      </c>
      <c r="S77" s="26">
        <f t="shared" si="19"/>
        <v>3.1279140880154941</v>
      </c>
      <c r="T77" s="8"/>
    </row>
    <row r="78" spans="2:20">
      <c r="B78" s="5"/>
      <c r="C78" s="42" t="s">
        <v>77</v>
      </c>
      <c r="D78" s="180">
        <v>0</v>
      </c>
      <c r="E78" s="181">
        <v>0</v>
      </c>
      <c r="F78" s="184">
        <v>0</v>
      </c>
      <c r="G78" s="181">
        <v>0</v>
      </c>
      <c r="H78" s="182">
        <v>0</v>
      </c>
      <c r="I78" s="182">
        <v>0</v>
      </c>
      <c r="J78" s="182">
        <v>0</v>
      </c>
      <c r="K78" s="182">
        <v>0</v>
      </c>
      <c r="L78" s="182">
        <v>0</v>
      </c>
      <c r="M78" s="182">
        <v>0</v>
      </c>
      <c r="N78" s="182">
        <v>0</v>
      </c>
      <c r="O78" s="182">
        <v>0</v>
      </c>
      <c r="P78" s="182">
        <v>0</v>
      </c>
      <c r="Q78" s="182">
        <v>0</v>
      </c>
      <c r="R78" s="183">
        <v>0</v>
      </c>
      <c r="S78" s="26">
        <f t="shared" si="19"/>
        <v>0</v>
      </c>
      <c r="T78" s="8"/>
    </row>
    <row r="79" spans="2:20">
      <c r="B79" s="5"/>
      <c r="C79" s="43"/>
      <c r="D79" s="36"/>
      <c r="E79" s="38"/>
      <c r="F79" s="37"/>
      <c r="G79" s="38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  <c r="S79" s="26">
        <f t="shared" si="19"/>
        <v>0</v>
      </c>
      <c r="T79" s="8"/>
    </row>
    <row r="80" spans="2:20">
      <c r="B80" s="5"/>
      <c r="C80" s="43"/>
      <c r="D80" s="36"/>
      <c r="E80" s="38"/>
      <c r="F80" s="37"/>
      <c r="G80" s="38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S80" s="26">
        <f t="shared" si="19"/>
        <v>0</v>
      </c>
      <c r="T80" s="8"/>
    </row>
    <row r="81" spans="2:20">
      <c r="B81" s="5"/>
      <c r="C81" s="43"/>
      <c r="D81" s="36"/>
      <c r="E81" s="38"/>
      <c r="F81" s="37"/>
      <c r="G81" s="38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  <c r="S81" s="26">
        <f t="shared" si="19"/>
        <v>0</v>
      </c>
      <c r="T81" s="8"/>
    </row>
    <row r="82" spans="2:20" s="28" customFormat="1" ht="15" thickBot="1">
      <c r="B82" s="19"/>
      <c r="C82" s="44" t="s">
        <v>78</v>
      </c>
      <c r="D82" s="45">
        <f>D8+D29+D39+D47+D50+D66+D75+D78</f>
        <v>4672709</v>
      </c>
      <c r="E82" s="46">
        <f t="shared" ref="E82:R82" si="21">E8+E29+E39+E47+E50+E66+E75+E78</f>
        <v>2305.4082146232936</v>
      </c>
      <c r="F82" s="47">
        <f t="shared" si="21"/>
        <v>4363230.3139161495</v>
      </c>
      <c r="G82" s="46">
        <f t="shared" si="21"/>
        <v>648.90673600000014</v>
      </c>
      <c r="H82" s="48">
        <f t="shared" si="21"/>
        <v>537.35265000000004</v>
      </c>
      <c r="I82" s="48">
        <f t="shared" si="21"/>
        <v>469.42153400000001</v>
      </c>
      <c r="J82" s="48">
        <f t="shared" si="21"/>
        <v>541.903684</v>
      </c>
      <c r="K82" s="48">
        <f t="shared" si="21"/>
        <v>589.70923400000004</v>
      </c>
      <c r="L82" s="48">
        <f t="shared" si="21"/>
        <v>597.09187299999985</v>
      </c>
      <c r="M82" s="48">
        <f t="shared" si="21"/>
        <v>656.12798700000008</v>
      </c>
      <c r="N82" s="48">
        <f t="shared" si="21"/>
        <v>522.63476100000003</v>
      </c>
      <c r="O82" s="48">
        <f>O8+O29+O39+O47+O50+O66+O75+O78</f>
        <v>648.85026000000005</v>
      </c>
      <c r="P82" s="48">
        <f t="shared" si="21"/>
        <v>675.10677499999997</v>
      </c>
      <c r="Q82" s="48">
        <f t="shared" si="21"/>
        <v>566.49478299999998</v>
      </c>
      <c r="R82" s="49">
        <f t="shared" si="21"/>
        <v>746.67266200000017</v>
      </c>
      <c r="S82" s="50">
        <f t="shared" si="19"/>
        <v>7200.2729390000004</v>
      </c>
      <c r="T82" s="27"/>
    </row>
    <row r="83" spans="2:20">
      <c r="B83" s="5"/>
      <c r="C83" s="51"/>
      <c r="D83" s="52"/>
      <c r="E83" s="53"/>
      <c r="F83" s="54"/>
      <c r="G83" s="53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6"/>
      <c r="S83" s="97"/>
      <c r="T83" s="8"/>
    </row>
    <row r="84" spans="2:20">
      <c r="B84" s="5"/>
      <c r="C84" s="43"/>
      <c r="D84" s="36"/>
      <c r="E84" s="57"/>
      <c r="F84" s="58"/>
      <c r="G84" s="57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60"/>
      <c r="S84" s="98"/>
      <c r="T84" s="8"/>
    </row>
    <row r="85" spans="2:20">
      <c r="B85" s="5"/>
      <c r="C85" s="43"/>
      <c r="D85" s="36"/>
      <c r="E85" s="57"/>
      <c r="F85" s="58"/>
      <c r="G85" s="57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60"/>
      <c r="S85" s="98"/>
      <c r="T85" s="8"/>
    </row>
    <row r="86" spans="2:20">
      <c r="B86" s="5"/>
      <c r="C86" s="61" t="s">
        <v>79</v>
      </c>
      <c r="D86" s="62"/>
      <c r="E86" s="63"/>
      <c r="F86" s="64"/>
      <c r="G86" s="63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6"/>
      <c r="S86" s="99"/>
      <c r="T86" s="8"/>
    </row>
    <row r="87" spans="2:20">
      <c r="B87" s="5"/>
      <c r="C87" s="100" t="s">
        <v>80</v>
      </c>
      <c r="D87" s="101">
        <f>SUM(D88:D104)</f>
        <v>1588</v>
      </c>
      <c r="E87" s="102">
        <f t="shared" ref="E87:R87" si="22">SUM(E88:E104)</f>
        <v>306.50976000000003</v>
      </c>
      <c r="F87" s="103">
        <f t="shared" si="22"/>
        <v>0</v>
      </c>
      <c r="G87" s="102">
        <f t="shared" si="22"/>
        <v>95.462960999999979</v>
      </c>
      <c r="H87" s="104">
        <f t="shared" si="22"/>
        <v>78.923792999999989</v>
      </c>
      <c r="I87" s="104">
        <f t="shared" si="22"/>
        <v>79.714962999999997</v>
      </c>
      <c r="J87" s="104">
        <f t="shared" si="22"/>
        <v>75.218759000000006</v>
      </c>
      <c r="K87" s="104">
        <f t="shared" si="22"/>
        <v>70.975941000000006</v>
      </c>
      <c r="L87" s="104">
        <f t="shared" si="22"/>
        <v>71.780103999999994</v>
      </c>
      <c r="M87" s="104">
        <f t="shared" si="22"/>
        <v>63.199454000000003</v>
      </c>
      <c r="N87" s="104">
        <f t="shared" si="22"/>
        <v>69.82278100000002</v>
      </c>
      <c r="O87" s="104">
        <f t="shared" si="22"/>
        <v>87.749296999999984</v>
      </c>
      <c r="P87" s="104">
        <f t="shared" si="22"/>
        <v>95.025653999999975</v>
      </c>
      <c r="Q87" s="104">
        <f t="shared" si="22"/>
        <v>93.938269999999989</v>
      </c>
      <c r="R87" s="105">
        <f t="shared" si="22"/>
        <v>90.39408499999999</v>
      </c>
      <c r="S87" s="67">
        <f>SUM(G87:R87)</f>
        <v>972.20606199999997</v>
      </c>
      <c r="T87" s="8"/>
    </row>
    <row r="88" spans="2:20">
      <c r="B88" s="5"/>
      <c r="C88" s="68" t="s">
        <v>81</v>
      </c>
      <c r="D88" s="185">
        <v>1124</v>
      </c>
      <c r="E88" s="186">
        <v>192.99960000000002</v>
      </c>
      <c r="F88" s="189">
        <v>0</v>
      </c>
      <c r="G88" s="186">
        <v>29.506415999999994</v>
      </c>
      <c r="H88" s="187">
        <v>28.042022999999993</v>
      </c>
      <c r="I88" s="187">
        <v>27.677328999999997</v>
      </c>
      <c r="J88" s="187">
        <v>22.673397999999999</v>
      </c>
      <c r="K88" s="187">
        <v>18.284996999999997</v>
      </c>
      <c r="L88" s="187">
        <v>16.339400999999999</v>
      </c>
      <c r="M88" s="187">
        <v>14.755741000000004</v>
      </c>
      <c r="N88" s="187">
        <v>21.686432500000002</v>
      </c>
      <c r="O88" s="187">
        <v>39.256253000000001</v>
      </c>
      <c r="P88" s="187">
        <v>35.950679499999993</v>
      </c>
      <c r="Q88" s="187">
        <v>39.929750999999996</v>
      </c>
      <c r="R88" s="188">
        <v>36.873612999999999</v>
      </c>
      <c r="S88" s="26">
        <f>SUM(G88:R88)</f>
        <v>330.97603399999997</v>
      </c>
      <c r="T88" s="8"/>
    </row>
    <row r="89" spans="2:20">
      <c r="B89" s="5"/>
      <c r="C89" s="68" t="s">
        <v>82</v>
      </c>
      <c r="D89" s="185">
        <v>0</v>
      </c>
      <c r="E89" s="186">
        <v>0</v>
      </c>
      <c r="F89" s="189">
        <v>0</v>
      </c>
      <c r="G89" s="186">
        <v>0</v>
      </c>
      <c r="H89" s="187">
        <v>0</v>
      </c>
      <c r="I89" s="187">
        <v>0</v>
      </c>
      <c r="J89" s="187">
        <v>0</v>
      </c>
      <c r="K89" s="187">
        <v>0</v>
      </c>
      <c r="L89" s="187">
        <v>0</v>
      </c>
      <c r="M89" s="187">
        <v>0</v>
      </c>
      <c r="N89" s="187">
        <v>0</v>
      </c>
      <c r="O89" s="187">
        <v>0</v>
      </c>
      <c r="P89" s="187">
        <v>0</v>
      </c>
      <c r="Q89" s="187">
        <v>0</v>
      </c>
      <c r="R89" s="188">
        <v>0</v>
      </c>
      <c r="S89" s="26">
        <f>SUM(G89:R89)</f>
        <v>0</v>
      </c>
      <c r="T89" s="8"/>
    </row>
    <row r="90" spans="2:20">
      <c r="B90" s="5"/>
      <c r="C90" s="68" t="s">
        <v>83</v>
      </c>
      <c r="D90" s="185">
        <v>0</v>
      </c>
      <c r="E90" s="186">
        <v>0</v>
      </c>
      <c r="F90" s="189">
        <v>0</v>
      </c>
      <c r="G90" s="186">
        <v>0</v>
      </c>
      <c r="H90" s="187">
        <v>0</v>
      </c>
      <c r="I90" s="187">
        <v>0</v>
      </c>
      <c r="J90" s="187">
        <v>0</v>
      </c>
      <c r="K90" s="187">
        <v>0</v>
      </c>
      <c r="L90" s="187">
        <v>0</v>
      </c>
      <c r="M90" s="187">
        <v>0</v>
      </c>
      <c r="N90" s="187">
        <v>0</v>
      </c>
      <c r="O90" s="187">
        <v>0</v>
      </c>
      <c r="P90" s="187">
        <v>0</v>
      </c>
      <c r="Q90" s="187">
        <v>0</v>
      </c>
      <c r="R90" s="188">
        <v>0</v>
      </c>
      <c r="S90" s="26">
        <f t="shared" ref="S90:S102" si="23">SUM(G90:R90)</f>
        <v>0</v>
      </c>
      <c r="T90" s="8"/>
    </row>
    <row r="91" spans="2:20">
      <c r="B91" s="5"/>
      <c r="C91" s="68" t="s">
        <v>84</v>
      </c>
      <c r="D91" s="185">
        <v>0</v>
      </c>
      <c r="E91" s="186">
        <v>0</v>
      </c>
      <c r="F91" s="189">
        <v>0</v>
      </c>
      <c r="G91" s="186">
        <v>0</v>
      </c>
      <c r="H91" s="187">
        <v>0</v>
      </c>
      <c r="I91" s="187">
        <v>0</v>
      </c>
      <c r="J91" s="187">
        <v>0</v>
      </c>
      <c r="K91" s="187">
        <v>0</v>
      </c>
      <c r="L91" s="187">
        <v>0</v>
      </c>
      <c r="M91" s="187">
        <v>0</v>
      </c>
      <c r="N91" s="187">
        <v>0</v>
      </c>
      <c r="O91" s="187">
        <v>0</v>
      </c>
      <c r="P91" s="187">
        <v>0</v>
      </c>
      <c r="Q91" s="187">
        <v>0</v>
      </c>
      <c r="R91" s="188">
        <v>0</v>
      </c>
      <c r="S91" s="26">
        <f t="shared" si="23"/>
        <v>0</v>
      </c>
      <c r="T91" s="8"/>
    </row>
    <row r="92" spans="2:20">
      <c r="B92" s="5"/>
      <c r="C92" s="69" t="s">
        <v>85</v>
      </c>
      <c r="D92" s="185">
        <v>0</v>
      </c>
      <c r="E92" s="186">
        <v>0</v>
      </c>
      <c r="F92" s="189">
        <v>0</v>
      </c>
      <c r="G92" s="186">
        <v>4.9846459999999997</v>
      </c>
      <c r="H92" s="187">
        <v>4.7255909999999997</v>
      </c>
      <c r="I92" s="187">
        <v>4.0288760000000003</v>
      </c>
      <c r="J92" s="187">
        <v>3.2429960000000002</v>
      </c>
      <c r="K92" s="187">
        <v>2.6276869999999999</v>
      </c>
      <c r="L92" s="187">
        <v>2.200142</v>
      </c>
      <c r="M92" s="187">
        <v>1.663362</v>
      </c>
      <c r="N92" s="187">
        <v>2.2744844999999998</v>
      </c>
      <c r="O92" s="187">
        <v>2.1291440000000001</v>
      </c>
      <c r="P92" s="187">
        <v>3.4933934999999998</v>
      </c>
      <c r="Q92" s="187">
        <v>4.1294170000000001</v>
      </c>
      <c r="R92" s="188">
        <v>3.450342</v>
      </c>
      <c r="S92" s="26">
        <f t="shared" si="23"/>
        <v>38.950081000000004</v>
      </c>
      <c r="T92" s="8"/>
    </row>
    <row r="93" spans="2:20">
      <c r="B93" s="5"/>
      <c r="C93" s="68" t="s">
        <v>86</v>
      </c>
      <c r="D93" s="185">
        <v>0</v>
      </c>
      <c r="E93" s="186">
        <v>0</v>
      </c>
      <c r="F93" s="189">
        <v>0</v>
      </c>
      <c r="G93" s="186">
        <v>0</v>
      </c>
      <c r="H93" s="187">
        <v>0</v>
      </c>
      <c r="I93" s="187">
        <v>0</v>
      </c>
      <c r="J93" s="187">
        <v>0</v>
      </c>
      <c r="K93" s="187">
        <v>0</v>
      </c>
      <c r="L93" s="187">
        <v>0</v>
      </c>
      <c r="M93" s="187">
        <v>0</v>
      </c>
      <c r="N93" s="187">
        <v>0</v>
      </c>
      <c r="O93" s="187">
        <v>0</v>
      </c>
      <c r="P93" s="187">
        <v>0</v>
      </c>
      <c r="Q93" s="187">
        <v>0</v>
      </c>
      <c r="R93" s="188">
        <v>0</v>
      </c>
      <c r="S93" s="26">
        <f t="shared" si="23"/>
        <v>0</v>
      </c>
      <c r="T93" s="8"/>
    </row>
    <row r="94" spans="2:20">
      <c r="B94" s="5"/>
      <c r="C94" s="68" t="s">
        <v>87</v>
      </c>
      <c r="D94" s="185">
        <v>267</v>
      </c>
      <c r="E94" s="186">
        <v>34.360480000000003</v>
      </c>
      <c r="F94" s="189">
        <v>0</v>
      </c>
      <c r="G94" s="186">
        <v>6.6649072500000006</v>
      </c>
      <c r="H94" s="187">
        <v>6.5443059999999988</v>
      </c>
      <c r="I94" s="187">
        <v>6.631168999999999</v>
      </c>
      <c r="J94" s="187">
        <v>5.9376059999999988</v>
      </c>
      <c r="K94" s="187">
        <v>4.8287449999999987</v>
      </c>
      <c r="L94" s="187">
        <v>4.8618380000000005</v>
      </c>
      <c r="M94" s="187">
        <v>4.3356909999999989</v>
      </c>
      <c r="N94" s="187">
        <v>5.5118619999999998</v>
      </c>
      <c r="O94" s="187">
        <v>4.8553500000000005</v>
      </c>
      <c r="P94" s="187">
        <v>4.0580870000000004</v>
      </c>
      <c r="Q94" s="187">
        <v>2.450723</v>
      </c>
      <c r="R94" s="188">
        <v>4.6293030000000002</v>
      </c>
      <c r="S94" s="26">
        <f t="shared" si="23"/>
        <v>61.30958725</v>
      </c>
      <c r="T94" s="8"/>
    </row>
    <row r="95" spans="2:20">
      <c r="B95" s="5"/>
      <c r="C95" s="69" t="s">
        <v>85</v>
      </c>
      <c r="D95" s="185">
        <v>0</v>
      </c>
      <c r="E95" s="186">
        <v>0</v>
      </c>
      <c r="F95" s="189">
        <v>0</v>
      </c>
      <c r="G95" s="186">
        <v>0.95375975000000002</v>
      </c>
      <c r="H95" s="187">
        <v>1.370949</v>
      </c>
      <c r="I95" s="187">
        <v>1.465673</v>
      </c>
      <c r="J95" s="187">
        <v>1.400997</v>
      </c>
      <c r="K95" s="187">
        <v>1.3387950000000002</v>
      </c>
      <c r="L95" s="187">
        <v>1.3770020000000001</v>
      </c>
      <c r="M95" s="187">
        <v>1.399035</v>
      </c>
      <c r="N95" s="187">
        <v>1.3373820000000001</v>
      </c>
      <c r="O95" s="187">
        <v>1.26224</v>
      </c>
      <c r="P95" s="187">
        <v>1.262052</v>
      </c>
      <c r="Q95" s="187">
        <v>1.376023</v>
      </c>
      <c r="R95" s="188">
        <v>1.3759669999999999</v>
      </c>
      <c r="S95" s="26">
        <f t="shared" si="23"/>
        <v>15.91987475</v>
      </c>
      <c r="T95" s="8"/>
    </row>
    <row r="96" spans="2:20">
      <c r="B96" s="5"/>
      <c r="C96" s="68" t="s">
        <v>88</v>
      </c>
      <c r="D96" s="185">
        <v>0</v>
      </c>
      <c r="E96" s="186">
        <v>0</v>
      </c>
      <c r="F96" s="189">
        <v>0</v>
      </c>
      <c r="G96" s="186">
        <v>0</v>
      </c>
      <c r="H96" s="187">
        <v>0</v>
      </c>
      <c r="I96" s="187">
        <v>0</v>
      </c>
      <c r="J96" s="187">
        <v>0</v>
      </c>
      <c r="K96" s="187">
        <v>0</v>
      </c>
      <c r="L96" s="187">
        <v>0</v>
      </c>
      <c r="M96" s="187">
        <v>0</v>
      </c>
      <c r="N96" s="187">
        <v>0</v>
      </c>
      <c r="O96" s="187">
        <v>0</v>
      </c>
      <c r="P96" s="187">
        <v>0</v>
      </c>
      <c r="Q96" s="187">
        <v>0</v>
      </c>
      <c r="R96" s="188">
        <v>0</v>
      </c>
      <c r="S96" s="26">
        <f t="shared" si="23"/>
        <v>0</v>
      </c>
      <c r="T96" s="8"/>
    </row>
    <row r="97" spans="2:20">
      <c r="B97" s="5"/>
      <c r="C97" s="69" t="s">
        <v>85</v>
      </c>
      <c r="D97" s="185">
        <v>0</v>
      </c>
      <c r="E97" s="186">
        <v>0</v>
      </c>
      <c r="F97" s="189">
        <v>0</v>
      </c>
      <c r="G97" s="186">
        <v>0</v>
      </c>
      <c r="H97" s="187">
        <v>0</v>
      </c>
      <c r="I97" s="187">
        <v>0</v>
      </c>
      <c r="J97" s="187">
        <v>0</v>
      </c>
      <c r="K97" s="187">
        <v>0</v>
      </c>
      <c r="L97" s="187">
        <v>0</v>
      </c>
      <c r="M97" s="187">
        <v>0</v>
      </c>
      <c r="N97" s="187">
        <v>0</v>
      </c>
      <c r="O97" s="187">
        <v>0</v>
      </c>
      <c r="P97" s="187">
        <v>0</v>
      </c>
      <c r="Q97" s="187">
        <v>0</v>
      </c>
      <c r="R97" s="188">
        <v>0</v>
      </c>
      <c r="S97" s="26">
        <f t="shared" si="23"/>
        <v>0</v>
      </c>
      <c r="T97" s="8"/>
    </row>
    <row r="98" spans="2:20">
      <c r="B98" s="5"/>
      <c r="C98" s="69" t="s">
        <v>89</v>
      </c>
      <c r="D98" s="185">
        <v>142</v>
      </c>
      <c r="E98" s="186">
        <v>39.258479999999999</v>
      </c>
      <c r="F98" s="189">
        <v>0</v>
      </c>
      <c r="G98" s="186">
        <v>1.0368899999999999</v>
      </c>
      <c r="H98" s="187">
        <v>1.1004960000000001</v>
      </c>
      <c r="I98" s="187">
        <v>0.31821699999999997</v>
      </c>
      <c r="J98" s="187">
        <v>0.25767899999999988</v>
      </c>
      <c r="K98" s="187">
        <v>0.55240200000000017</v>
      </c>
      <c r="L98" s="187">
        <v>0.96616500000000005</v>
      </c>
      <c r="M98" s="187">
        <v>1.6698400000000002</v>
      </c>
      <c r="N98" s="187">
        <v>1.9585540000000004</v>
      </c>
      <c r="O98" s="187">
        <v>2.0796209999999995</v>
      </c>
      <c r="P98" s="187">
        <v>2.6439460000000001</v>
      </c>
      <c r="Q98" s="187">
        <v>2.7237100000000005</v>
      </c>
      <c r="R98" s="188">
        <v>2.3701589999999997</v>
      </c>
      <c r="S98" s="26">
        <f t="shared" si="23"/>
        <v>17.677679000000001</v>
      </c>
      <c r="T98" s="8"/>
    </row>
    <row r="99" spans="2:20">
      <c r="B99" s="5"/>
      <c r="C99" s="69" t="s">
        <v>90</v>
      </c>
      <c r="D99" s="185">
        <v>0</v>
      </c>
      <c r="E99" s="186">
        <v>0</v>
      </c>
      <c r="F99" s="189">
        <v>0</v>
      </c>
      <c r="G99" s="186">
        <v>2.32E-4</v>
      </c>
      <c r="H99" s="187">
        <v>0</v>
      </c>
      <c r="I99" s="187">
        <v>0</v>
      </c>
      <c r="J99" s="187">
        <v>0</v>
      </c>
      <c r="K99" s="187">
        <v>0</v>
      </c>
      <c r="L99" s="187">
        <v>0</v>
      </c>
      <c r="M99" s="187">
        <v>0</v>
      </c>
      <c r="N99" s="187">
        <v>0</v>
      </c>
      <c r="O99" s="187">
        <v>0</v>
      </c>
      <c r="P99" s="187">
        <v>0</v>
      </c>
      <c r="Q99" s="187">
        <v>0</v>
      </c>
      <c r="R99" s="188">
        <v>0</v>
      </c>
      <c r="S99" s="26">
        <f t="shared" si="23"/>
        <v>2.32E-4</v>
      </c>
      <c r="T99" s="8"/>
    </row>
    <row r="100" spans="2:20">
      <c r="B100" s="5"/>
      <c r="C100" s="69" t="s">
        <v>91</v>
      </c>
      <c r="D100" s="185">
        <v>37</v>
      </c>
      <c r="E100" s="186">
        <v>9.2230000000000008</v>
      </c>
      <c r="F100" s="189">
        <v>0</v>
      </c>
      <c r="G100" s="186">
        <v>1.2689049999999999</v>
      </c>
      <c r="H100" s="187">
        <v>1.263849</v>
      </c>
      <c r="I100" s="187">
        <v>1.041617</v>
      </c>
      <c r="J100" s="187">
        <v>0.977159</v>
      </c>
      <c r="K100" s="187">
        <v>0.82955999999999996</v>
      </c>
      <c r="L100" s="187">
        <v>0.91290700000000002</v>
      </c>
      <c r="M100" s="187">
        <v>0.84402600000000005</v>
      </c>
      <c r="N100" s="187">
        <v>0.946052</v>
      </c>
      <c r="O100" s="187">
        <v>0.99100100000000002</v>
      </c>
      <c r="P100" s="187">
        <v>0.998529</v>
      </c>
      <c r="Q100" s="187">
        <v>1.0534429999999999</v>
      </c>
      <c r="R100" s="188">
        <v>0.95569000000000004</v>
      </c>
      <c r="S100" s="26">
        <f t="shared" si="23"/>
        <v>12.082738000000001</v>
      </c>
      <c r="T100" s="8"/>
    </row>
    <row r="101" spans="2:20">
      <c r="B101" s="5"/>
      <c r="C101" s="68" t="s">
        <v>92</v>
      </c>
      <c r="D101" s="185">
        <v>17</v>
      </c>
      <c r="E101" s="186">
        <v>4.2880000000000003</v>
      </c>
      <c r="F101" s="189">
        <v>0</v>
      </c>
      <c r="G101" s="186">
        <v>1.6742600000000001</v>
      </c>
      <c r="H101" s="187">
        <v>1.7575789999999998</v>
      </c>
      <c r="I101" s="187">
        <v>2.826635</v>
      </c>
      <c r="J101" s="187">
        <v>1.8754139999999999</v>
      </c>
      <c r="K101" s="187">
        <v>1.7193980000000002</v>
      </c>
      <c r="L101" s="187">
        <v>0.9869570000000002</v>
      </c>
      <c r="M101" s="187">
        <v>1.010427</v>
      </c>
      <c r="N101" s="187">
        <v>1.116304</v>
      </c>
      <c r="O101" s="187">
        <v>1.1078760000000001</v>
      </c>
      <c r="P101" s="187">
        <v>0.89616700000000005</v>
      </c>
      <c r="Q101" s="187">
        <v>1.4446859999999999</v>
      </c>
      <c r="R101" s="188">
        <v>1.8180060000000002</v>
      </c>
      <c r="S101" s="26">
        <f t="shared" si="23"/>
        <v>18.233708999999998</v>
      </c>
      <c r="T101" s="8"/>
    </row>
    <row r="102" spans="2:20">
      <c r="B102" s="5"/>
      <c r="C102" s="68" t="s">
        <v>93</v>
      </c>
      <c r="D102" s="185">
        <v>0</v>
      </c>
      <c r="E102" s="186">
        <v>0</v>
      </c>
      <c r="F102" s="189">
        <v>0</v>
      </c>
      <c r="G102" s="186">
        <v>0</v>
      </c>
      <c r="H102" s="187">
        <v>0</v>
      </c>
      <c r="I102" s="187">
        <v>0</v>
      </c>
      <c r="J102" s="187">
        <v>0</v>
      </c>
      <c r="K102" s="187">
        <v>0</v>
      </c>
      <c r="L102" s="187">
        <v>0</v>
      </c>
      <c r="M102" s="187">
        <v>0</v>
      </c>
      <c r="N102" s="187">
        <v>0</v>
      </c>
      <c r="O102" s="187">
        <v>0</v>
      </c>
      <c r="P102" s="187">
        <v>0</v>
      </c>
      <c r="Q102" s="187">
        <v>0</v>
      </c>
      <c r="R102" s="188">
        <v>0</v>
      </c>
      <c r="S102" s="26">
        <f t="shared" si="23"/>
        <v>0</v>
      </c>
      <c r="T102" s="8"/>
    </row>
    <row r="103" spans="2:20">
      <c r="B103" s="5"/>
      <c r="C103" s="68" t="s">
        <v>94</v>
      </c>
      <c r="D103" s="185">
        <v>0</v>
      </c>
      <c r="E103" s="186">
        <v>0</v>
      </c>
      <c r="F103" s="189">
        <v>0</v>
      </c>
      <c r="G103" s="186">
        <v>0</v>
      </c>
      <c r="H103" s="187">
        <v>0</v>
      </c>
      <c r="I103" s="187">
        <v>0</v>
      </c>
      <c r="J103" s="187">
        <v>0</v>
      </c>
      <c r="K103" s="187">
        <v>0</v>
      </c>
      <c r="L103" s="187">
        <v>0</v>
      </c>
      <c r="M103" s="187">
        <v>0</v>
      </c>
      <c r="N103" s="187">
        <v>0</v>
      </c>
      <c r="O103" s="187">
        <v>0</v>
      </c>
      <c r="P103" s="187">
        <v>0</v>
      </c>
      <c r="Q103" s="187">
        <v>0</v>
      </c>
      <c r="R103" s="188">
        <v>0</v>
      </c>
      <c r="S103" s="26">
        <f>SUM(G103:R103)</f>
        <v>0</v>
      </c>
      <c r="T103" s="8"/>
    </row>
    <row r="104" spans="2:20">
      <c r="B104" s="5"/>
      <c r="C104" s="68" t="s">
        <v>95</v>
      </c>
      <c r="D104" s="185">
        <v>1</v>
      </c>
      <c r="E104" s="186">
        <v>26.380200000000002</v>
      </c>
      <c r="F104" s="189">
        <v>0</v>
      </c>
      <c r="G104" s="186">
        <v>49.372945000000001</v>
      </c>
      <c r="H104" s="187">
        <v>34.119</v>
      </c>
      <c r="I104" s="187">
        <v>35.725446999999996</v>
      </c>
      <c r="J104" s="187">
        <v>38.85351</v>
      </c>
      <c r="K104" s="187">
        <v>40.794356999999998</v>
      </c>
      <c r="L104" s="187">
        <v>44.135691999999999</v>
      </c>
      <c r="M104" s="187">
        <v>37.521332000000001</v>
      </c>
      <c r="N104" s="187">
        <v>34.991710000000005</v>
      </c>
      <c r="O104" s="187">
        <v>36.067811999999996</v>
      </c>
      <c r="P104" s="187">
        <v>45.722799999999999</v>
      </c>
      <c r="Q104" s="187">
        <v>40.830517</v>
      </c>
      <c r="R104" s="188">
        <v>38.921005000000001</v>
      </c>
      <c r="S104" s="26">
        <f t="shared" ref="S104:S143" si="24">SUM(G104:R104)</f>
        <v>477.056127</v>
      </c>
      <c r="T104" s="8"/>
    </row>
    <row r="105" spans="2:20">
      <c r="B105" s="5"/>
      <c r="C105" s="70"/>
      <c r="D105" s="36">
        <f>'[51]FY12-13 Actual Sales'!D105</f>
        <v>0</v>
      </c>
      <c r="E105" s="36">
        <f>'[51]FY12-13 Actual Sales'!E105</f>
        <v>0</v>
      </c>
      <c r="F105" s="36">
        <f>'[51]FY12-13 Actual Sales'!F105</f>
        <v>0</v>
      </c>
      <c r="G105" s="36">
        <f>'[51]FY12-13 Actual Sales'!G105</f>
        <v>0</v>
      </c>
      <c r="H105" s="36">
        <f>'[51]FY12-13 Actual Sales'!H105</f>
        <v>0</v>
      </c>
      <c r="I105" s="36">
        <f>'[51]FY12-13 Actual Sales'!I105</f>
        <v>0</v>
      </c>
      <c r="J105" s="36">
        <f>'[51]FY12-13 Actual Sales'!J105</f>
        <v>0</v>
      </c>
      <c r="K105" s="36">
        <f>'[51]FY12-13 Actual Sales'!K105</f>
        <v>0</v>
      </c>
      <c r="L105" s="36">
        <f>'[51]FY12-13 Actual Sales'!L105</f>
        <v>0</v>
      </c>
      <c r="M105" s="36">
        <f>'[51]FY12-13 Actual Sales'!M105</f>
        <v>0</v>
      </c>
      <c r="N105" s="36">
        <f>'[51]FY12-13 Actual Sales'!N105</f>
        <v>0</v>
      </c>
      <c r="O105" s="36">
        <f>'[51]FY12-13 Actual Sales'!O105</f>
        <v>0</v>
      </c>
      <c r="P105" s="36">
        <f>'[51]FY12-13 Actual Sales'!P105</f>
        <v>0</v>
      </c>
      <c r="Q105" s="36">
        <f>'[51]FY12-13 Actual Sales'!Q105</f>
        <v>0</v>
      </c>
      <c r="R105" s="36">
        <f>'[51]FY12-13 Actual Sales'!R105</f>
        <v>0</v>
      </c>
      <c r="S105" s="106"/>
      <c r="T105" s="8"/>
    </row>
    <row r="106" spans="2:20">
      <c r="B106" s="5"/>
      <c r="C106" s="100" t="s">
        <v>96</v>
      </c>
      <c r="D106" s="101">
        <f>SUM(D107:D123)</f>
        <v>55</v>
      </c>
      <c r="E106" s="102">
        <f t="shared" ref="E106:Q106" si="25">SUM(E107:E123)</f>
        <v>126.0976</v>
      </c>
      <c r="F106" s="103">
        <f t="shared" si="25"/>
        <v>0</v>
      </c>
      <c r="G106" s="102">
        <f t="shared" si="25"/>
        <v>21.596134999999997</v>
      </c>
      <c r="H106" s="104">
        <f t="shared" si="25"/>
        <v>20.636735000000002</v>
      </c>
      <c r="I106" s="104">
        <f t="shared" si="25"/>
        <v>20.015246000000001</v>
      </c>
      <c r="J106" s="104">
        <f t="shared" si="25"/>
        <v>20.827900999999997</v>
      </c>
      <c r="K106" s="104">
        <f t="shared" si="25"/>
        <v>19.351011000000003</v>
      </c>
      <c r="L106" s="104">
        <f t="shared" si="25"/>
        <v>19.231394000000002</v>
      </c>
      <c r="M106" s="104">
        <f t="shared" si="25"/>
        <v>20.173031000000002</v>
      </c>
      <c r="N106" s="104">
        <f t="shared" si="25"/>
        <v>21.195747999999998</v>
      </c>
      <c r="O106" s="104">
        <f t="shared" si="25"/>
        <v>20.831742999999999</v>
      </c>
      <c r="P106" s="104">
        <f t="shared" si="25"/>
        <v>20.565530000000003</v>
      </c>
      <c r="Q106" s="104">
        <f t="shared" si="25"/>
        <v>21.725878000000002</v>
      </c>
      <c r="R106" s="105">
        <f>SUM(R107:R123)</f>
        <v>20.215644000000001</v>
      </c>
      <c r="S106" s="67">
        <f>SUM(G106:R106)</f>
        <v>246.365996</v>
      </c>
      <c r="T106" s="8"/>
    </row>
    <row r="107" spans="2:20">
      <c r="B107" s="5"/>
      <c r="C107" s="68" t="s">
        <v>81</v>
      </c>
      <c r="D107" s="190">
        <v>28</v>
      </c>
      <c r="E107" s="191">
        <v>42.911999999999999</v>
      </c>
      <c r="F107" s="194">
        <v>0</v>
      </c>
      <c r="G107" s="191">
        <v>9.4712260000000015</v>
      </c>
      <c r="H107" s="192">
        <v>9.121658</v>
      </c>
      <c r="I107" s="192">
        <v>9.215821</v>
      </c>
      <c r="J107" s="192">
        <v>10.199094000000001</v>
      </c>
      <c r="K107" s="192">
        <v>9.3210420000000003</v>
      </c>
      <c r="L107" s="192">
        <v>9.3767890000000005</v>
      </c>
      <c r="M107" s="192">
        <v>8.9174420000000012</v>
      </c>
      <c r="N107" s="192">
        <v>9.8915760000000006</v>
      </c>
      <c r="O107" s="192">
        <v>9.7646059999999988</v>
      </c>
      <c r="P107" s="192">
        <v>9.528728000000001</v>
      </c>
      <c r="Q107" s="192">
        <v>10.844429</v>
      </c>
      <c r="R107" s="193">
        <v>10.289166000000002</v>
      </c>
      <c r="S107" s="26">
        <f t="shared" si="24"/>
        <v>115.94157700000002</v>
      </c>
      <c r="T107" s="8"/>
    </row>
    <row r="108" spans="2:20">
      <c r="B108" s="5"/>
      <c r="C108" s="68" t="s">
        <v>82</v>
      </c>
      <c r="D108" s="190">
        <v>0</v>
      </c>
      <c r="E108" s="191">
        <v>0</v>
      </c>
      <c r="F108" s="194">
        <v>0</v>
      </c>
      <c r="G108" s="191">
        <v>0</v>
      </c>
      <c r="H108" s="192">
        <v>0</v>
      </c>
      <c r="I108" s="192">
        <v>0</v>
      </c>
      <c r="J108" s="192">
        <v>0</v>
      </c>
      <c r="K108" s="192">
        <v>0</v>
      </c>
      <c r="L108" s="192">
        <v>0</v>
      </c>
      <c r="M108" s="192">
        <v>0</v>
      </c>
      <c r="N108" s="192">
        <v>0</v>
      </c>
      <c r="O108" s="192">
        <v>0</v>
      </c>
      <c r="P108" s="192">
        <v>0</v>
      </c>
      <c r="Q108" s="192">
        <v>0</v>
      </c>
      <c r="R108" s="193">
        <v>0</v>
      </c>
      <c r="S108" s="26">
        <f>SUM(G108:R108)</f>
        <v>0</v>
      </c>
      <c r="T108" s="8"/>
    </row>
    <row r="109" spans="2:20">
      <c r="B109" s="5"/>
      <c r="C109" s="68" t="s">
        <v>83</v>
      </c>
      <c r="D109" s="190">
        <v>0</v>
      </c>
      <c r="E109" s="191">
        <v>0</v>
      </c>
      <c r="F109" s="194">
        <v>0</v>
      </c>
      <c r="G109" s="191">
        <v>0</v>
      </c>
      <c r="H109" s="192">
        <v>0</v>
      </c>
      <c r="I109" s="192">
        <v>0</v>
      </c>
      <c r="J109" s="192">
        <v>0</v>
      </c>
      <c r="K109" s="192">
        <v>0</v>
      </c>
      <c r="L109" s="192">
        <v>0</v>
      </c>
      <c r="M109" s="192">
        <v>0</v>
      </c>
      <c r="N109" s="192">
        <v>0</v>
      </c>
      <c r="O109" s="192">
        <v>0</v>
      </c>
      <c r="P109" s="192">
        <v>0</v>
      </c>
      <c r="Q109" s="192">
        <v>0</v>
      </c>
      <c r="R109" s="193">
        <v>0</v>
      </c>
      <c r="S109" s="26">
        <f>SUM(G109:R109)</f>
        <v>0</v>
      </c>
      <c r="T109" s="8"/>
    </row>
    <row r="110" spans="2:20">
      <c r="B110" s="5"/>
      <c r="C110" s="68" t="s">
        <v>84</v>
      </c>
      <c r="D110" s="190">
        <v>0</v>
      </c>
      <c r="E110" s="191">
        <v>0</v>
      </c>
      <c r="F110" s="194">
        <v>0</v>
      </c>
      <c r="G110" s="191">
        <v>0</v>
      </c>
      <c r="H110" s="192">
        <v>0</v>
      </c>
      <c r="I110" s="192">
        <v>0</v>
      </c>
      <c r="J110" s="192">
        <v>0</v>
      </c>
      <c r="K110" s="192">
        <v>0</v>
      </c>
      <c r="L110" s="192">
        <v>0</v>
      </c>
      <c r="M110" s="192">
        <v>0</v>
      </c>
      <c r="N110" s="192">
        <v>0</v>
      </c>
      <c r="O110" s="192">
        <v>0</v>
      </c>
      <c r="P110" s="192">
        <v>0</v>
      </c>
      <c r="Q110" s="192">
        <v>0</v>
      </c>
      <c r="R110" s="193">
        <v>0</v>
      </c>
      <c r="S110" s="26">
        <f t="shared" si="24"/>
        <v>0</v>
      </c>
      <c r="T110" s="8"/>
    </row>
    <row r="111" spans="2:20">
      <c r="B111" s="5"/>
      <c r="C111" s="69" t="s">
        <v>85</v>
      </c>
      <c r="D111" s="190">
        <v>0</v>
      </c>
      <c r="E111" s="191">
        <v>0</v>
      </c>
      <c r="F111" s="194">
        <v>0</v>
      </c>
      <c r="G111" s="191">
        <v>3.5997240000000001</v>
      </c>
      <c r="H111" s="192">
        <v>2.025274</v>
      </c>
      <c r="I111" s="192">
        <v>2.4410059999999998</v>
      </c>
      <c r="J111" s="192">
        <v>2.281962</v>
      </c>
      <c r="K111" s="192">
        <v>2.213101</v>
      </c>
      <c r="L111" s="192">
        <v>2.0656810000000001</v>
      </c>
      <c r="M111" s="192">
        <v>1.7682910000000001</v>
      </c>
      <c r="N111" s="192">
        <v>1.853</v>
      </c>
      <c r="O111" s="192">
        <v>1.777428</v>
      </c>
      <c r="P111" s="192">
        <v>1.79294</v>
      </c>
      <c r="Q111" s="192">
        <v>2.186366</v>
      </c>
      <c r="R111" s="193">
        <v>2.0559449999999999</v>
      </c>
      <c r="S111" s="26">
        <f t="shared" si="24"/>
        <v>26.060718000000005</v>
      </c>
      <c r="T111" s="8"/>
    </row>
    <row r="112" spans="2:20">
      <c r="B112" s="5"/>
      <c r="C112" s="68" t="s">
        <v>86</v>
      </c>
      <c r="D112" s="190">
        <v>1</v>
      </c>
      <c r="E112" s="191">
        <v>4</v>
      </c>
      <c r="F112" s="194">
        <v>0</v>
      </c>
      <c r="G112" s="191">
        <v>2.9163999999999999</v>
      </c>
      <c r="H112" s="192">
        <v>3.4325999999999999</v>
      </c>
      <c r="I112" s="192">
        <v>3.4203999999999999</v>
      </c>
      <c r="J112" s="192">
        <v>3.6821999999999999</v>
      </c>
      <c r="K112" s="192">
        <v>2.9443999999999999</v>
      </c>
      <c r="L112" s="192">
        <v>2.36008</v>
      </c>
      <c r="M112" s="192">
        <v>2.2002000000000002</v>
      </c>
      <c r="N112" s="192">
        <v>2.1591999999999998</v>
      </c>
      <c r="O112" s="192">
        <v>2.2440000000000002</v>
      </c>
      <c r="P112" s="192">
        <v>2.2833999999999999</v>
      </c>
      <c r="Q112" s="192">
        <v>2.1012</v>
      </c>
      <c r="R112" s="193">
        <v>1.8533999999999999</v>
      </c>
      <c r="S112" s="26">
        <f t="shared" si="24"/>
        <v>31.597479999999997</v>
      </c>
      <c r="T112" s="8"/>
    </row>
    <row r="113" spans="2:20">
      <c r="B113" s="5"/>
      <c r="C113" s="68" t="s">
        <v>87</v>
      </c>
      <c r="D113" s="190">
        <v>7</v>
      </c>
      <c r="E113" s="191">
        <v>5.7840000000000007</v>
      </c>
      <c r="F113" s="194">
        <v>0</v>
      </c>
      <c r="G113" s="191">
        <v>4.7534240000000012E-2</v>
      </c>
      <c r="H113" s="192">
        <v>5.7434999999999972E-2</v>
      </c>
      <c r="I113" s="192">
        <v>8.2623000000000002E-2</v>
      </c>
      <c r="J113" s="192">
        <v>5.2003000000000014E-2</v>
      </c>
      <c r="K113" s="192">
        <v>6.9776999999999978E-2</v>
      </c>
      <c r="L113" s="192">
        <v>3.4096000000000029E-2</v>
      </c>
      <c r="M113" s="192">
        <v>0.22624199999999997</v>
      </c>
      <c r="N113" s="192">
        <v>0.20239499999999999</v>
      </c>
      <c r="O113" s="192">
        <v>0.22897200000000001</v>
      </c>
      <c r="P113" s="192">
        <v>0.22230800000000001</v>
      </c>
      <c r="Q113" s="192">
        <v>0.29327599999999998</v>
      </c>
      <c r="R113" s="193">
        <v>0.32631500000000013</v>
      </c>
      <c r="S113" s="26">
        <f t="shared" si="24"/>
        <v>1.84297624</v>
      </c>
      <c r="T113" s="8"/>
    </row>
    <row r="114" spans="2:20">
      <c r="B114" s="5"/>
      <c r="C114" s="69" t="s">
        <v>85</v>
      </c>
      <c r="D114" s="190">
        <v>0</v>
      </c>
      <c r="E114" s="191">
        <v>0</v>
      </c>
      <c r="F114" s="194">
        <v>0</v>
      </c>
      <c r="G114" s="191">
        <v>2.870176E-2</v>
      </c>
      <c r="H114" s="192">
        <v>3.9259000000000002E-2</v>
      </c>
      <c r="I114" s="192">
        <v>4.2712E-2</v>
      </c>
      <c r="J114" s="192">
        <v>3.9194E-2</v>
      </c>
      <c r="K114" s="192">
        <v>1.1846000000000001E-2</v>
      </c>
      <c r="L114" s="192">
        <v>4.1543999999999998E-2</v>
      </c>
      <c r="M114" s="192">
        <v>4.3321999999999999E-2</v>
      </c>
      <c r="N114" s="192">
        <v>4.3321999999999999E-2</v>
      </c>
      <c r="O114" s="192">
        <v>4.3278999999999998E-2</v>
      </c>
      <c r="P114" s="192">
        <v>4.7191999999999998E-2</v>
      </c>
      <c r="Q114" s="192">
        <v>7.1416999999999994E-2</v>
      </c>
      <c r="R114" s="193">
        <v>6.9043999999999994E-2</v>
      </c>
      <c r="S114" s="26">
        <f t="shared" si="24"/>
        <v>0.52083276000000001</v>
      </c>
      <c r="T114" s="8"/>
    </row>
    <row r="115" spans="2:20">
      <c r="B115" s="5"/>
      <c r="C115" s="68" t="s">
        <v>88</v>
      </c>
      <c r="D115" s="190">
        <v>0</v>
      </c>
      <c r="E115" s="191">
        <v>0</v>
      </c>
      <c r="F115" s="194">
        <v>0</v>
      </c>
      <c r="G115" s="191">
        <v>0</v>
      </c>
      <c r="H115" s="192">
        <v>0</v>
      </c>
      <c r="I115" s="192">
        <v>0</v>
      </c>
      <c r="J115" s="192">
        <v>0</v>
      </c>
      <c r="K115" s="192">
        <v>0</v>
      </c>
      <c r="L115" s="192">
        <v>0</v>
      </c>
      <c r="M115" s="192">
        <v>0</v>
      </c>
      <c r="N115" s="192">
        <v>0</v>
      </c>
      <c r="O115" s="192">
        <v>0</v>
      </c>
      <c r="P115" s="192">
        <v>0</v>
      </c>
      <c r="Q115" s="192">
        <v>0</v>
      </c>
      <c r="R115" s="193">
        <v>0</v>
      </c>
      <c r="S115" s="26">
        <f t="shared" si="24"/>
        <v>0</v>
      </c>
      <c r="T115" s="8"/>
    </row>
    <row r="116" spans="2:20">
      <c r="B116" s="5"/>
      <c r="C116" s="69" t="s">
        <v>85</v>
      </c>
      <c r="D116" s="190">
        <v>0</v>
      </c>
      <c r="E116" s="191">
        <v>0</v>
      </c>
      <c r="F116" s="194">
        <v>0</v>
      </c>
      <c r="G116" s="191">
        <v>0</v>
      </c>
      <c r="H116" s="192">
        <v>0</v>
      </c>
      <c r="I116" s="192">
        <v>0</v>
      </c>
      <c r="J116" s="192">
        <v>0</v>
      </c>
      <c r="K116" s="192">
        <v>0</v>
      </c>
      <c r="L116" s="192">
        <v>0</v>
      </c>
      <c r="M116" s="192">
        <v>0</v>
      </c>
      <c r="N116" s="192">
        <v>0</v>
      </c>
      <c r="O116" s="192">
        <v>0</v>
      </c>
      <c r="P116" s="192">
        <v>0</v>
      </c>
      <c r="Q116" s="192">
        <v>0</v>
      </c>
      <c r="R116" s="193">
        <v>0</v>
      </c>
      <c r="S116" s="26">
        <f t="shared" si="24"/>
        <v>0</v>
      </c>
      <c r="T116" s="8"/>
    </row>
    <row r="117" spans="2:20">
      <c r="B117" s="5"/>
      <c r="C117" s="69" t="s">
        <v>89</v>
      </c>
      <c r="D117" s="190">
        <v>12</v>
      </c>
      <c r="E117" s="191">
        <v>35.665600000000005</v>
      </c>
      <c r="F117" s="194">
        <v>0</v>
      </c>
      <c r="G117" s="191">
        <v>0.46263799999999999</v>
      </c>
      <c r="H117" s="192">
        <v>1.9284889999999999</v>
      </c>
      <c r="I117" s="192">
        <v>0.33398500000000003</v>
      </c>
      <c r="J117" s="192">
        <v>6.627799999999999E-2</v>
      </c>
      <c r="K117" s="192">
        <v>6.3384999999999997E-2</v>
      </c>
      <c r="L117" s="192">
        <v>0.25764000000000004</v>
      </c>
      <c r="M117" s="192">
        <v>2.8290600000000001</v>
      </c>
      <c r="N117" s="192">
        <v>2.7233049999999999</v>
      </c>
      <c r="O117" s="192">
        <v>2.1151150000000003</v>
      </c>
      <c r="P117" s="192">
        <v>1.6807700000000001</v>
      </c>
      <c r="Q117" s="192">
        <v>1.7465599999999999</v>
      </c>
      <c r="R117" s="193">
        <v>0.45586399999999994</v>
      </c>
      <c r="S117" s="26">
        <f t="shared" si="24"/>
        <v>14.663089000000001</v>
      </c>
      <c r="T117" s="8"/>
    </row>
    <row r="118" spans="2:20">
      <c r="B118" s="5"/>
      <c r="C118" s="69" t="s">
        <v>90</v>
      </c>
      <c r="D118" s="190">
        <v>0</v>
      </c>
      <c r="E118" s="191">
        <v>0</v>
      </c>
      <c r="F118" s="194">
        <v>0</v>
      </c>
      <c r="G118" s="191">
        <v>0</v>
      </c>
      <c r="H118" s="192">
        <v>0</v>
      </c>
      <c r="I118" s="192">
        <v>0</v>
      </c>
      <c r="J118" s="192">
        <v>0</v>
      </c>
      <c r="K118" s="192">
        <v>0</v>
      </c>
      <c r="L118" s="192">
        <v>0</v>
      </c>
      <c r="M118" s="192">
        <v>0</v>
      </c>
      <c r="N118" s="192">
        <v>0</v>
      </c>
      <c r="O118" s="192">
        <v>0</v>
      </c>
      <c r="P118" s="192">
        <v>0</v>
      </c>
      <c r="Q118" s="192">
        <v>0</v>
      </c>
      <c r="R118" s="193">
        <v>0</v>
      </c>
      <c r="S118" s="26">
        <f t="shared" si="24"/>
        <v>0</v>
      </c>
      <c r="T118" s="8"/>
    </row>
    <row r="119" spans="2:20">
      <c r="B119" s="5"/>
      <c r="C119" s="69" t="s">
        <v>91</v>
      </c>
      <c r="D119" s="190">
        <v>0</v>
      </c>
      <c r="E119" s="191">
        <v>0</v>
      </c>
      <c r="F119" s="194">
        <v>0</v>
      </c>
      <c r="G119" s="191">
        <v>0</v>
      </c>
      <c r="H119" s="192">
        <v>0</v>
      </c>
      <c r="I119" s="192">
        <v>0</v>
      </c>
      <c r="J119" s="192">
        <v>0</v>
      </c>
      <c r="K119" s="192">
        <v>0</v>
      </c>
      <c r="L119" s="192">
        <v>0</v>
      </c>
      <c r="M119" s="192">
        <v>0</v>
      </c>
      <c r="N119" s="192">
        <v>0</v>
      </c>
      <c r="O119" s="192">
        <v>0</v>
      </c>
      <c r="P119" s="192">
        <v>0</v>
      </c>
      <c r="Q119" s="192">
        <v>0</v>
      </c>
      <c r="R119" s="193">
        <v>0</v>
      </c>
      <c r="S119" s="26">
        <f t="shared" si="24"/>
        <v>0</v>
      </c>
      <c r="T119" s="8"/>
    </row>
    <row r="120" spans="2:20">
      <c r="B120" s="5"/>
      <c r="C120" s="68" t="s">
        <v>92</v>
      </c>
      <c r="D120" s="190">
        <v>7</v>
      </c>
      <c r="E120" s="191">
        <v>8.3360000000000003</v>
      </c>
      <c r="F120" s="194">
        <v>0</v>
      </c>
      <c r="G120" s="191">
        <v>2.5299109999999998</v>
      </c>
      <c r="H120" s="192">
        <v>2.56602</v>
      </c>
      <c r="I120" s="192">
        <v>2.6866989999999999</v>
      </c>
      <c r="J120" s="192">
        <v>2.4181699999999999</v>
      </c>
      <c r="K120" s="192">
        <v>2.6074600000000001</v>
      </c>
      <c r="L120" s="192">
        <v>2.7235639999999997</v>
      </c>
      <c r="M120" s="192">
        <v>2.2804739999999999</v>
      </c>
      <c r="N120" s="192">
        <v>2.6489500000000001</v>
      </c>
      <c r="O120" s="192">
        <v>2.5863429999999998</v>
      </c>
      <c r="P120" s="192">
        <v>2.5871919999999999</v>
      </c>
      <c r="Q120" s="192">
        <v>2.4096299999999999</v>
      </c>
      <c r="R120" s="193">
        <v>2.6829099999999997</v>
      </c>
      <c r="S120" s="26">
        <f t="shared" si="24"/>
        <v>30.727322999999998</v>
      </c>
      <c r="T120" s="8"/>
    </row>
    <row r="121" spans="2:20">
      <c r="B121" s="5"/>
      <c r="C121" s="68" t="s">
        <v>93</v>
      </c>
      <c r="D121" s="190">
        <v>0</v>
      </c>
      <c r="E121" s="191">
        <v>0</v>
      </c>
      <c r="F121" s="194">
        <v>0</v>
      </c>
      <c r="G121" s="191">
        <v>0</v>
      </c>
      <c r="H121" s="192">
        <v>0</v>
      </c>
      <c r="I121" s="192">
        <v>0</v>
      </c>
      <c r="J121" s="192">
        <v>0</v>
      </c>
      <c r="K121" s="192">
        <v>0</v>
      </c>
      <c r="L121" s="192">
        <v>0</v>
      </c>
      <c r="M121" s="192">
        <v>0</v>
      </c>
      <c r="N121" s="192">
        <v>0</v>
      </c>
      <c r="O121" s="192">
        <v>0</v>
      </c>
      <c r="P121" s="192">
        <v>0</v>
      </c>
      <c r="Q121" s="192">
        <v>0</v>
      </c>
      <c r="R121" s="193">
        <v>0</v>
      </c>
      <c r="S121" s="26">
        <f t="shared" si="24"/>
        <v>0</v>
      </c>
      <c r="T121" s="8"/>
    </row>
    <row r="122" spans="2:20">
      <c r="B122" s="5"/>
      <c r="C122" s="68" t="s">
        <v>94</v>
      </c>
      <c r="D122" s="190">
        <v>0</v>
      </c>
      <c r="E122" s="191">
        <v>0</v>
      </c>
      <c r="F122" s="194">
        <v>0</v>
      </c>
      <c r="G122" s="191">
        <v>0</v>
      </c>
      <c r="H122" s="192">
        <v>0</v>
      </c>
      <c r="I122" s="192">
        <v>0</v>
      </c>
      <c r="J122" s="192">
        <v>0</v>
      </c>
      <c r="K122" s="192">
        <v>0</v>
      </c>
      <c r="L122" s="192">
        <v>0</v>
      </c>
      <c r="M122" s="192">
        <v>0</v>
      </c>
      <c r="N122" s="192">
        <v>0</v>
      </c>
      <c r="O122" s="192">
        <v>0</v>
      </c>
      <c r="P122" s="192">
        <v>0</v>
      </c>
      <c r="Q122" s="192">
        <v>0</v>
      </c>
      <c r="R122" s="193">
        <v>0</v>
      </c>
      <c r="S122" s="26">
        <f t="shared" si="24"/>
        <v>0</v>
      </c>
      <c r="T122" s="8"/>
    </row>
    <row r="123" spans="2:20">
      <c r="B123" s="5"/>
      <c r="C123" s="68" t="s">
        <v>95</v>
      </c>
      <c r="D123" s="190"/>
      <c r="E123" s="191">
        <v>29.4</v>
      </c>
      <c r="F123" s="194">
        <v>0</v>
      </c>
      <c r="G123" s="191">
        <v>2.54</v>
      </c>
      <c r="H123" s="192">
        <v>1.466</v>
      </c>
      <c r="I123" s="192">
        <v>1.792</v>
      </c>
      <c r="J123" s="192">
        <v>2.089</v>
      </c>
      <c r="K123" s="192">
        <v>2.12</v>
      </c>
      <c r="L123" s="192">
        <v>2.3719999999999999</v>
      </c>
      <c r="M123" s="192">
        <v>1.9079999999999999</v>
      </c>
      <c r="N123" s="192">
        <v>1.6739999999999999</v>
      </c>
      <c r="O123" s="192">
        <v>2.0720000000000001</v>
      </c>
      <c r="P123" s="192">
        <v>2.423</v>
      </c>
      <c r="Q123" s="192">
        <v>2.073</v>
      </c>
      <c r="R123" s="193">
        <v>2.4830000000000001</v>
      </c>
      <c r="S123" s="26">
        <f>SUM(G123:R123)</f>
        <v>25.012000000000004</v>
      </c>
      <c r="T123" s="8"/>
    </row>
    <row r="124" spans="2:20">
      <c r="B124" s="5"/>
      <c r="C124" s="70"/>
      <c r="D124" s="36"/>
      <c r="E124" s="38"/>
      <c r="F124" s="37"/>
      <c r="G124" s="38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  <c r="S124" s="106"/>
      <c r="T124" s="8"/>
    </row>
    <row r="125" spans="2:20">
      <c r="B125" s="5"/>
      <c r="C125" s="100" t="s">
        <v>97</v>
      </c>
      <c r="D125" s="101">
        <f>SUM(D126:D143)</f>
        <v>39</v>
      </c>
      <c r="E125" s="102">
        <f t="shared" ref="E125:R125" si="26">SUM(E126:E143)</f>
        <v>379.81520000000006</v>
      </c>
      <c r="F125" s="103">
        <f t="shared" si="26"/>
        <v>0</v>
      </c>
      <c r="G125" s="102">
        <f t="shared" si="26"/>
        <v>98.267339000000007</v>
      </c>
      <c r="H125" s="104">
        <f t="shared" si="26"/>
        <v>91.960594000000015</v>
      </c>
      <c r="I125" s="104">
        <f t="shared" si="26"/>
        <v>96.402924000000013</v>
      </c>
      <c r="J125" s="104">
        <f t="shared" si="26"/>
        <v>92.719052000000005</v>
      </c>
      <c r="K125" s="104">
        <f t="shared" si="26"/>
        <v>118.31904600000001</v>
      </c>
      <c r="L125" s="104">
        <f t="shared" si="26"/>
        <v>126.30551799999999</v>
      </c>
      <c r="M125" s="104">
        <f t="shared" si="26"/>
        <v>123.16353099999999</v>
      </c>
      <c r="N125" s="104">
        <f t="shared" si="26"/>
        <v>111.47031199999999</v>
      </c>
      <c r="O125" s="104">
        <f t="shared" si="26"/>
        <v>103.559226</v>
      </c>
      <c r="P125" s="104">
        <f t="shared" si="26"/>
        <v>102.48892899999998</v>
      </c>
      <c r="Q125" s="104">
        <f t="shared" si="26"/>
        <v>100.64337</v>
      </c>
      <c r="R125" s="105">
        <f t="shared" si="26"/>
        <v>87.736562000000006</v>
      </c>
      <c r="S125" s="67">
        <f>SUM(G125:R125)</f>
        <v>1253.0364030000001</v>
      </c>
      <c r="T125" s="8"/>
    </row>
    <row r="126" spans="2:20">
      <c r="B126" s="5"/>
      <c r="C126" s="68" t="s">
        <v>81</v>
      </c>
      <c r="D126" s="195">
        <v>15</v>
      </c>
      <c r="E126" s="196">
        <v>120.77600000000001</v>
      </c>
      <c r="F126" s="199">
        <v>0</v>
      </c>
      <c r="G126" s="196">
        <v>40.456720000000004</v>
      </c>
      <c r="H126" s="197">
        <v>36.127003000000002</v>
      </c>
      <c r="I126" s="197">
        <v>41.641161999999994</v>
      </c>
      <c r="J126" s="197">
        <v>38.516233</v>
      </c>
      <c r="K126" s="197">
        <v>38.062238999999998</v>
      </c>
      <c r="L126" s="197">
        <v>40.483650999999995</v>
      </c>
      <c r="M126" s="197">
        <v>38.527949</v>
      </c>
      <c r="N126" s="197">
        <v>42.268535999999997</v>
      </c>
      <c r="O126" s="197">
        <v>37.425680999999997</v>
      </c>
      <c r="P126" s="197">
        <v>38.781469999999992</v>
      </c>
      <c r="Q126" s="197">
        <v>38.159395000000004</v>
      </c>
      <c r="R126" s="198">
        <v>34.314678000000001</v>
      </c>
      <c r="S126" s="26">
        <f>SUM(G126:R126)</f>
        <v>464.76471700000002</v>
      </c>
      <c r="T126" s="8"/>
    </row>
    <row r="127" spans="2:20">
      <c r="B127" s="5"/>
      <c r="C127" s="69" t="s">
        <v>82</v>
      </c>
      <c r="D127" s="195">
        <v>0</v>
      </c>
      <c r="E127" s="196">
        <v>0</v>
      </c>
      <c r="F127" s="199">
        <v>0</v>
      </c>
      <c r="G127" s="196">
        <v>0</v>
      </c>
      <c r="H127" s="197">
        <v>0</v>
      </c>
      <c r="I127" s="197">
        <v>0</v>
      </c>
      <c r="J127" s="197">
        <v>0</v>
      </c>
      <c r="K127" s="197">
        <v>0</v>
      </c>
      <c r="L127" s="197">
        <v>0</v>
      </c>
      <c r="M127" s="197">
        <v>0</v>
      </c>
      <c r="N127" s="197">
        <v>0</v>
      </c>
      <c r="O127" s="197">
        <v>0</v>
      </c>
      <c r="P127" s="197">
        <v>0</v>
      </c>
      <c r="Q127" s="197">
        <v>0</v>
      </c>
      <c r="R127" s="198">
        <v>0</v>
      </c>
      <c r="S127" s="26">
        <f>SUM(G127:R127)</f>
        <v>0</v>
      </c>
      <c r="T127" s="8"/>
    </row>
    <row r="128" spans="2:20">
      <c r="B128" s="5"/>
      <c r="C128" s="69" t="s">
        <v>83</v>
      </c>
      <c r="D128" s="195">
        <v>0</v>
      </c>
      <c r="E128" s="196">
        <v>0</v>
      </c>
      <c r="F128" s="199">
        <v>0</v>
      </c>
      <c r="G128" s="196">
        <v>0</v>
      </c>
      <c r="H128" s="197">
        <v>0</v>
      </c>
      <c r="I128" s="197">
        <v>0</v>
      </c>
      <c r="J128" s="197">
        <v>0</v>
      </c>
      <c r="K128" s="197">
        <v>0</v>
      </c>
      <c r="L128" s="197">
        <v>0</v>
      </c>
      <c r="M128" s="197">
        <v>0</v>
      </c>
      <c r="N128" s="197">
        <v>0</v>
      </c>
      <c r="O128" s="197">
        <v>0</v>
      </c>
      <c r="P128" s="197">
        <v>0</v>
      </c>
      <c r="Q128" s="197">
        <v>0</v>
      </c>
      <c r="R128" s="198">
        <v>0</v>
      </c>
      <c r="S128" s="26">
        <f t="shared" si="24"/>
        <v>0</v>
      </c>
      <c r="T128" s="8"/>
    </row>
    <row r="129" spans="2:20">
      <c r="B129" s="5"/>
      <c r="C129" s="69" t="s">
        <v>84</v>
      </c>
      <c r="D129" s="195">
        <v>0</v>
      </c>
      <c r="E129" s="196">
        <v>0</v>
      </c>
      <c r="F129" s="199">
        <v>0</v>
      </c>
      <c r="G129" s="196">
        <v>0</v>
      </c>
      <c r="H129" s="197">
        <v>0</v>
      </c>
      <c r="I129" s="197">
        <v>0</v>
      </c>
      <c r="J129" s="197">
        <v>0</v>
      </c>
      <c r="K129" s="197">
        <v>0</v>
      </c>
      <c r="L129" s="197">
        <v>0</v>
      </c>
      <c r="M129" s="197">
        <v>0</v>
      </c>
      <c r="N129" s="197">
        <v>0</v>
      </c>
      <c r="O129" s="197">
        <v>0</v>
      </c>
      <c r="P129" s="197">
        <v>0</v>
      </c>
      <c r="Q129" s="197">
        <v>0</v>
      </c>
      <c r="R129" s="198">
        <v>0</v>
      </c>
      <c r="S129" s="26">
        <f t="shared" si="24"/>
        <v>0</v>
      </c>
      <c r="T129" s="8"/>
    </row>
    <row r="130" spans="2:20">
      <c r="B130" s="5"/>
      <c r="C130" s="69" t="s">
        <v>85</v>
      </c>
      <c r="D130" s="195">
        <v>0</v>
      </c>
      <c r="E130" s="196">
        <v>0</v>
      </c>
      <c r="F130" s="199">
        <v>0</v>
      </c>
      <c r="G130" s="196">
        <v>9.3098500000000008</v>
      </c>
      <c r="H130" s="197">
        <v>8.4563070000000007</v>
      </c>
      <c r="I130" s="197">
        <v>9.3174460000000003</v>
      </c>
      <c r="J130" s="197">
        <v>8.808681</v>
      </c>
      <c r="K130" s="197">
        <v>8.3828490000000002</v>
      </c>
      <c r="L130" s="197">
        <v>8.4521110000000004</v>
      </c>
      <c r="M130" s="197">
        <v>8.2916260000000008</v>
      </c>
      <c r="N130" s="197">
        <v>6.5277190000000003</v>
      </c>
      <c r="O130" s="197">
        <v>8.2082060000000006</v>
      </c>
      <c r="P130" s="197">
        <v>8.4621019999999998</v>
      </c>
      <c r="Q130" s="197">
        <v>7.9927619999999999</v>
      </c>
      <c r="R130" s="198">
        <v>7.5419099999999997</v>
      </c>
      <c r="S130" s="26">
        <f t="shared" si="24"/>
        <v>99.751569000000018</v>
      </c>
      <c r="T130" s="8"/>
    </row>
    <row r="131" spans="2:20">
      <c r="B131" s="5"/>
      <c r="C131" s="68" t="s">
        <v>86</v>
      </c>
      <c r="D131" s="195">
        <v>0</v>
      </c>
      <c r="E131" s="196">
        <v>0</v>
      </c>
      <c r="F131" s="199">
        <v>0</v>
      </c>
      <c r="G131" s="196">
        <v>0</v>
      </c>
      <c r="H131" s="197">
        <v>0</v>
      </c>
      <c r="I131" s="197">
        <v>0</v>
      </c>
      <c r="J131" s="197">
        <v>0</v>
      </c>
      <c r="K131" s="197">
        <v>0</v>
      </c>
      <c r="L131" s="197">
        <v>0</v>
      </c>
      <c r="M131" s="197">
        <v>0</v>
      </c>
      <c r="N131" s="197">
        <v>0</v>
      </c>
      <c r="O131" s="197">
        <v>0</v>
      </c>
      <c r="P131" s="197">
        <v>0</v>
      </c>
      <c r="Q131" s="197">
        <v>0</v>
      </c>
      <c r="R131" s="198">
        <v>0</v>
      </c>
      <c r="S131" s="26">
        <f t="shared" si="24"/>
        <v>0</v>
      </c>
      <c r="T131" s="8"/>
    </row>
    <row r="132" spans="2:20">
      <c r="B132" s="5"/>
      <c r="C132" s="68" t="s">
        <v>87</v>
      </c>
      <c r="D132" s="195">
        <v>2</v>
      </c>
      <c r="E132" s="196">
        <v>16</v>
      </c>
      <c r="F132" s="199">
        <v>0</v>
      </c>
      <c r="G132" s="196">
        <v>2.5000000000000001E-3</v>
      </c>
      <c r="H132" s="197">
        <v>4.8418329999999994</v>
      </c>
      <c r="I132" s="197">
        <v>5.2007000000000003</v>
      </c>
      <c r="J132" s="197">
        <v>4.8013329999999996</v>
      </c>
      <c r="K132" s="197">
        <v>4.2520670000000003</v>
      </c>
      <c r="L132" s="197">
        <v>4.3591999999999995</v>
      </c>
      <c r="M132" s="197">
        <v>4.1648670000000001</v>
      </c>
      <c r="N132" s="197">
        <v>5.6670000000000002E-3</v>
      </c>
      <c r="O132" s="197">
        <v>5.1000000000000004E-2</v>
      </c>
      <c r="P132" s="197">
        <v>3.1670000000000036E-3</v>
      </c>
      <c r="Q132" s="197">
        <v>2.0575000000000001</v>
      </c>
      <c r="R132" s="198">
        <v>0.95301999999999987</v>
      </c>
      <c r="S132" s="26">
        <f t="shared" si="24"/>
        <v>30.692854000000001</v>
      </c>
      <c r="T132" s="8"/>
    </row>
    <row r="133" spans="2:20">
      <c r="B133" s="5"/>
      <c r="C133" s="69" t="s">
        <v>85</v>
      </c>
      <c r="D133" s="195">
        <v>0</v>
      </c>
      <c r="E133" s="196">
        <v>0</v>
      </c>
      <c r="F133" s="199">
        <v>0</v>
      </c>
      <c r="G133" s="196">
        <v>5.0000000000000001E-4</v>
      </c>
      <c r="H133" s="197">
        <v>3.1670000000000001E-3</v>
      </c>
      <c r="I133" s="197">
        <v>5.0000000000000001E-4</v>
      </c>
      <c r="J133" s="197">
        <v>3.6670000000000001E-3</v>
      </c>
      <c r="K133" s="197">
        <v>1.333E-3</v>
      </c>
      <c r="L133" s="197">
        <v>1E-3</v>
      </c>
      <c r="M133" s="197">
        <v>3.5333000000000003E-2</v>
      </c>
      <c r="N133" s="197">
        <v>2.333E-3</v>
      </c>
      <c r="O133" s="197">
        <v>1.2E-2</v>
      </c>
      <c r="P133" s="197">
        <v>8.3299999999999997E-4</v>
      </c>
      <c r="Q133" s="197">
        <v>5.0000000000000001E-4</v>
      </c>
      <c r="R133" s="198">
        <v>6.198E-2</v>
      </c>
      <c r="S133" s="26">
        <f t="shared" si="24"/>
        <v>0.12314600000000001</v>
      </c>
      <c r="T133" s="8"/>
    </row>
    <row r="134" spans="2:20">
      <c r="B134" s="5"/>
      <c r="C134" s="68" t="s">
        <v>88</v>
      </c>
      <c r="D134" s="195">
        <v>0</v>
      </c>
      <c r="E134" s="196">
        <v>0</v>
      </c>
      <c r="F134" s="199">
        <v>0</v>
      </c>
      <c r="G134" s="196">
        <v>0</v>
      </c>
      <c r="H134" s="197">
        <v>0</v>
      </c>
      <c r="I134" s="197">
        <v>0</v>
      </c>
      <c r="J134" s="197">
        <v>0</v>
      </c>
      <c r="K134" s="197">
        <v>0</v>
      </c>
      <c r="L134" s="197">
        <v>0</v>
      </c>
      <c r="M134" s="197">
        <v>0</v>
      </c>
      <c r="N134" s="197">
        <v>0</v>
      </c>
      <c r="O134" s="197">
        <v>0</v>
      </c>
      <c r="P134" s="197">
        <v>0</v>
      </c>
      <c r="Q134" s="197">
        <v>0</v>
      </c>
      <c r="R134" s="198">
        <v>0</v>
      </c>
      <c r="S134" s="26">
        <f t="shared" si="24"/>
        <v>0</v>
      </c>
      <c r="T134" s="8"/>
    </row>
    <row r="135" spans="2:20">
      <c r="B135" s="5"/>
      <c r="C135" s="69" t="s">
        <v>85</v>
      </c>
      <c r="D135" s="195">
        <v>0</v>
      </c>
      <c r="E135" s="196">
        <v>0</v>
      </c>
      <c r="F135" s="199">
        <v>0</v>
      </c>
      <c r="G135" s="196">
        <v>0</v>
      </c>
      <c r="H135" s="197">
        <v>0</v>
      </c>
      <c r="I135" s="197">
        <v>0</v>
      </c>
      <c r="J135" s="197">
        <v>0</v>
      </c>
      <c r="K135" s="197">
        <v>0</v>
      </c>
      <c r="L135" s="197">
        <v>0</v>
      </c>
      <c r="M135" s="197">
        <v>0</v>
      </c>
      <c r="N135" s="197">
        <v>0</v>
      </c>
      <c r="O135" s="197">
        <v>0</v>
      </c>
      <c r="P135" s="197">
        <v>0</v>
      </c>
      <c r="Q135" s="197">
        <v>0</v>
      </c>
      <c r="R135" s="198">
        <v>0</v>
      </c>
      <c r="S135" s="26">
        <f t="shared" si="24"/>
        <v>0</v>
      </c>
      <c r="T135" s="8"/>
    </row>
    <row r="136" spans="2:20">
      <c r="B136" s="5"/>
      <c r="C136" s="69" t="s">
        <v>89</v>
      </c>
      <c r="D136" s="195">
        <v>10</v>
      </c>
      <c r="E136" s="196">
        <v>102.63920000000002</v>
      </c>
      <c r="F136" s="199">
        <v>0</v>
      </c>
      <c r="G136" s="196">
        <v>5.9563999999999995</v>
      </c>
      <c r="H136" s="197">
        <v>3.9056900000000003</v>
      </c>
      <c r="I136" s="197">
        <v>0.44616699999999998</v>
      </c>
      <c r="J136" s="197">
        <v>2.3099210000000001</v>
      </c>
      <c r="K136" s="197">
        <v>30.102066000000001</v>
      </c>
      <c r="L136" s="197">
        <v>34.426707</v>
      </c>
      <c r="M136" s="197">
        <v>35.961593999999998</v>
      </c>
      <c r="N136" s="197">
        <v>19.285015999999999</v>
      </c>
      <c r="O136" s="197">
        <v>16.078019000000001</v>
      </c>
      <c r="P136" s="197">
        <v>12.157788999999999</v>
      </c>
      <c r="Q136" s="197">
        <v>8.7461719999999996</v>
      </c>
      <c r="R136" s="198">
        <v>3.9434069999999997</v>
      </c>
      <c r="S136" s="26">
        <f t="shared" si="24"/>
        <v>173.31894800000001</v>
      </c>
      <c r="T136" s="8"/>
    </row>
    <row r="137" spans="2:20">
      <c r="B137" s="5"/>
      <c r="C137" s="69" t="s">
        <v>90</v>
      </c>
      <c r="D137" s="195">
        <v>0</v>
      </c>
      <c r="E137" s="196">
        <v>0</v>
      </c>
      <c r="F137" s="199">
        <v>0</v>
      </c>
      <c r="G137" s="196">
        <v>0</v>
      </c>
      <c r="H137" s="197">
        <v>0</v>
      </c>
      <c r="I137" s="197">
        <v>0</v>
      </c>
      <c r="J137" s="197">
        <v>0</v>
      </c>
      <c r="K137" s="197">
        <v>0</v>
      </c>
      <c r="L137" s="197">
        <v>0</v>
      </c>
      <c r="M137" s="197">
        <v>0</v>
      </c>
      <c r="N137" s="197">
        <v>0</v>
      </c>
      <c r="O137" s="197">
        <v>0</v>
      </c>
      <c r="P137" s="197">
        <v>0</v>
      </c>
      <c r="Q137" s="197">
        <v>0</v>
      </c>
      <c r="R137" s="198">
        <v>0</v>
      </c>
      <c r="S137" s="26">
        <f t="shared" si="24"/>
        <v>0</v>
      </c>
      <c r="T137" s="8"/>
    </row>
    <row r="138" spans="2:20">
      <c r="B138" s="5"/>
      <c r="C138" s="69" t="s">
        <v>91</v>
      </c>
      <c r="D138" s="195">
        <v>0</v>
      </c>
      <c r="E138" s="196">
        <v>0</v>
      </c>
      <c r="F138" s="199">
        <v>0</v>
      </c>
      <c r="G138" s="196">
        <v>0</v>
      </c>
      <c r="H138" s="197">
        <v>0</v>
      </c>
      <c r="I138" s="197">
        <v>0</v>
      </c>
      <c r="J138" s="197">
        <v>0</v>
      </c>
      <c r="K138" s="197">
        <v>0</v>
      </c>
      <c r="L138" s="197">
        <v>0</v>
      </c>
      <c r="M138" s="197">
        <v>0</v>
      </c>
      <c r="N138" s="197">
        <v>0</v>
      </c>
      <c r="O138" s="197">
        <v>0</v>
      </c>
      <c r="P138" s="197">
        <v>0</v>
      </c>
      <c r="Q138" s="197">
        <v>0</v>
      </c>
      <c r="R138" s="198">
        <v>0</v>
      </c>
      <c r="S138" s="26">
        <f t="shared" si="24"/>
        <v>0</v>
      </c>
      <c r="T138" s="8"/>
    </row>
    <row r="139" spans="2:20">
      <c r="B139" s="5"/>
      <c r="C139" s="68" t="s">
        <v>98</v>
      </c>
      <c r="D139" s="195">
        <v>10</v>
      </c>
      <c r="E139" s="196">
        <v>122.8</v>
      </c>
      <c r="F139" s="199">
        <v>0</v>
      </c>
      <c r="G139" s="196">
        <v>35.680969000000005</v>
      </c>
      <c r="H139" s="197">
        <v>36.220594000000006</v>
      </c>
      <c r="I139" s="197">
        <v>37.064949000000006</v>
      </c>
      <c r="J139" s="197">
        <v>35.144216999999998</v>
      </c>
      <c r="K139" s="197">
        <v>34.137492000000002</v>
      </c>
      <c r="L139" s="197">
        <v>35.090848999999999</v>
      </c>
      <c r="M139" s="197">
        <v>33.488161999999996</v>
      </c>
      <c r="N139" s="197">
        <v>36.384440999999995</v>
      </c>
      <c r="O139" s="197">
        <v>35.34272</v>
      </c>
      <c r="P139" s="197">
        <v>36.568767999999999</v>
      </c>
      <c r="Q139" s="197">
        <v>37.418841</v>
      </c>
      <c r="R139" s="198">
        <v>33.879367000000002</v>
      </c>
      <c r="S139" s="26">
        <f t="shared" si="24"/>
        <v>426.42136899999997</v>
      </c>
      <c r="T139" s="8"/>
    </row>
    <row r="140" spans="2:20">
      <c r="B140" s="5"/>
      <c r="C140" s="68" t="s">
        <v>92</v>
      </c>
      <c r="D140" s="195">
        <v>2</v>
      </c>
      <c r="E140" s="196">
        <v>17.600000000000001</v>
      </c>
      <c r="F140" s="199">
        <v>0</v>
      </c>
      <c r="G140" s="196">
        <v>6.8604000000000003</v>
      </c>
      <c r="H140" s="197">
        <v>2.4059999999999997</v>
      </c>
      <c r="I140" s="197">
        <v>2.7320000000000002</v>
      </c>
      <c r="J140" s="197">
        <v>3.1349999999999998</v>
      </c>
      <c r="K140" s="197">
        <v>3.3809999999999998</v>
      </c>
      <c r="L140" s="197">
        <v>3.492</v>
      </c>
      <c r="M140" s="197">
        <v>2.694</v>
      </c>
      <c r="N140" s="197">
        <v>6.9965999999999999</v>
      </c>
      <c r="O140" s="197">
        <v>6.4416000000000002</v>
      </c>
      <c r="P140" s="197">
        <v>6.5147999999999993</v>
      </c>
      <c r="Q140" s="197">
        <v>6.2682000000000002</v>
      </c>
      <c r="R140" s="198">
        <v>7.0421999999999993</v>
      </c>
      <c r="S140" s="26">
        <f>SUM(G140:R140)</f>
        <v>57.963799999999999</v>
      </c>
      <c r="T140" s="8"/>
    </row>
    <row r="141" spans="2:20">
      <c r="B141" s="5"/>
      <c r="C141" s="68" t="s">
        <v>93</v>
      </c>
      <c r="D141" s="195">
        <v>0</v>
      </c>
      <c r="E141" s="196">
        <v>0</v>
      </c>
      <c r="F141" s="199">
        <v>0</v>
      </c>
      <c r="G141" s="196">
        <v>0</v>
      </c>
      <c r="H141" s="197">
        <v>0</v>
      </c>
      <c r="I141" s="197">
        <v>0</v>
      </c>
      <c r="J141" s="197">
        <v>0</v>
      </c>
      <c r="K141" s="197">
        <v>0</v>
      </c>
      <c r="L141" s="197">
        <v>0</v>
      </c>
      <c r="M141" s="197">
        <v>0</v>
      </c>
      <c r="N141" s="197">
        <v>0</v>
      </c>
      <c r="O141" s="197">
        <v>0</v>
      </c>
      <c r="P141" s="197">
        <v>0</v>
      </c>
      <c r="Q141" s="197">
        <v>0</v>
      </c>
      <c r="R141" s="198">
        <v>0</v>
      </c>
      <c r="S141" s="26">
        <f>SUM(G141:R141)</f>
        <v>0</v>
      </c>
      <c r="T141" s="8"/>
    </row>
    <row r="142" spans="2:20">
      <c r="B142" s="5"/>
      <c r="C142" s="68" t="s">
        <v>94</v>
      </c>
      <c r="D142" s="195">
        <v>0</v>
      </c>
      <c r="E142" s="196">
        <v>0</v>
      </c>
      <c r="F142" s="199">
        <v>0</v>
      </c>
      <c r="G142" s="196">
        <v>0</v>
      </c>
      <c r="H142" s="197">
        <v>0</v>
      </c>
      <c r="I142" s="197">
        <v>0</v>
      </c>
      <c r="J142" s="197">
        <v>0</v>
      </c>
      <c r="K142" s="197">
        <v>0</v>
      </c>
      <c r="L142" s="197">
        <v>0</v>
      </c>
      <c r="M142" s="197">
        <v>0</v>
      </c>
      <c r="N142" s="197">
        <v>0</v>
      </c>
      <c r="O142" s="197">
        <v>0</v>
      </c>
      <c r="P142" s="197">
        <v>0</v>
      </c>
      <c r="Q142" s="197">
        <v>0</v>
      </c>
      <c r="R142" s="198">
        <v>0</v>
      </c>
      <c r="S142" s="26">
        <f t="shared" si="24"/>
        <v>0</v>
      </c>
      <c r="T142" s="8"/>
    </row>
    <row r="143" spans="2:20">
      <c r="B143" s="5"/>
      <c r="C143" s="68" t="s">
        <v>95</v>
      </c>
      <c r="D143" s="195">
        <v>0</v>
      </c>
      <c r="E143" s="196">
        <v>0</v>
      </c>
      <c r="F143" s="199">
        <v>0</v>
      </c>
      <c r="G143" s="196">
        <v>0</v>
      </c>
      <c r="H143" s="197">
        <v>0</v>
      </c>
      <c r="I143" s="197">
        <v>0</v>
      </c>
      <c r="J143" s="197">
        <v>0</v>
      </c>
      <c r="K143" s="197">
        <v>0</v>
      </c>
      <c r="L143" s="197">
        <v>0</v>
      </c>
      <c r="M143" s="197">
        <v>0</v>
      </c>
      <c r="N143" s="197">
        <v>0</v>
      </c>
      <c r="O143" s="197">
        <v>0</v>
      </c>
      <c r="P143" s="197">
        <v>0</v>
      </c>
      <c r="Q143" s="197">
        <v>0</v>
      </c>
      <c r="R143" s="198">
        <v>0</v>
      </c>
      <c r="S143" s="26">
        <f t="shared" si="24"/>
        <v>0</v>
      </c>
      <c r="T143" s="8"/>
    </row>
    <row r="144" spans="2:20">
      <c r="B144" s="5"/>
      <c r="C144" s="70"/>
      <c r="D144" s="36"/>
      <c r="E144" s="38"/>
      <c r="F144" s="37"/>
      <c r="G144" s="38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40"/>
      <c r="S144" s="106"/>
      <c r="T144" s="8"/>
    </row>
    <row r="145" spans="2:20" s="28" customFormat="1">
      <c r="B145" s="19"/>
      <c r="C145" s="71" t="s">
        <v>99</v>
      </c>
      <c r="D145" s="72">
        <f>D87+D106+D125</f>
        <v>1682</v>
      </c>
      <c r="E145" s="73">
        <f t="shared" ref="E145:R145" si="27">E87+E106+E125</f>
        <v>812.42256000000009</v>
      </c>
      <c r="F145" s="74">
        <f t="shared" si="27"/>
        <v>0</v>
      </c>
      <c r="G145" s="73">
        <f t="shared" si="27"/>
        <v>215.326435</v>
      </c>
      <c r="H145" s="75">
        <f t="shared" si="27"/>
        <v>191.52112199999999</v>
      </c>
      <c r="I145" s="75">
        <f t="shared" si="27"/>
        <v>196.13313300000002</v>
      </c>
      <c r="J145" s="75">
        <f t="shared" si="27"/>
        <v>188.76571200000001</v>
      </c>
      <c r="K145" s="75">
        <f t="shared" si="27"/>
        <v>208.64599800000002</v>
      </c>
      <c r="L145" s="75">
        <f t="shared" si="27"/>
        <v>217.31701599999997</v>
      </c>
      <c r="M145" s="75">
        <f t="shared" si="27"/>
        <v>206.53601600000002</v>
      </c>
      <c r="N145" s="75">
        <f t="shared" si="27"/>
        <v>202.48884100000001</v>
      </c>
      <c r="O145" s="75">
        <f t="shared" si="27"/>
        <v>212.140266</v>
      </c>
      <c r="P145" s="75">
        <f t="shared" si="27"/>
        <v>218.08011299999995</v>
      </c>
      <c r="Q145" s="75">
        <f t="shared" si="27"/>
        <v>216.30751799999999</v>
      </c>
      <c r="R145" s="76">
        <f t="shared" si="27"/>
        <v>198.34629100000001</v>
      </c>
      <c r="S145" s="77">
        <f>SUM(G145:R145)</f>
        <v>2471.6084609999998</v>
      </c>
      <c r="T145" s="27"/>
    </row>
    <row r="146" spans="2:20" s="28" customFormat="1" ht="15" thickBot="1">
      <c r="B146" s="19"/>
      <c r="C146" s="44" t="s">
        <v>100</v>
      </c>
      <c r="D146" s="78">
        <f>D82+D145</f>
        <v>4674391</v>
      </c>
      <c r="E146" s="79">
        <f t="shared" ref="E146:R146" si="28">E82+E145</f>
        <v>3117.8307746232936</v>
      </c>
      <c r="F146" s="80">
        <f t="shared" si="28"/>
        <v>4363230.3139161495</v>
      </c>
      <c r="G146" s="79">
        <f t="shared" si="28"/>
        <v>864.23317100000008</v>
      </c>
      <c r="H146" s="81">
        <f t="shared" si="28"/>
        <v>728.87377200000003</v>
      </c>
      <c r="I146" s="81">
        <f t="shared" si="28"/>
        <v>665.55466699999999</v>
      </c>
      <c r="J146" s="81">
        <f t="shared" si="28"/>
        <v>730.66939600000001</v>
      </c>
      <c r="K146" s="81">
        <f t="shared" si="28"/>
        <v>798.35523200000011</v>
      </c>
      <c r="L146" s="81">
        <f t="shared" si="28"/>
        <v>814.40888899999982</v>
      </c>
      <c r="M146" s="81">
        <f t="shared" si="28"/>
        <v>862.66400300000009</v>
      </c>
      <c r="N146" s="81">
        <f t="shared" si="28"/>
        <v>725.12360200000001</v>
      </c>
      <c r="O146" s="81">
        <f t="shared" si="28"/>
        <v>860.99052600000005</v>
      </c>
      <c r="P146" s="81">
        <f t="shared" si="28"/>
        <v>893.18688799999995</v>
      </c>
      <c r="Q146" s="81">
        <f t="shared" si="28"/>
        <v>782.80230099999994</v>
      </c>
      <c r="R146" s="82">
        <f t="shared" si="28"/>
        <v>945.01895300000024</v>
      </c>
      <c r="S146" s="83">
        <f>SUM(G146:R146)</f>
        <v>9671.8814000000002</v>
      </c>
      <c r="T146" s="27"/>
    </row>
    <row r="147" spans="2:20">
      <c r="B147" s="5"/>
      <c r="C147" s="84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109"/>
      <c r="T147" s="8"/>
    </row>
    <row r="148" spans="2:20" ht="15" thickBot="1">
      <c r="B148" s="86"/>
      <c r="C148" s="87"/>
      <c r="D148" s="88"/>
      <c r="E148" s="88"/>
      <c r="F148" s="88"/>
      <c r="G148" s="88"/>
      <c r="H148" s="88"/>
      <c r="I148" s="88"/>
      <c r="J148" s="88"/>
      <c r="K148" s="89"/>
      <c r="L148" s="88"/>
      <c r="M148" s="88"/>
      <c r="N148" s="88"/>
      <c r="O148" s="88"/>
      <c r="P148" s="88"/>
      <c r="Q148" s="88"/>
      <c r="R148" s="88"/>
      <c r="S148" s="107"/>
      <c r="T148" s="90"/>
    </row>
    <row r="149" spans="2:20">
      <c r="D149" s="91"/>
    </row>
    <row r="150" spans="2:20">
      <c r="D150" s="91"/>
      <c r="S150" s="108"/>
    </row>
  </sheetData>
  <mergeCells count="4">
    <mergeCell ref="C5:C6"/>
    <mergeCell ref="D5:D6"/>
    <mergeCell ref="E5:F5"/>
    <mergeCell ref="G5:R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73"/>
  <sheetViews>
    <sheetView showGridLines="0" topLeftCell="B1" zoomScale="85" zoomScaleNormal="85" workbookViewId="0">
      <selection activeCell="H14" sqref="H14"/>
    </sheetView>
  </sheetViews>
  <sheetFormatPr defaultColWidth="9.109375" defaultRowHeight="14.4"/>
  <cols>
    <col min="1" max="1" width="5.5546875" style="201" hidden="1" customWidth="1"/>
    <col min="2" max="2" width="7.5546875" style="201" customWidth="1"/>
    <col min="3" max="3" width="54" style="201" customWidth="1"/>
    <col min="4" max="4" width="13" style="201" customWidth="1"/>
    <col min="5" max="5" width="12" style="201" customWidth="1"/>
    <col min="6" max="6" width="13.88671875" style="201" customWidth="1"/>
    <col min="7" max="10" width="10.88671875" style="201" customWidth="1"/>
    <col min="11" max="11" width="9.5546875" style="201" bestFit="1" customWidth="1"/>
    <col min="12" max="12" width="11.44140625" style="201" bestFit="1" customWidth="1"/>
    <col min="13" max="18" width="11.44140625" style="201" customWidth="1"/>
    <col min="19" max="19" width="11.33203125" style="285" bestFit="1" customWidth="1"/>
    <col min="20" max="16384" width="9.109375" style="201"/>
  </cols>
  <sheetData>
    <row r="1" spans="1:19" ht="15" thickBot="1"/>
    <row r="2" spans="1:19" ht="15" thickBot="1">
      <c r="B2" s="321"/>
      <c r="C2" s="202"/>
      <c r="D2" s="202"/>
      <c r="E2" s="202"/>
      <c r="F2" s="202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286"/>
    </row>
    <row r="3" spans="1:19" s="205" customFormat="1" ht="15" thickBot="1">
      <c r="B3" s="323"/>
      <c r="C3" s="203" t="s">
        <v>157</v>
      </c>
      <c r="D3" s="204"/>
      <c r="E3" s="324"/>
      <c r="F3" s="204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</row>
    <row r="4" spans="1:19">
      <c r="B4" s="325"/>
      <c r="C4" s="206"/>
      <c r="D4" s="206"/>
      <c r="E4" s="206"/>
      <c r="F4" s="206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288"/>
    </row>
    <row r="5" spans="1:19">
      <c r="B5" s="325"/>
      <c r="C5" s="593" t="s">
        <v>0</v>
      </c>
      <c r="D5" s="589" t="s">
        <v>1</v>
      </c>
      <c r="E5" s="593" t="s">
        <v>2</v>
      </c>
      <c r="F5" s="593"/>
      <c r="G5" s="593" t="s">
        <v>3</v>
      </c>
      <c r="H5" s="593"/>
      <c r="I5" s="593"/>
      <c r="J5" s="593"/>
      <c r="K5" s="593"/>
      <c r="L5" s="593"/>
      <c r="M5" s="593"/>
      <c r="N5" s="593"/>
      <c r="O5" s="593"/>
      <c r="P5" s="593"/>
      <c r="Q5" s="593"/>
      <c r="R5" s="593"/>
      <c r="S5" s="593"/>
    </row>
    <row r="6" spans="1:19" ht="57.6">
      <c r="B6" s="325"/>
      <c r="C6" s="593"/>
      <c r="D6" s="589"/>
      <c r="E6" s="397" t="s">
        <v>4</v>
      </c>
      <c r="F6" s="397" t="s">
        <v>5</v>
      </c>
      <c r="G6" s="397" t="s">
        <v>6</v>
      </c>
      <c r="H6" s="397" t="s">
        <v>7</v>
      </c>
      <c r="I6" s="397" t="s">
        <v>8</v>
      </c>
      <c r="J6" s="397" t="s">
        <v>9</v>
      </c>
      <c r="K6" s="397" t="s">
        <v>10</v>
      </c>
      <c r="L6" s="397" t="s">
        <v>11</v>
      </c>
      <c r="M6" s="397" t="s">
        <v>12</v>
      </c>
      <c r="N6" s="397" t="s">
        <v>13</v>
      </c>
      <c r="O6" s="397" t="s">
        <v>14</v>
      </c>
      <c r="P6" s="397" t="s">
        <v>15</v>
      </c>
      <c r="Q6" s="397" t="s">
        <v>16</v>
      </c>
      <c r="R6" s="397" t="s">
        <v>17</v>
      </c>
      <c r="S6" s="399" t="s">
        <v>18</v>
      </c>
    </row>
    <row r="7" spans="1:19" s="205" customFormat="1">
      <c r="B7" s="323"/>
      <c r="C7" s="400" t="s">
        <v>19</v>
      </c>
      <c r="D7" s="401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</row>
    <row r="8" spans="1:19" s="205" customFormat="1">
      <c r="A8" s="448"/>
      <c r="B8" s="449"/>
      <c r="C8" s="400" t="s">
        <v>20</v>
      </c>
      <c r="D8" s="466">
        <f t="shared" ref="D8:R8" si="0">D9+D12+D15</f>
        <v>3819353</v>
      </c>
      <c r="E8" s="403">
        <f t="shared" si="0"/>
        <v>4132.5960439386763</v>
      </c>
      <c r="F8" s="466">
        <f t="shared" si="0"/>
        <v>0</v>
      </c>
      <c r="G8" s="403">
        <f t="shared" si="0"/>
        <v>333.62933812389008</v>
      </c>
      <c r="H8" s="403">
        <f t="shared" si="0"/>
        <v>399.94714199999999</v>
      </c>
      <c r="I8" s="403">
        <f t="shared" si="0"/>
        <v>405.39577099999997</v>
      </c>
      <c r="J8" s="403">
        <f t="shared" si="0"/>
        <v>358.41199999999992</v>
      </c>
      <c r="K8" s="403">
        <f t="shared" si="0"/>
        <v>372.15892899999994</v>
      </c>
      <c r="L8" s="403">
        <f t="shared" si="0"/>
        <v>350.02704699999992</v>
      </c>
      <c r="M8" s="403">
        <f t="shared" si="0"/>
        <v>339.12101499999994</v>
      </c>
      <c r="N8" s="403">
        <f t="shared" si="0"/>
        <v>316.38501516999997</v>
      </c>
      <c r="O8" s="403">
        <f t="shared" si="0"/>
        <v>272.18700000000001</v>
      </c>
      <c r="P8" s="403">
        <f t="shared" si="0"/>
        <v>234.19050299999998</v>
      </c>
      <c r="Q8" s="403">
        <f t="shared" si="0"/>
        <v>229.74135010999998</v>
      </c>
      <c r="R8" s="403">
        <f t="shared" si="0"/>
        <v>252.22675699999996</v>
      </c>
      <c r="S8" s="403">
        <f>SUM(G8:R8)</f>
        <v>3863.4218674038889</v>
      </c>
    </row>
    <row r="9" spans="1:19" s="205" customFormat="1">
      <c r="A9" s="448"/>
      <c r="B9" s="449"/>
      <c r="C9" s="400" t="s">
        <v>113</v>
      </c>
      <c r="D9" s="466">
        <f>D10+D11</f>
        <v>2857086</v>
      </c>
      <c r="E9" s="403">
        <f>E10+E11</f>
        <v>2194.6716696649019</v>
      </c>
      <c r="F9" s="466">
        <f t="shared" ref="F9:R9" si="1">F10+F11</f>
        <v>0</v>
      </c>
      <c r="G9" s="403">
        <f t="shared" si="1"/>
        <v>129.27487023711203</v>
      </c>
      <c r="H9" s="403">
        <f t="shared" si="1"/>
        <v>154.97172753001226</v>
      </c>
      <c r="I9" s="403">
        <f t="shared" si="1"/>
        <v>157.08296514150672</v>
      </c>
      <c r="J9" s="403">
        <f t="shared" si="1"/>
        <v>138.87766900828797</v>
      </c>
      <c r="K9" s="403">
        <f t="shared" si="1"/>
        <v>144.20433623913527</v>
      </c>
      <c r="L9" s="403">
        <f t="shared" si="1"/>
        <v>135.62866303922431</v>
      </c>
      <c r="M9" s="403">
        <f t="shared" si="1"/>
        <v>131.40278806213146</v>
      </c>
      <c r="N9" s="403">
        <f t="shared" si="1"/>
        <v>122.59303096983759</v>
      </c>
      <c r="O9" s="403">
        <f t="shared" si="1"/>
        <v>105.46716096101382</v>
      </c>
      <c r="P9" s="403">
        <f t="shared" si="1"/>
        <v>90.744258452614517</v>
      </c>
      <c r="Q9" s="403">
        <f t="shared" si="1"/>
        <v>89.020298366387806</v>
      </c>
      <c r="R9" s="403">
        <f t="shared" si="1"/>
        <v>97.732955575371022</v>
      </c>
      <c r="S9" s="403">
        <f t="shared" ref="S9:S70" si="2">SUM(G9:R9)</f>
        <v>1497.0007235826349</v>
      </c>
    </row>
    <row r="10" spans="1:19">
      <c r="A10" s="340"/>
      <c r="B10" s="450"/>
      <c r="C10" s="404" t="s">
        <v>22</v>
      </c>
      <c r="D10" s="422">
        <f>[58]Services!$R$4+[58]Services!$R$6</f>
        <v>1721781</v>
      </c>
      <c r="E10" s="421">
        <f>[58]Load!$R$4+[58]Load!$R$6</f>
        <v>1102.3198398810923</v>
      </c>
      <c r="F10" s="421"/>
      <c r="G10" s="421">
        <f>'[59]FY21-22 Sales'!G10</f>
        <v>99.924206979804325</v>
      </c>
      <c r="H10" s="421">
        <f>'[59]FY21-22 Sales'!H10</f>
        <v>119.78683056748683</v>
      </c>
      <c r="I10" s="421">
        <f>'[59]FY21-22 Sales'!I10</f>
        <v>121.41873121211775</v>
      </c>
      <c r="J10" s="421">
        <f>'[59]FY21-22 Sales'!J10</f>
        <v>107.34677913351382</v>
      </c>
      <c r="K10" s="421">
        <f>'[59]FY21-22 Sales'!K10</f>
        <v>111.46407585105423</v>
      </c>
      <c r="L10" s="421">
        <f>'[59]FY21-22 Sales'!L10</f>
        <v>104.83542991045238</v>
      </c>
      <c r="M10" s="421">
        <f>'[59]FY21-22 Sales'!M10</f>
        <v>101.56900074980197</v>
      </c>
      <c r="N10" s="421">
        <f>'[59]FY21-22 Sales'!N10</f>
        <v>94.759417498876729</v>
      </c>
      <c r="O10" s="421">
        <f>'[59]FY21-22 Sales'!O10</f>
        <v>81.521817829798465</v>
      </c>
      <c r="P10" s="421">
        <f>'[59]FY21-22 Sales'!P10</f>
        <v>70.141614122036941</v>
      </c>
      <c r="Q10" s="421">
        <f>'[59]FY21-22 Sales'!Q10</f>
        <v>68.809063223590286</v>
      </c>
      <c r="R10" s="421">
        <f>'[59]FY21-22 Sales'!R10</f>
        <v>75.543592221358253</v>
      </c>
      <c r="S10" s="403">
        <f t="shared" si="2"/>
        <v>1157.1205592998917</v>
      </c>
    </row>
    <row r="11" spans="1:19" s="205" customFormat="1">
      <c r="A11" s="448"/>
      <c r="B11" s="449"/>
      <c r="C11" s="404" t="s">
        <v>24</v>
      </c>
      <c r="D11" s="422">
        <f>[58]Services!$R$7</f>
        <v>1135305</v>
      </c>
      <c r="E11" s="421">
        <f>[58]Load!$R$7</f>
        <v>1092.3518297838095</v>
      </c>
      <c r="F11" s="421"/>
      <c r="G11" s="421">
        <f>'[59]FY21-22 Sales'!G11</f>
        <v>29.350663257307712</v>
      </c>
      <c r="H11" s="421">
        <f>'[59]FY21-22 Sales'!H11</f>
        <v>35.184896962525428</v>
      </c>
      <c r="I11" s="421">
        <f>'[59]FY21-22 Sales'!I11</f>
        <v>35.664233929388978</v>
      </c>
      <c r="J11" s="421">
        <f>'[59]FY21-22 Sales'!J11</f>
        <v>31.530889874774161</v>
      </c>
      <c r="K11" s="421">
        <f>'[59]FY21-22 Sales'!K11</f>
        <v>32.740260388081026</v>
      </c>
      <c r="L11" s="421">
        <f>'[59]FY21-22 Sales'!L11</f>
        <v>30.793233128771917</v>
      </c>
      <c r="M11" s="421">
        <f>'[59]FY21-22 Sales'!M11</f>
        <v>29.833787312329491</v>
      </c>
      <c r="N11" s="421">
        <f>'[59]FY21-22 Sales'!N11</f>
        <v>27.833613470960856</v>
      </c>
      <c r="O11" s="421">
        <f>'[59]FY21-22 Sales'!O11</f>
        <v>23.945343131215349</v>
      </c>
      <c r="P11" s="421">
        <f>'[59]FY21-22 Sales'!P11</f>
        <v>20.602644330577572</v>
      </c>
      <c r="Q11" s="421">
        <f>'[59]FY21-22 Sales'!Q11</f>
        <v>20.21123514279752</v>
      </c>
      <c r="R11" s="421">
        <f>'[59]FY21-22 Sales'!R11</f>
        <v>22.189363354012762</v>
      </c>
      <c r="S11" s="403">
        <f t="shared" si="2"/>
        <v>339.88016428274278</v>
      </c>
    </row>
    <row r="12" spans="1:19">
      <c r="A12" s="340"/>
      <c r="B12" s="450"/>
      <c r="C12" s="400" t="s">
        <v>114</v>
      </c>
      <c r="D12" s="466">
        <f>SUM(D13:D14)</f>
        <v>668767</v>
      </c>
      <c r="E12" s="403">
        <f>SUM(E13:E14)</f>
        <v>1267.0647826736181</v>
      </c>
      <c r="F12" s="403">
        <f>SUM(F13:F14)</f>
        <v>0</v>
      </c>
      <c r="G12" s="403">
        <f t="shared" ref="G12:R12" si="3">SUM(G13:G14)</f>
        <v>113.71007223341327</v>
      </c>
      <c r="H12" s="403">
        <f t="shared" si="3"/>
        <v>136.31300730956511</v>
      </c>
      <c r="I12" s="403">
        <f t="shared" si="3"/>
        <v>138.1700502202608</v>
      </c>
      <c r="J12" s="403">
        <f t="shared" si="3"/>
        <v>122.15668633490534</v>
      </c>
      <c r="K12" s="403">
        <f t="shared" si="3"/>
        <v>126.84201856128507</v>
      </c>
      <c r="L12" s="403">
        <f t="shared" si="3"/>
        <v>119.29886328893051</v>
      </c>
      <c r="M12" s="403">
        <f t="shared" si="3"/>
        <v>115.5817870465546</v>
      </c>
      <c r="N12" s="403">
        <f t="shared" si="3"/>
        <v>107.83273177010243</v>
      </c>
      <c r="O12" s="403">
        <f t="shared" si="3"/>
        <v>92.768830238493365</v>
      </c>
      <c r="P12" s="403">
        <f t="shared" si="3"/>
        <v>79.81857699403119</v>
      </c>
      <c r="Q12" s="403">
        <f t="shared" si="3"/>
        <v>78.302183084118099</v>
      </c>
      <c r="R12" s="403">
        <f t="shared" si="3"/>
        <v>85.965829381045793</v>
      </c>
      <c r="S12" s="403">
        <f t="shared" si="2"/>
        <v>1316.7606364627056</v>
      </c>
    </row>
    <row r="13" spans="1:19">
      <c r="A13" s="340"/>
      <c r="B13" s="450"/>
      <c r="C13" s="404" t="s">
        <v>115</v>
      </c>
      <c r="D13" s="422">
        <f>[58]Services!$R$9+[58]Services!$R$10</f>
        <v>0</v>
      </c>
      <c r="E13" s="421">
        <f>[58]Load!$R$9+[58]Load!$R$10</f>
        <v>0</v>
      </c>
      <c r="F13" s="421"/>
      <c r="G13" s="421">
        <f>'[59]FY21-22 Sales'!G13</f>
        <v>69.302384009811064</v>
      </c>
      <c r="H13" s="421">
        <f>'[59]FY21-22 Sales'!H13</f>
        <v>83.078096711680331</v>
      </c>
      <c r="I13" s="421">
        <f>'[59]FY21-22 Sales'!I13</f>
        <v>84.209900591424173</v>
      </c>
      <c r="J13" s="421">
        <f>'[59]FY21-22 Sales'!J13</f>
        <v>74.45030523215182</v>
      </c>
      <c r="K13" s="421">
        <f>'[59]FY21-22 Sales'!K13</f>
        <v>77.305854321062682</v>
      </c>
      <c r="L13" s="421">
        <f>'[59]FY21-22 Sales'!L13</f>
        <v>72.708560228616079</v>
      </c>
      <c r="M13" s="421">
        <f>'[59]FY21-22 Sales'!M13</f>
        <v>70.443129910234958</v>
      </c>
      <c r="N13" s="421">
        <f>'[59]FY21-22 Sales'!N13</f>
        <v>65.720346836281934</v>
      </c>
      <c r="O13" s="421">
        <f>'[59]FY21-22 Sales'!O13</f>
        <v>56.539416175305817</v>
      </c>
      <c r="P13" s="421">
        <f>'[59]FY21-22 Sales'!P13</f>
        <v>48.646681558712224</v>
      </c>
      <c r="Q13" s="421">
        <f>'[59]FY21-22 Sales'!Q13</f>
        <v>47.722491546421864</v>
      </c>
      <c r="R13" s="421">
        <f>'[59]FY21-22 Sales'!R13</f>
        <v>52.393220780458755</v>
      </c>
      <c r="S13" s="403">
        <f t="shared" si="2"/>
        <v>802.5203879021617</v>
      </c>
    </row>
    <row r="14" spans="1:19" s="205" customFormat="1">
      <c r="A14" s="448"/>
      <c r="B14" s="449"/>
      <c r="C14" s="404" t="s">
        <v>132</v>
      </c>
      <c r="D14" s="422">
        <f>[58]Services!$R$11+[58]Services!$R$12</f>
        <v>668767</v>
      </c>
      <c r="E14" s="421">
        <f>[58]Load!$R$11+[58]Load!$R$12</f>
        <v>1267.0647826736181</v>
      </c>
      <c r="F14" s="421"/>
      <c r="G14" s="421">
        <f>'[59]FY21-22 Sales'!G14</f>
        <v>44.407688223602207</v>
      </c>
      <c r="H14" s="421">
        <f>'[59]FY21-22 Sales'!H14</f>
        <v>53.234910597884777</v>
      </c>
      <c r="I14" s="421">
        <f>'[59]FY21-22 Sales'!I14</f>
        <v>53.960149628836618</v>
      </c>
      <c r="J14" s="421">
        <f>'[59]FY21-22 Sales'!J14</f>
        <v>47.706381102753518</v>
      </c>
      <c r="K14" s="421">
        <f>'[59]FY21-22 Sales'!K14</f>
        <v>49.536164240222398</v>
      </c>
      <c r="L14" s="421">
        <f>'[59]FY21-22 Sales'!L14</f>
        <v>46.590303060314433</v>
      </c>
      <c r="M14" s="421">
        <f>'[59]FY21-22 Sales'!M14</f>
        <v>45.138657136319637</v>
      </c>
      <c r="N14" s="421">
        <f>'[59]FY21-22 Sales'!N14</f>
        <v>42.112384933820493</v>
      </c>
      <c r="O14" s="421">
        <f>'[59]FY21-22 Sales'!O14</f>
        <v>36.229414063187541</v>
      </c>
      <c r="P14" s="421">
        <f>'[59]FY21-22 Sales'!P14</f>
        <v>31.171895435318969</v>
      </c>
      <c r="Q14" s="421">
        <f>'[59]FY21-22 Sales'!Q14</f>
        <v>30.579691537696235</v>
      </c>
      <c r="R14" s="421">
        <f>'[59]FY21-22 Sales'!R14</f>
        <v>33.572608600587039</v>
      </c>
      <c r="S14" s="403">
        <f t="shared" si="2"/>
        <v>514.24024856054393</v>
      </c>
    </row>
    <row r="15" spans="1:19">
      <c r="A15" s="340"/>
      <c r="B15" s="450"/>
      <c r="C15" s="400" t="s">
        <v>116</v>
      </c>
      <c r="D15" s="466">
        <f t="shared" ref="D15:L15" si="4">SUM(D16:D20)</f>
        <v>293500</v>
      </c>
      <c r="E15" s="403">
        <f t="shared" si="4"/>
        <v>670.85959160015648</v>
      </c>
      <c r="F15" s="403">
        <f t="shared" si="4"/>
        <v>0</v>
      </c>
      <c r="G15" s="403">
        <f t="shared" si="4"/>
        <v>90.644395653364754</v>
      </c>
      <c r="H15" s="403">
        <f t="shared" si="4"/>
        <v>108.66240716042262</v>
      </c>
      <c r="I15" s="403">
        <f t="shared" si="4"/>
        <v>110.14275563823242</v>
      </c>
      <c r="J15" s="403">
        <f t="shared" si="4"/>
        <v>97.377644656806666</v>
      </c>
      <c r="K15" s="403">
        <f t="shared" si="4"/>
        <v>101.11257419957965</v>
      </c>
      <c r="L15" s="403">
        <f t="shared" si="4"/>
        <v>95.099520671845141</v>
      </c>
      <c r="M15" s="403">
        <f t="shared" ref="M15:R15" si="5">SUM(M16:M20)</f>
        <v>92.136439891313898</v>
      </c>
      <c r="N15" s="403">
        <f t="shared" si="5"/>
        <v>85.959252430059948</v>
      </c>
      <c r="O15" s="403">
        <f t="shared" si="5"/>
        <v>73.951008800492829</v>
      </c>
      <c r="P15" s="403">
        <f t="shared" si="5"/>
        <v>63.627667553354286</v>
      </c>
      <c r="Q15" s="403">
        <f t="shared" si="5"/>
        <v>62.418868659494073</v>
      </c>
      <c r="R15" s="403">
        <f t="shared" si="5"/>
        <v>68.527972043583134</v>
      </c>
      <c r="S15" s="403">
        <f t="shared" si="2"/>
        <v>1049.6605073585492</v>
      </c>
    </row>
    <row r="16" spans="1:19">
      <c r="A16" s="340"/>
      <c r="B16" s="450"/>
      <c r="C16" s="404" t="s">
        <v>117</v>
      </c>
      <c r="D16" s="422">
        <f>SUM([58]Services!$R$14:$R$17)</f>
        <v>0</v>
      </c>
      <c r="E16" s="421">
        <f>SUM([58]Load!$R$14:$R$17)</f>
        <v>0</v>
      </c>
      <c r="F16" s="421"/>
      <c r="G16" s="421">
        <f>'[59]FY21-22 Sales'!G16</f>
        <v>60.829137338023862</v>
      </c>
      <c r="H16" s="421">
        <f>'[59]FY21-22 Sales'!H16</f>
        <v>72.920564376847452</v>
      </c>
      <c r="I16" s="421">
        <f>'[59]FY21-22 Sales'!I16</f>
        <v>73.913988407266089</v>
      </c>
      <c r="J16" s="421">
        <f>'[59]FY21-22 Sales'!J16</f>
        <v>65.347648663619267</v>
      </c>
      <c r="K16" s="421">
        <f>'[59]FY21-22 Sales'!K16</f>
        <v>67.854064426751421</v>
      </c>
      <c r="L16" s="421">
        <f>'[59]FY21-22 Sales'!L16</f>
        <v>63.818857878977688</v>
      </c>
      <c r="M16" s="421">
        <f>'[59]FY21-22 Sales'!M16</f>
        <v>61.830410094165273</v>
      </c>
      <c r="N16" s="421">
        <f>'[59]FY21-22 Sales'!N16</f>
        <v>57.685057458352432</v>
      </c>
      <c r="O16" s="421">
        <f>'[59]FY21-22 Sales'!O16</f>
        <v>49.626632051394878</v>
      </c>
      <c r="P16" s="421">
        <f>'[59]FY21-22 Sales'!P16</f>
        <v>42.698901572492765</v>
      </c>
      <c r="Q16" s="421">
        <f>'[59]FY21-22 Sales'!Q16</f>
        <v>41.887707527911537</v>
      </c>
      <c r="R16" s="421">
        <f>'[59]FY21-22 Sales'!R16</f>
        <v>45.987370679553344</v>
      </c>
      <c r="S16" s="403">
        <f t="shared" si="2"/>
        <v>704.40034047535596</v>
      </c>
    </row>
    <row r="17" spans="1:19">
      <c r="A17" s="340"/>
      <c r="B17" s="450"/>
      <c r="C17" s="404" t="s">
        <v>118</v>
      </c>
      <c r="D17" s="422">
        <f>SUM([58]Services!$R$18:$R$19)</f>
        <v>207541</v>
      </c>
      <c r="E17" s="421">
        <f>SUM([58]Load!$R$18:$R$19)</f>
        <v>398.40235240903382</v>
      </c>
      <c r="F17" s="421"/>
      <c r="G17" s="421">
        <f>'[59]FY21-22 Sales'!G17</f>
        <v>16.390360969274461</v>
      </c>
      <c r="H17" s="421">
        <f>'[59]FY21-22 Sales'!H17</f>
        <v>19.648386028855263</v>
      </c>
      <c r="I17" s="421">
        <f>'[59]FY21-22 Sales'!I17</f>
        <v>19.916063315870392</v>
      </c>
      <c r="J17" s="421">
        <f>'[59]FY21-22 Sales'!J17</f>
        <v>17.607870125432903</v>
      </c>
      <c r="K17" s="421">
        <f>'[59]FY21-22 Sales'!K17</f>
        <v>18.283221789036659</v>
      </c>
      <c r="L17" s="421">
        <f>'[59]FY21-22 Sales'!L17</f>
        <v>17.195938707311139</v>
      </c>
      <c r="M17" s="421">
        <f>'[59]FY21-22 Sales'!M17</f>
        <v>16.660153088972983</v>
      </c>
      <c r="N17" s="421">
        <f>'[59]FY21-22 Sales'!N17</f>
        <v>15.543191234519156</v>
      </c>
      <c r="O17" s="421">
        <f>'[59]FY21-22 Sales'!O17</f>
        <v>13.371855143888059</v>
      </c>
      <c r="P17" s="421">
        <f>'[59]FY21-22 Sales'!P17</f>
        <v>11.505183870612049</v>
      </c>
      <c r="Q17" s="421">
        <f>'[59]FY21-22 Sales'!Q17</f>
        <v>11.286608303233404</v>
      </c>
      <c r="R17" s="421">
        <f>'[59]FY21-22 Sales'!R17</f>
        <v>12.391259163797878</v>
      </c>
      <c r="S17" s="403">
        <f t="shared" si="2"/>
        <v>189.80009174080439</v>
      </c>
    </row>
    <row r="18" spans="1:19">
      <c r="A18" s="340"/>
      <c r="B18" s="450"/>
      <c r="C18" s="404" t="s">
        <v>34</v>
      </c>
      <c r="D18" s="422">
        <f>SUM([58]Services!$R$20)</f>
        <v>48108</v>
      </c>
      <c r="E18" s="421">
        <f>SUM([58]Load!$R$20)</f>
        <v>135.01881421408424</v>
      </c>
      <c r="F18" s="421"/>
      <c r="G18" s="421">
        <f>'[59]FY21-22 Sales'!G18</f>
        <v>5.894657743744335</v>
      </c>
      <c r="H18" s="421">
        <f>'[59]FY21-22 Sales'!H18</f>
        <v>7.0663795064787154</v>
      </c>
      <c r="I18" s="421">
        <f>'[59]FY21-22 Sales'!I18</f>
        <v>7.1626474285632939</v>
      </c>
      <c r="J18" s="421">
        <f>'[59]FY21-22 Sales'!J18</f>
        <v>6.3325248406851964</v>
      </c>
      <c r="K18" s="421">
        <f>'[59]FY21-22 Sales'!K18</f>
        <v>6.5754094800824143</v>
      </c>
      <c r="L18" s="421">
        <f>'[59]FY21-22 Sales'!L18</f>
        <v>6.1843771135988321</v>
      </c>
      <c r="M18" s="421">
        <f>'[59]FY21-22 Sales'!M18</f>
        <v>5.9916862479098834</v>
      </c>
      <c r="N18" s="421">
        <f>'[59]FY21-22 Sales'!N18</f>
        <v>5.58998015631337</v>
      </c>
      <c r="O18" s="421">
        <f>'[59]FY21-22 Sales'!O18</f>
        <v>4.8090770923171702</v>
      </c>
      <c r="P18" s="421">
        <f>'[59]FY21-22 Sales'!P18</f>
        <v>4.137744209736451</v>
      </c>
      <c r="Q18" s="421">
        <f>'[59]FY21-22 Sales'!Q18</f>
        <v>4.0591353149563343</v>
      </c>
      <c r="R18" s="421">
        <f>'[59]FY21-22 Sales'!R18</f>
        <v>4.4564138594354219</v>
      </c>
      <c r="S18" s="403">
        <f t="shared" si="2"/>
        <v>68.260032993821426</v>
      </c>
    </row>
    <row r="19" spans="1:19" s="205" customFormat="1">
      <c r="A19" s="448"/>
      <c r="B19" s="449"/>
      <c r="C19" s="404" t="s">
        <v>119</v>
      </c>
      <c r="D19" s="422">
        <f>SUM([58]Services!$R$21:$R$22)</f>
        <v>33170</v>
      </c>
      <c r="E19" s="421">
        <f>SUM([58]Load!$R$21:$R$22)</f>
        <v>112.15490934630361</v>
      </c>
      <c r="F19" s="421"/>
      <c r="G19" s="421">
        <f>'[59]FY21-22 Sales'!G19</f>
        <v>5.1528600581486144</v>
      </c>
      <c r="H19" s="421">
        <f>'[59]FY21-22 Sales'!H19</f>
        <v>6.1771295803044968</v>
      </c>
      <c r="I19" s="421">
        <f>'[59]FY21-22 Sales'!I19</f>
        <v>6.2612829191674733</v>
      </c>
      <c r="J19" s="421">
        <f>'[59]FY21-22 Sales'!J19</f>
        <v>5.5356249229956873</v>
      </c>
      <c r="K19" s="421">
        <f>'[59]FY21-22 Sales'!K19</f>
        <v>5.7479443843615243</v>
      </c>
      <c r="L19" s="421">
        <f>'[59]FY21-22 Sales'!L19</f>
        <v>5.4061204566135705</v>
      </c>
      <c r="M19" s="421">
        <f>'[59]FY21-22 Sales'!M19</f>
        <v>5.2376782656428764</v>
      </c>
      <c r="N19" s="421">
        <f>'[59]FY21-22 Sales'!N19</f>
        <v>4.8865238196193781</v>
      </c>
      <c r="O19" s="421">
        <f>'[59]FY21-22 Sales'!O19</f>
        <v>4.2038914459209717</v>
      </c>
      <c r="P19" s="421">
        <f>'[59]FY21-22 Sales'!P19</f>
        <v>3.6170406826102264</v>
      </c>
      <c r="Q19" s="421">
        <f>'[59]FY21-22 Sales'!Q19</f>
        <v>3.5483241172494058</v>
      </c>
      <c r="R19" s="421">
        <f>'[59]FY21-22 Sales'!R19</f>
        <v>3.8956081891665928</v>
      </c>
      <c r="S19" s="403">
        <f t="shared" si="2"/>
        <v>59.670028841800821</v>
      </c>
    </row>
    <row r="20" spans="1:19">
      <c r="A20" s="340"/>
      <c r="B20" s="450"/>
      <c r="C20" s="404" t="s">
        <v>120</v>
      </c>
      <c r="D20" s="422">
        <f>[58]Services!$R$23</f>
        <v>4681</v>
      </c>
      <c r="E20" s="421">
        <f>[58]Load!$R$23</f>
        <v>25.283515630734801</v>
      </c>
      <c r="F20" s="421"/>
      <c r="G20" s="421">
        <f>'[59]FY21-22 Sales'!G20</f>
        <v>2.3773795441734769</v>
      </c>
      <c r="H20" s="421">
        <f>'[59]FY21-22 Sales'!H20</f>
        <v>2.8499476679366986</v>
      </c>
      <c r="I20" s="421">
        <f>'[59]FY21-22 Sales'!I20</f>
        <v>2.8887735673651842</v>
      </c>
      <c r="J20" s="421">
        <f>'[59]FY21-22 Sales'!J20</f>
        <v>2.5539761040735929</v>
      </c>
      <c r="K20" s="421">
        <f>'[59]FY21-22 Sales'!K20</f>
        <v>2.6519341193476245</v>
      </c>
      <c r="L20" s="421">
        <f>'[59]FY21-22 Sales'!L20</f>
        <v>2.494226515343918</v>
      </c>
      <c r="M20" s="421">
        <f>'[59]FY21-22 Sales'!M20</f>
        <v>2.4165121946228987</v>
      </c>
      <c r="N20" s="421">
        <f>'[59]FY21-22 Sales'!N20</f>
        <v>2.2544997612555973</v>
      </c>
      <c r="O20" s="421">
        <f>'[59]FY21-22 Sales'!O20</f>
        <v>1.9395530669717507</v>
      </c>
      <c r="P20" s="421">
        <f>'[59]FY21-22 Sales'!P20</f>
        <v>1.668797217902791</v>
      </c>
      <c r="Q20" s="421">
        <f>'[59]FY21-22 Sales'!Q20</f>
        <v>1.6370933961433909</v>
      </c>
      <c r="R20" s="421">
        <f>'[59]FY21-22 Sales'!R20</f>
        <v>1.7973201516299027</v>
      </c>
      <c r="S20" s="403">
        <f t="shared" si="2"/>
        <v>27.530013306766833</v>
      </c>
    </row>
    <row r="21" spans="1:19">
      <c r="A21" s="340"/>
      <c r="B21" s="450"/>
      <c r="C21" s="400" t="s">
        <v>37</v>
      </c>
      <c r="D21" s="466">
        <f>D22+D24+D29+D30</f>
        <v>448025</v>
      </c>
      <c r="E21" s="403">
        <f>E22+E24+E29+E30</f>
        <v>972.13950317961633</v>
      </c>
      <c r="F21" s="403">
        <f>F22+F24+F29</f>
        <v>0</v>
      </c>
      <c r="G21" s="403">
        <f t="shared" ref="G21:R21" si="6">G22+G24+G29+G30</f>
        <v>65.146134619481018</v>
      </c>
      <c r="H21" s="403">
        <f t="shared" si="6"/>
        <v>65.877068000000008</v>
      </c>
      <c r="I21" s="403">
        <f t="shared" si="6"/>
        <v>57.862479000000022</v>
      </c>
      <c r="J21" s="403">
        <f t="shared" si="6"/>
        <v>60.416999999999994</v>
      </c>
      <c r="K21" s="403">
        <f t="shared" si="6"/>
        <v>63.616415000000003</v>
      </c>
      <c r="L21" s="403">
        <f t="shared" si="6"/>
        <v>65.255687000000009</v>
      </c>
      <c r="M21" s="403">
        <f t="shared" si="6"/>
        <v>63.981610000000011</v>
      </c>
      <c r="N21" s="403">
        <f t="shared" si="6"/>
        <v>66.002808000000016</v>
      </c>
      <c r="O21" s="403">
        <f t="shared" si="6"/>
        <v>62.628730000000019</v>
      </c>
      <c r="P21" s="403">
        <f t="shared" si="6"/>
        <v>58.422727000000023</v>
      </c>
      <c r="Q21" s="403">
        <f t="shared" si="6"/>
        <v>55.084436560000022</v>
      </c>
      <c r="R21" s="403">
        <f t="shared" si="6"/>
        <v>59.562203000000011</v>
      </c>
      <c r="S21" s="403">
        <f t="shared" si="2"/>
        <v>743.85729817948095</v>
      </c>
    </row>
    <row r="22" spans="1:19">
      <c r="A22" s="340"/>
      <c r="B22" s="450"/>
      <c r="C22" s="400" t="s">
        <v>38</v>
      </c>
      <c r="D22" s="466">
        <f>SUM(D23:D23)</f>
        <v>279397</v>
      </c>
      <c r="E22" s="403">
        <f>SUM(E23:E23)</f>
        <v>329.30748491011792</v>
      </c>
      <c r="F22" s="403">
        <f t="shared" ref="F22:R22" si="7">SUM(F23:F23)</f>
        <v>0</v>
      </c>
      <c r="G22" s="403">
        <f t="shared" si="7"/>
        <v>4.4910412137691091</v>
      </c>
      <c r="H22" s="403">
        <f t="shared" si="7"/>
        <v>4.5414302653314831</v>
      </c>
      <c r="I22" s="403">
        <f t="shared" si="7"/>
        <v>3.9889208997235186</v>
      </c>
      <c r="J22" s="403">
        <f t="shared" si="7"/>
        <v>4.1650243502114002</v>
      </c>
      <c r="K22" s="403">
        <f t="shared" si="7"/>
        <v>4.3855854734288986</v>
      </c>
      <c r="L22" s="403">
        <f t="shared" si="7"/>
        <v>4.4985935307078053</v>
      </c>
      <c r="M22" s="403">
        <f t="shared" si="7"/>
        <v>4.4107612694395488</v>
      </c>
      <c r="N22" s="403">
        <f t="shared" si="7"/>
        <v>4.5500985236328821</v>
      </c>
      <c r="O22" s="403">
        <f t="shared" si="7"/>
        <v>4.3174964906038902</v>
      </c>
      <c r="P22" s="403">
        <f t="shared" si="7"/>
        <v>4.0275432504221174</v>
      </c>
      <c r="Q22" s="403">
        <f t="shared" si="7"/>
        <v>3.7974083385483408</v>
      </c>
      <c r="R22" s="403">
        <f t="shared" si="7"/>
        <v>4.1060963941810176</v>
      </c>
      <c r="S22" s="403">
        <f t="shared" si="2"/>
        <v>51.280000000000022</v>
      </c>
    </row>
    <row r="23" spans="1:19">
      <c r="A23" s="340"/>
      <c r="B23" s="450"/>
      <c r="C23" s="404" t="s">
        <v>22</v>
      </c>
      <c r="D23" s="422">
        <f>[58]Services!$R$27</f>
        <v>279397</v>
      </c>
      <c r="E23" s="421">
        <f>[58]Load!$R$27</f>
        <v>329.30748491011792</v>
      </c>
      <c r="F23" s="421"/>
      <c r="G23" s="421">
        <f>'[59]FY21-22 Sales'!G23</f>
        <v>4.4910412137691091</v>
      </c>
      <c r="H23" s="421">
        <f>'[59]FY21-22 Sales'!H23</f>
        <v>4.5414302653314831</v>
      </c>
      <c r="I23" s="421">
        <f>'[59]FY21-22 Sales'!I23</f>
        <v>3.9889208997235186</v>
      </c>
      <c r="J23" s="421">
        <f>'[59]FY21-22 Sales'!J23</f>
        <v>4.1650243502114002</v>
      </c>
      <c r="K23" s="421">
        <f>'[59]FY21-22 Sales'!K23</f>
        <v>4.3855854734288986</v>
      </c>
      <c r="L23" s="421">
        <f>'[59]FY21-22 Sales'!L23</f>
        <v>4.4985935307078053</v>
      </c>
      <c r="M23" s="421">
        <f>'[59]FY21-22 Sales'!M23</f>
        <v>4.4107612694395488</v>
      </c>
      <c r="N23" s="421">
        <f>'[59]FY21-22 Sales'!N23</f>
        <v>4.5500985236328821</v>
      </c>
      <c r="O23" s="421">
        <f>'[59]FY21-22 Sales'!O23</f>
        <v>4.3174964906038902</v>
      </c>
      <c r="P23" s="421">
        <f>'[59]FY21-22 Sales'!P23</f>
        <v>4.0275432504221174</v>
      </c>
      <c r="Q23" s="421">
        <f>'[59]FY21-22 Sales'!Q23</f>
        <v>3.7974083385483408</v>
      </c>
      <c r="R23" s="421">
        <f>'[59]FY21-22 Sales'!R23</f>
        <v>4.1060963941810176</v>
      </c>
      <c r="S23" s="403">
        <f t="shared" si="2"/>
        <v>51.280000000000022</v>
      </c>
    </row>
    <row r="24" spans="1:19">
      <c r="A24" s="340"/>
      <c r="B24" s="450"/>
      <c r="C24" s="400" t="s">
        <v>39</v>
      </c>
      <c r="D24" s="466">
        <f t="shared" ref="D24:R24" si="8">SUM(D25:D28)</f>
        <v>157100</v>
      </c>
      <c r="E24" s="403">
        <f t="shared" si="8"/>
        <v>630.71218826949848</v>
      </c>
      <c r="F24" s="403">
        <f t="shared" si="8"/>
        <v>0</v>
      </c>
      <c r="G24" s="403">
        <f t="shared" si="8"/>
        <v>60.353722733145105</v>
      </c>
      <c r="H24" s="403">
        <f t="shared" si="8"/>
        <v>61.030885712068056</v>
      </c>
      <c r="I24" s="403">
        <f t="shared" si="8"/>
        <v>53.605882138924869</v>
      </c>
      <c r="J24" s="403">
        <f t="shared" si="8"/>
        <v>55.972482291804724</v>
      </c>
      <c r="K24" s="403">
        <f t="shared" si="8"/>
        <v>58.936535446241962</v>
      </c>
      <c r="L24" s="403">
        <f t="shared" si="8"/>
        <v>60.455215999587068</v>
      </c>
      <c r="M24" s="403">
        <f t="shared" si="8"/>
        <v>59.274865232073033</v>
      </c>
      <c r="N24" s="403">
        <f t="shared" si="8"/>
        <v>61.147375771544233</v>
      </c>
      <c r="O24" s="403">
        <f t="shared" si="8"/>
        <v>58.021508530433813</v>
      </c>
      <c r="P24" s="403">
        <f t="shared" si="8"/>
        <v>54.124916040956066</v>
      </c>
      <c r="Q24" s="403">
        <f t="shared" si="8"/>
        <v>51.032203682881331</v>
      </c>
      <c r="R24" s="403">
        <f t="shared" si="8"/>
        <v>55.18056759982089</v>
      </c>
      <c r="S24" s="403">
        <f t="shared" si="2"/>
        <v>689.13616117948106</v>
      </c>
    </row>
    <row r="25" spans="1:19">
      <c r="A25" s="340"/>
      <c r="B25" s="450"/>
      <c r="C25" s="404" t="s">
        <v>115</v>
      </c>
      <c r="D25" s="422">
        <f>SUM([58]Services!$R$30:$R$31)</f>
        <v>65483</v>
      </c>
      <c r="E25" s="421">
        <f>SUM([58]Load!$R$30:$R$31)</f>
        <v>109.57151724367407</v>
      </c>
      <c r="F25" s="421"/>
      <c r="G25" s="421">
        <f>'[59]FY21-22 Sales'!G25</f>
        <v>12.216367763429272</v>
      </c>
      <c r="H25" s="421">
        <f>'[59]FY21-22 Sales'!H25</f>
        <v>12.353434237735737</v>
      </c>
      <c r="I25" s="421">
        <f>'[59]FY21-22 Sales'!I25</f>
        <v>10.850518258627801</v>
      </c>
      <c r="J25" s="421">
        <f>'[59]FY21-22 Sales'!J25</f>
        <v>11.329548490853904</v>
      </c>
      <c r="K25" s="421">
        <f>'[59]FY21-22 Sales'!K25</f>
        <v>11.929510875362659</v>
      </c>
      <c r="L25" s="421">
        <f>'[59]FY21-22 Sales'!L25</f>
        <v>12.236911302621525</v>
      </c>
      <c r="M25" s="421">
        <f>'[59]FY21-22 Sales'!M25</f>
        <v>11.997993164471973</v>
      </c>
      <c r="N25" s="421">
        <f>'[59]FY21-22 Sales'!N25</f>
        <v>12.377013320233049</v>
      </c>
      <c r="O25" s="421">
        <f>'[59]FY21-22 Sales'!O25</f>
        <v>11.74429768865711</v>
      </c>
      <c r="P25" s="421">
        <f>'[59]FY21-22 Sales'!P25</f>
        <v>10.955577379122099</v>
      </c>
      <c r="Q25" s="421">
        <f>'[59]FY21-22 Sales'!Q25</f>
        <v>10.329572721218957</v>
      </c>
      <c r="R25" s="421">
        <f>'[59]FY21-22 Sales'!R25</f>
        <v>11.169254797665955</v>
      </c>
      <c r="S25" s="403">
        <f t="shared" si="2"/>
        <v>139.49000000000007</v>
      </c>
    </row>
    <row r="26" spans="1:19">
      <c r="A26" s="340"/>
      <c r="B26" s="450"/>
      <c r="C26" s="404" t="s">
        <v>40</v>
      </c>
      <c r="D26" s="422">
        <f>[58]Services!$R$32</f>
        <v>56850</v>
      </c>
      <c r="E26" s="421">
        <f>[58]Load!$R$32</f>
        <v>151.2624097044413</v>
      </c>
      <c r="F26" s="421"/>
      <c r="G26" s="421">
        <f>'[59]FY21-22 Sales'!G26</f>
        <v>7.7673643769341325</v>
      </c>
      <c r="H26" s="421">
        <f>'[59]FY21-22 Sales'!H26</f>
        <v>7.8545134600672624</v>
      </c>
      <c r="I26" s="421">
        <f>'[59]FY21-22 Sales'!I26</f>
        <v>6.8989351520374198</v>
      </c>
      <c r="J26" s="421">
        <f>'[59]FY21-22 Sales'!J26</f>
        <v>7.2035103280079769</v>
      </c>
      <c r="K26" s="421">
        <f>'[59]FY21-22 Sales'!K26</f>
        <v>7.5849761239939362</v>
      </c>
      <c r="L26" s="421">
        <f>'[59]FY21-22 Sales'!L26</f>
        <v>7.7804262917019358</v>
      </c>
      <c r="M26" s="421">
        <f>'[59]FY21-22 Sales'!M26</f>
        <v>7.6285182719694529</v>
      </c>
      <c r="N26" s="421">
        <f>'[59]FY21-22 Sales'!N26</f>
        <v>7.8695054224064016</v>
      </c>
      <c r="O26" s="421">
        <f>'[59]FY21-22 Sales'!O26</f>
        <v>7.4672145817406204</v>
      </c>
      <c r="P26" s="421">
        <f>'[59]FY21-22 Sales'!P26</f>
        <v>6.9657334414964431</v>
      </c>
      <c r="Q26" s="421">
        <f>'[59]FY21-22 Sales'!Q26</f>
        <v>6.5677095465259816</v>
      </c>
      <c r="R26" s="421">
        <f>'[59]FY21-22 Sales'!R26</f>
        <v>7.101593003118456</v>
      </c>
      <c r="S26" s="403">
        <f t="shared" si="2"/>
        <v>88.690000000000012</v>
      </c>
    </row>
    <row r="27" spans="1:19">
      <c r="A27" s="340"/>
      <c r="B27" s="450"/>
      <c r="C27" s="404" t="s">
        <v>41</v>
      </c>
      <c r="D27" s="422">
        <f>[58]Services!$R$33</f>
        <v>15556</v>
      </c>
      <c r="E27" s="421">
        <f>[58]Load!$R$33</f>
        <v>64.005902297183439</v>
      </c>
      <c r="F27" s="421"/>
      <c r="G27" s="421">
        <f>'[59]FY21-22 Sales'!G27</f>
        <v>7.2305062911228095</v>
      </c>
      <c r="H27" s="421">
        <f>'[59]FY21-22 Sales'!H27</f>
        <v>7.3116318780375833</v>
      </c>
      <c r="I27" s="421">
        <f>'[59]FY21-22 Sales'!I27</f>
        <v>6.4221004188996424</v>
      </c>
      <c r="J27" s="421">
        <f>'[59]FY21-22 Sales'!J27</f>
        <v>6.7056242268614117</v>
      </c>
      <c r="K27" s="421">
        <f>'[59]FY21-22 Sales'!K27</f>
        <v>7.0607241943504269</v>
      </c>
      <c r="L27" s="421">
        <f>'[59]FY21-22 Sales'!L27</f>
        <v>7.2426654035732536</v>
      </c>
      <c r="M27" s="421">
        <f>'[59]FY21-22 Sales'!M27</f>
        <v>7.1012568331694457</v>
      </c>
      <c r="N27" s="421">
        <f>'[59]FY21-22 Sales'!N27</f>
        <v>7.3255876386725962</v>
      </c>
      <c r="O27" s="421">
        <f>'[59]FY21-22 Sales'!O27</f>
        <v>6.9511019942327845</v>
      </c>
      <c r="P27" s="421">
        <f>'[59]FY21-22 Sales'!P27</f>
        <v>6.4842818009916146</v>
      </c>
      <c r="Q27" s="421">
        <f>'[59]FY21-22 Sales'!Q27</f>
        <v>6.1137681831230699</v>
      </c>
      <c r="R27" s="421">
        <f>'[59]FY21-22 Sales'!R27</f>
        <v>6.6107511369653826</v>
      </c>
      <c r="S27" s="403">
        <f t="shared" si="2"/>
        <v>82.560000000000016</v>
      </c>
    </row>
    <row r="28" spans="1:19">
      <c r="A28" s="340"/>
      <c r="B28" s="450"/>
      <c r="C28" s="404" t="s">
        <v>42</v>
      </c>
      <c r="D28" s="422">
        <f>[58]Services!$R$34</f>
        <v>19211</v>
      </c>
      <c r="E28" s="421">
        <f>[58]Load!$R$34</f>
        <v>305.87235902419962</v>
      </c>
      <c r="F28" s="421"/>
      <c r="G28" s="421">
        <f>'[59]FY21-22 Sales'!G28</f>
        <v>33.139484301658889</v>
      </c>
      <c r="H28" s="421">
        <f>'[59]FY21-22 Sales'!H28</f>
        <v>33.511306136227475</v>
      </c>
      <c r="I28" s="421">
        <f>'[59]FY21-22 Sales'!I28</f>
        <v>29.434328309360001</v>
      </c>
      <c r="J28" s="421">
        <f>'[59]FY21-22 Sales'!J28</f>
        <v>30.733799246081436</v>
      </c>
      <c r="K28" s="421">
        <f>'[59]FY21-22 Sales'!K28</f>
        <v>32.361324252534942</v>
      </c>
      <c r="L28" s="421">
        <f>'[59]FY21-22 Sales'!L28</f>
        <v>33.195213001690355</v>
      </c>
      <c r="M28" s="421">
        <f>'[59]FY21-22 Sales'!M28</f>
        <v>32.547096962462163</v>
      </c>
      <c r="N28" s="421">
        <f>'[59]FY21-22 Sales'!N28</f>
        <v>33.575269390232187</v>
      </c>
      <c r="O28" s="421">
        <f>'[59]FY21-22 Sales'!O28</f>
        <v>31.858894265803301</v>
      </c>
      <c r="P28" s="421">
        <f>'[59]FY21-22 Sales'!P28</f>
        <v>29.719323419345912</v>
      </c>
      <c r="Q28" s="421">
        <f>'[59]FY21-22 Sales'!Q28</f>
        <v>28.021153232013319</v>
      </c>
      <c r="R28" s="421">
        <f>'[59]FY21-22 Sales'!R28</f>
        <v>30.298968662071101</v>
      </c>
      <c r="S28" s="403">
        <f t="shared" si="2"/>
        <v>378.39616117948111</v>
      </c>
    </row>
    <row r="29" spans="1:19" s="205" customFormat="1">
      <c r="A29" s="448"/>
      <c r="B29" s="449"/>
      <c r="C29" s="400" t="s">
        <v>43</v>
      </c>
      <c r="D29" s="466">
        <f>[58]Services!$R$37</f>
        <v>334</v>
      </c>
      <c r="E29" s="403">
        <f>[58]Load!$R$37</f>
        <v>1.5823469999999999</v>
      </c>
      <c r="F29" s="403"/>
      <c r="G29" s="421">
        <f>'[59]FY21-22 Sales'!G29</f>
        <v>0.12011880007383455</v>
      </c>
      <c r="H29" s="421">
        <f>'[59]FY21-22 Sales'!H29</f>
        <v>0.12146652148684986</v>
      </c>
      <c r="I29" s="421">
        <f>'[59]FY21-22 Sales'!I29</f>
        <v>0.10668893231155795</v>
      </c>
      <c r="J29" s="421">
        <f>'[59]FY21-22 Sales'!J29</f>
        <v>0.11139905055687979</v>
      </c>
      <c r="K29" s="421">
        <f>'[59]FY21-22 Sales'!K29</f>
        <v>0.11729824769241184</v>
      </c>
      <c r="L29" s="421">
        <f>'[59]FY21-22 Sales'!L29</f>
        <v>0.12032079671676719</v>
      </c>
      <c r="M29" s="421">
        <f>'[59]FY21-22 Sales'!M29</f>
        <v>0.11797160744658898</v>
      </c>
      <c r="N29" s="421">
        <f>'[59]FY21-22 Sales'!N29</f>
        <v>0.12169836544826838</v>
      </c>
      <c r="O29" s="421">
        <f>'[59]FY21-22 Sales'!O29</f>
        <v>0.11547711835382714</v>
      </c>
      <c r="P29" s="421">
        <f>'[59]FY21-22 Sales'!P29</f>
        <v>0.10772193784437803</v>
      </c>
      <c r="Q29" s="421">
        <f>'[59]FY21-22 Sales'!Q29</f>
        <v>0.10156667714790006</v>
      </c>
      <c r="R29" s="421">
        <f>'[59]FY21-22 Sales'!R29</f>
        <v>0.10982294492073652</v>
      </c>
      <c r="S29" s="403">
        <f t="shared" si="2"/>
        <v>1.3715510000000002</v>
      </c>
    </row>
    <row r="30" spans="1:19" s="205" customFormat="1">
      <c r="A30" s="448"/>
      <c r="B30" s="449"/>
      <c r="C30" s="411" t="s">
        <v>121</v>
      </c>
      <c r="D30" s="466">
        <f>D31+D32+D33</f>
        <v>11194</v>
      </c>
      <c r="E30" s="403">
        <f>E31+E32+E33</f>
        <v>10.537482999999998</v>
      </c>
      <c r="F30" s="403">
        <f t="shared" ref="F30:R30" si="9">F31+F32+F33</f>
        <v>0</v>
      </c>
      <c r="G30" s="403">
        <f t="shared" si="9"/>
        <v>0.18125187249297109</v>
      </c>
      <c r="H30" s="403">
        <f t="shared" si="9"/>
        <v>0.18328550111361783</v>
      </c>
      <c r="I30" s="403">
        <f t="shared" si="9"/>
        <v>0.16098702904007797</v>
      </c>
      <c r="J30" s="403">
        <f t="shared" si="9"/>
        <v>0.16809430742700099</v>
      </c>
      <c r="K30" s="403">
        <f t="shared" si="9"/>
        <v>0.17699583263673596</v>
      </c>
      <c r="L30" s="403">
        <f t="shared" si="9"/>
        <v>0.18155667298836672</v>
      </c>
      <c r="M30" s="403">
        <f t="shared" si="9"/>
        <v>0.17801189104084084</v>
      </c>
      <c r="N30" s="403">
        <f t="shared" si="9"/>
        <v>0.183635339374635</v>
      </c>
      <c r="O30" s="403">
        <f t="shared" si="9"/>
        <v>0.17424786060848169</v>
      </c>
      <c r="P30" s="403">
        <f t="shared" si="9"/>
        <v>0.16254577077745919</v>
      </c>
      <c r="Q30" s="403">
        <f t="shared" si="9"/>
        <v>0.1532578614224436</v>
      </c>
      <c r="R30" s="403">
        <f t="shared" si="9"/>
        <v>0.16571606107736961</v>
      </c>
      <c r="S30" s="403">
        <f t="shared" si="2"/>
        <v>2.0695860000000006</v>
      </c>
    </row>
    <row r="31" spans="1:19">
      <c r="A31" s="340"/>
      <c r="B31" s="450"/>
      <c r="C31" s="412" t="s">
        <v>22</v>
      </c>
      <c r="D31" s="422">
        <f>[58]Services!$AC30</f>
        <v>9280</v>
      </c>
      <c r="E31" s="421">
        <f>[58]Load!AC30</f>
        <v>8.0483561454707058</v>
      </c>
      <c r="F31" s="421"/>
      <c r="G31" s="421">
        <f>'[59]FY21-22 Sales'!G31</f>
        <v>9.6052406695907297E-2</v>
      </c>
      <c r="H31" s="421">
        <f>'[59]FY21-22 Sales'!H31</f>
        <v>9.7130105484074983E-2</v>
      </c>
      <c r="I31" s="421">
        <f>'[59]FY21-22 Sales'!I31</f>
        <v>8.5313279104043835E-2</v>
      </c>
      <c r="J31" s="421">
        <f>'[59]FY21-22 Sales'!J31</f>
        <v>8.9079701953817356E-2</v>
      </c>
      <c r="K31" s="421">
        <f>'[59]FY21-22 Sales'!K31</f>
        <v>9.3796965879973451E-2</v>
      </c>
      <c r="L31" s="421">
        <f>'[59]FY21-22 Sales'!L31</f>
        <v>9.621393231626188E-2</v>
      </c>
      <c r="M31" s="421">
        <f>'[59]FY21-22 Sales'!M31</f>
        <v>9.4335414689994207E-2</v>
      </c>
      <c r="N31" s="421">
        <f>'[59]FY21-22 Sales'!N31</f>
        <v>9.7315498365609557E-2</v>
      </c>
      <c r="O31" s="421">
        <f>'[59]FY21-22 Sales'!O31</f>
        <v>9.234070877643874E-2</v>
      </c>
      <c r="P31" s="421">
        <f>'[59]FY21-22 Sales'!P31</f>
        <v>8.6139316889108003E-2</v>
      </c>
      <c r="Q31" s="421">
        <f>'[59]FY21-22 Sales'!Q31</f>
        <v>8.1217292997976739E-2</v>
      </c>
      <c r="R31" s="421">
        <f>'[59]FY21-22 Sales'!R31</f>
        <v>8.7819376846794209E-2</v>
      </c>
      <c r="S31" s="403">
        <f t="shared" si="2"/>
        <v>1.0967540000000005</v>
      </c>
    </row>
    <row r="32" spans="1:19" s="205" customFormat="1">
      <c r="A32" s="448"/>
      <c r="B32" s="449"/>
      <c r="C32" s="412" t="s">
        <v>29</v>
      </c>
      <c r="D32" s="422">
        <f>[58]Services!$AC31</f>
        <v>1419</v>
      </c>
      <c r="E32" s="421">
        <f>[58]Load!AC31</f>
        <v>1.5865638416364236</v>
      </c>
      <c r="F32" s="421"/>
      <c r="G32" s="421">
        <f>'[59]FY21-22 Sales'!G32</f>
        <v>5.2665515481670318E-2</v>
      </c>
      <c r="H32" s="421">
        <f>'[59]FY21-22 Sales'!H32</f>
        <v>5.3256417512813715E-2</v>
      </c>
      <c r="I32" s="421">
        <f>'[59]FY21-22 Sales'!I32</f>
        <v>4.6777253959608779E-2</v>
      </c>
      <c r="J32" s="421">
        <f>'[59]FY21-22 Sales'!J32</f>
        <v>4.884238285880705E-2</v>
      </c>
      <c r="K32" s="421">
        <f>'[59]FY21-22 Sales'!K32</f>
        <v>5.1428857731015375E-2</v>
      </c>
      <c r="L32" s="421">
        <f>'[59]FY21-22 Sales'!L32</f>
        <v>5.2754079947175098E-2</v>
      </c>
      <c r="M32" s="421">
        <f>'[59]FY21-22 Sales'!M32</f>
        <v>5.1724089106424974E-2</v>
      </c>
      <c r="N32" s="421">
        <f>'[59]FY21-22 Sales'!N32</f>
        <v>5.3358068392875074E-2</v>
      </c>
      <c r="O32" s="421">
        <f>'[59]FY21-22 Sales'!O32</f>
        <v>5.0630392250870696E-2</v>
      </c>
      <c r="P32" s="421">
        <f>'[59]FY21-22 Sales'!P32</f>
        <v>4.7230170312818648E-2</v>
      </c>
      <c r="Q32" s="421">
        <f>'[59]FY21-22 Sales'!Q32</f>
        <v>4.4531425592551584E-2</v>
      </c>
      <c r="R32" s="421">
        <f>'[59]FY21-22 Sales'!R32</f>
        <v>4.8151346853368859E-2</v>
      </c>
      <c r="S32" s="403">
        <f t="shared" si="2"/>
        <v>0.60135000000000027</v>
      </c>
    </row>
    <row r="33" spans="1:19">
      <c r="A33" s="340"/>
      <c r="B33" s="450"/>
      <c r="C33" s="412" t="s">
        <v>122</v>
      </c>
      <c r="D33" s="422">
        <f>[58]Services!$AC32</f>
        <v>495</v>
      </c>
      <c r="E33" s="421">
        <f>[58]Load!AC32</f>
        <v>0.90256301289287055</v>
      </c>
      <c r="F33" s="421"/>
      <c r="G33" s="421">
        <f>'[59]FY21-22 Sales'!G33</f>
        <v>3.2533950315393453E-2</v>
      </c>
      <c r="H33" s="421">
        <f>'[59]FY21-22 Sales'!H33</f>
        <v>3.2898978116729129E-2</v>
      </c>
      <c r="I33" s="421">
        <f>'[59]FY21-22 Sales'!I33</f>
        <v>2.8896495976425352E-2</v>
      </c>
      <c r="J33" s="421">
        <f>'[59]FY21-22 Sales'!J33</f>
        <v>3.0172222614376583E-2</v>
      </c>
      <c r="K33" s="421">
        <f>'[59]FY21-22 Sales'!K33</f>
        <v>3.1770009025747149E-2</v>
      </c>
      <c r="L33" s="421">
        <f>'[59]FY21-22 Sales'!L33</f>
        <v>3.258866072492974E-2</v>
      </c>
      <c r="M33" s="421">
        <f>'[59]FY21-22 Sales'!M33</f>
        <v>3.1952387244421655E-2</v>
      </c>
      <c r="N33" s="421">
        <f>'[59]FY21-22 Sales'!N33</f>
        <v>3.2961772616150353E-2</v>
      </c>
      <c r="O33" s="421">
        <f>'[59]FY21-22 Sales'!O33</f>
        <v>3.1276759581172271E-2</v>
      </c>
      <c r="P33" s="421">
        <f>'[59]FY21-22 Sales'!P33</f>
        <v>2.9176283575532546E-2</v>
      </c>
      <c r="Q33" s="421">
        <f>'[59]FY21-22 Sales'!Q33</f>
        <v>2.7509142831915263E-2</v>
      </c>
      <c r="R33" s="421">
        <f>'[59]FY21-22 Sales'!R33</f>
        <v>2.9745337377206565E-2</v>
      </c>
      <c r="S33" s="403">
        <f t="shared" si="2"/>
        <v>0.37148200000000003</v>
      </c>
    </row>
    <row r="34" spans="1:19">
      <c r="A34" s="340"/>
      <c r="B34" s="450"/>
      <c r="C34" s="400" t="s">
        <v>44</v>
      </c>
      <c r="D34" s="466">
        <f t="shared" ref="D34:L34" si="10">SUM(D35:D40)</f>
        <v>21907</v>
      </c>
      <c r="E34" s="403">
        <f t="shared" si="10"/>
        <v>378.82118496200007</v>
      </c>
      <c r="F34" s="403">
        <f t="shared" si="10"/>
        <v>0</v>
      </c>
      <c r="G34" s="403">
        <f t="shared" si="10"/>
        <v>23.036509254418004</v>
      </c>
      <c r="H34" s="403">
        <f t="shared" si="10"/>
        <v>18.583062000000005</v>
      </c>
      <c r="I34" s="403">
        <f t="shared" si="10"/>
        <v>17.507388000000002</v>
      </c>
      <c r="J34" s="403">
        <f t="shared" si="10"/>
        <v>18.530999999999995</v>
      </c>
      <c r="K34" s="403">
        <f t="shared" si="10"/>
        <v>17.383475000000001</v>
      </c>
      <c r="L34" s="403">
        <f t="shared" si="10"/>
        <v>17.238634999999995</v>
      </c>
      <c r="M34" s="403">
        <f t="shared" ref="M34:R34" si="11">SUM(M35:M40)</f>
        <v>16.238274000000001</v>
      </c>
      <c r="N34" s="403">
        <f t="shared" si="11"/>
        <v>16.492170000000002</v>
      </c>
      <c r="O34" s="403">
        <f t="shared" si="11"/>
        <v>20.195349999999998</v>
      </c>
      <c r="P34" s="403">
        <f t="shared" si="11"/>
        <v>26.320556</v>
      </c>
      <c r="Q34" s="403">
        <f t="shared" si="11"/>
        <v>24.047546000000004</v>
      </c>
      <c r="R34" s="403">
        <f t="shared" si="11"/>
        <v>20.162482999999995</v>
      </c>
      <c r="S34" s="403">
        <f t="shared" si="2"/>
        <v>235.73644825441801</v>
      </c>
    </row>
    <row r="35" spans="1:19">
      <c r="A35" s="340"/>
      <c r="B35" s="450"/>
      <c r="C35" s="404" t="s">
        <v>45</v>
      </c>
      <c r="D35" s="422">
        <f>[58]Services!$R$40</f>
        <v>19163</v>
      </c>
      <c r="E35" s="421">
        <f>[58]Load!$R$40</f>
        <v>358.77303922200008</v>
      </c>
      <c r="F35" s="421"/>
      <c r="G35" s="421">
        <f>'[59]FY21-22 Sales'!G35</f>
        <v>21.739383067597121</v>
      </c>
      <c r="H35" s="421">
        <f>'[59]FY21-22 Sales'!H35</f>
        <v>17.536697896597783</v>
      </c>
      <c r="I35" s="421">
        <f>'[59]FY21-22 Sales'!I35</f>
        <v>16.521592314254843</v>
      </c>
      <c r="J35" s="421">
        <f>'[59]FY21-22 Sales'!J35</f>
        <v>17.487567373011693</v>
      </c>
      <c r="K35" s="421">
        <f>'[59]FY21-22 Sales'!K35</f>
        <v>16.404656534432274</v>
      </c>
      <c r="L35" s="421">
        <f>'[59]FY21-22 Sales'!L35</f>
        <v>16.26797209979264</v>
      </c>
      <c r="M35" s="421">
        <f>'[59]FY21-22 Sales'!M35</f>
        <v>15.323938837430475</v>
      </c>
      <c r="N35" s="421">
        <f>'[59]FY21-22 Sales'!N35</f>
        <v>15.563538611092888</v>
      </c>
      <c r="O35" s="421">
        <f>'[59]FY21-22 Sales'!O35</f>
        <v>19.058202134075426</v>
      </c>
      <c r="P35" s="421">
        <f>'[59]FY21-22 Sales'!P35</f>
        <v>24.838513644440514</v>
      </c>
      <c r="Q35" s="421">
        <f>'[59]FY21-22 Sales'!Q35</f>
        <v>22.693490951950675</v>
      </c>
      <c r="R35" s="421">
        <f>'[59]FY21-22 Sales'!R35</f>
        <v>19.027185789741669</v>
      </c>
      <c r="S35" s="403">
        <f t="shared" si="2"/>
        <v>222.46273925441804</v>
      </c>
    </row>
    <row r="36" spans="1:19">
      <c r="A36" s="340"/>
      <c r="B36" s="450"/>
      <c r="C36" s="404" t="s">
        <v>46</v>
      </c>
      <c r="D36" s="422"/>
      <c r="E36" s="421"/>
      <c r="F36" s="421"/>
      <c r="G36" s="421">
        <f>'[59]FY21-22 Sales'!G36</f>
        <v>0</v>
      </c>
      <c r="H36" s="421">
        <f>'[59]FY21-22 Sales'!H36</f>
        <v>0</v>
      </c>
      <c r="I36" s="421">
        <f>'[59]FY21-22 Sales'!I36</f>
        <v>0</v>
      </c>
      <c r="J36" s="421">
        <f>'[59]FY21-22 Sales'!J36</f>
        <v>0</v>
      </c>
      <c r="K36" s="421">
        <f>'[59]FY21-22 Sales'!K36</f>
        <v>0</v>
      </c>
      <c r="L36" s="421">
        <f>'[59]FY21-22 Sales'!L36</f>
        <v>0</v>
      </c>
      <c r="M36" s="421">
        <f>'[59]FY21-22 Sales'!M36</f>
        <v>0</v>
      </c>
      <c r="N36" s="421">
        <f>'[59]FY21-22 Sales'!N36</f>
        <v>0</v>
      </c>
      <c r="O36" s="421">
        <f>'[59]FY21-22 Sales'!O36</f>
        <v>0</v>
      </c>
      <c r="P36" s="421">
        <f>'[59]FY21-22 Sales'!P36</f>
        <v>0</v>
      </c>
      <c r="Q36" s="421">
        <f>'[59]FY21-22 Sales'!Q36</f>
        <v>0</v>
      </c>
      <c r="R36" s="421">
        <f>'[59]FY21-22 Sales'!R36</f>
        <v>0</v>
      </c>
      <c r="S36" s="403">
        <f t="shared" si="2"/>
        <v>0</v>
      </c>
    </row>
    <row r="37" spans="1:19">
      <c r="A37" s="340"/>
      <c r="B37" s="450"/>
      <c r="C37" s="404" t="s">
        <v>47</v>
      </c>
      <c r="D37" s="422">
        <f>[58]Services!$R$42</f>
        <v>116</v>
      </c>
      <c r="E37" s="421">
        <f>[58]Load!$R$42</f>
        <v>1.2195085799999998</v>
      </c>
      <c r="F37" s="421"/>
      <c r="G37" s="421">
        <f>'[59]FY21-22 Sales'!G37</f>
        <v>9.837140267949436E-2</v>
      </c>
      <c r="H37" s="421">
        <f>'[59]FY21-22 Sales'!H37</f>
        <v>7.9354118058030984E-2</v>
      </c>
      <c r="I37" s="421">
        <f>'[59]FY21-22 Sales'!I37</f>
        <v>7.4760732878131453E-2</v>
      </c>
      <c r="J37" s="421">
        <f>'[59]FY21-22 Sales'!J37</f>
        <v>7.9131800869704477E-2</v>
      </c>
      <c r="K37" s="421">
        <f>'[59]FY21-22 Sales'!K37</f>
        <v>7.4231594739813597E-2</v>
      </c>
      <c r="L37" s="421">
        <f>'[59]FY21-22 Sales'!L37</f>
        <v>7.3613093307728555E-2</v>
      </c>
      <c r="M37" s="421">
        <f>'[59]FY21-22 Sales'!M37</f>
        <v>6.9341312645604655E-2</v>
      </c>
      <c r="N37" s="421">
        <f>'[59]FY21-22 Sales'!N37</f>
        <v>7.0425509273612547E-2</v>
      </c>
      <c r="O37" s="421">
        <f>'[59]FY21-22 Sales'!O37</f>
        <v>8.623897332545391E-2</v>
      </c>
      <c r="P37" s="421">
        <f>'[59]FY21-22 Sales'!P37</f>
        <v>0.11239506751777591</v>
      </c>
      <c r="Q37" s="421">
        <f>'[59]FY21-22 Sales'!Q37</f>
        <v>0.10268877132788616</v>
      </c>
      <c r="R37" s="421">
        <f>'[59]FY21-22 Sales'!R37</f>
        <v>8.6098623376763342E-2</v>
      </c>
      <c r="S37" s="403">
        <f t="shared" si="2"/>
        <v>1.006651</v>
      </c>
    </row>
    <row r="38" spans="1:19" s="205" customFormat="1">
      <c r="A38" s="448"/>
      <c r="B38" s="449"/>
      <c r="C38" s="404" t="s">
        <v>48</v>
      </c>
      <c r="D38" s="422"/>
      <c r="E38" s="421"/>
      <c r="F38" s="421"/>
      <c r="G38" s="421">
        <f>'[59]FY21-22 Sales'!G38</f>
        <v>0</v>
      </c>
      <c r="H38" s="421">
        <f>'[59]FY21-22 Sales'!H38</f>
        <v>0</v>
      </c>
      <c r="I38" s="421">
        <f>'[59]FY21-22 Sales'!I38</f>
        <v>0</v>
      </c>
      <c r="J38" s="421">
        <f>'[59]FY21-22 Sales'!J38</f>
        <v>0</v>
      </c>
      <c r="K38" s="421">
        <f>'[59]FY21-22 Sales'!K38</f>
        <v>0</v>
      </c>
      <c r="L38" s="421">
        <f>'[59]FY21-22 Sales'!L38</f>
        <v>0</v>
      </c>
      <c r="M38" s="421">
        <f>'[59]FY21-22 Sales'!M38</f>
        <v>0</v>
      </c>
      <c r="N38" s="421">
        <f>'[59]FY21-22 Sales'!N38</f>
        <v>0</v>
      </c>
      <c r="O38" s="421">
        <f>'[59]FY21-22 Sales'!O38</f>
        <v>0</v>
      </c>
      <c r="P38" s="421">
        <f>'[59]FY21-22 Sales'!P38</f>
        <v>0</v>
      </c>
      <c r="Q38" s="421">
        <f>'[59]FY21-22 Sales'!Q38</f>
        <v>0</v>
      </c>
      <c r="R38" s="421">
        <f>'[59]FY21-22 Sales'!R38</f>
        <v>0</v>
      </c>
      <c r="S38" s="403">
        <f t="shared" si="2"/>
        <v>0</v>
      </c>
    </row>
    <row r="39" spans="1:19">
      <c r="A39" s="340"/>
      <c r="B39" s="450"/>
      <c r="C39" s="404" t="s">
        <v>49</v>
      </c>
      <c r="D39" s="422">
        <f>[58]Services!$R$44</f>
        <v>2628</v>
      </c>
      <c r="E39" s="421">
        <f>[58]Load!$R$44</f>
        <v>18.82863716</v>
      </c>
      <c r="F39" s="421"/>
      <c r="G39" s="421">
        <f>'[59]FY21-22 Sales'!G39</f>
        <v>1.1987547841413884</v>
      </c>
      <c r="H39" s="421">
        <f>'[59]FY21-22 Sales'!H39</f>
        <v>0.96700998534418947</v>
      </c>
      <c r="I39" s="421">
        <f>'[59]FY21-22 Sales'!I39</f>
        <v>0.91103495286702696</v>
      </c>
      <c r="J39" s="421">
        <f>'[59]FY21-22 Sales'!J39</f>
        <v>0.96430082611860046</v>
      </c>
      <c r="K39" s="421">
        <f>'[59]FY21-22 Sales'!K39</f>
        <v>0.904586870827912</v>
      </c>
      <c r="L39" s="421">
        <f>'[59]FY21-22 Sales'!L39</f>
        <v>0.89704980689962865</v>
      </c>
      <c r="M39" s="421">
        <f>'[59]FY21-22 Sales'!M39</f>
        <v>0.84499384992392168</v>
      </c>
      <c r="N39" s="421">
        <f>'[59]FY21-22 Sales'!N39</f>
        <v>0.8582058796335007</v>
      </c>
      <c r="O39" s="421">
        <f>'[59]FY21-22 Sales'!O39</f>
        <v>1.0509088925991195</v>
      </c>
      <c r="P39" s="421">
        <f>'[59]FY21-22 Sales'!P39</f>
        <v>1.3696472880417079</v>
      </c>
      <c r="Q39" s="421">
        <f>'[59]FY21-22 Sales'!Q39</f>
        <v>1.2513662767214422</v>
      </c>
      <c r="R39" s="421">
        <f>'[59]FY21-22 Sales'!R39</f>
        <v>1.0491985868815625</v>
      </c>
      <c r="S39" s="403">
        <f t="shared" si="2"/>
        <v>12.267058000000002</v>
      </c>
    </row>
    <row r="40" spans="1:19">
      <c r="A40" s="340"/>
      <c r="B40" s="450"/>
      <c r="C40" s="404" t="s">
        <v>108</v>
      </c>
      <c r="D40" s="422"/>
      <c r="E40" s="421"/>
      <c r="F40" s="422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03">
        <f t="shared" si="2"/>
        <v>0</v>
      </c>
    </row>
    <row r="41" spans="1:19">
      <c r="A41" s="340"/>
      <c r="B41" s="450"/>
      <c r="C41" s="400" t="s">
        <v>52</v>
      </c>
      <c r="D41" s="466">
        <f>D42+D43</f>
        <v>6010</v>
      </c>
      <c r="E41" s="403">
        <f>E42+E43</f>
        <v>15.513775103916709</v>
      </c>
      <c r="F41" s="403">
        <f>F42+F43</f>
        <v>0</v>
      </c>
      <c r="G41" s="403">
        <f t="shared" ref="G41:R41" si="12">G42+G43</f>
        <v>0.71030101199000006</v>
      </c>
      <c r="H41" s="403">
        <f t="shared" si="12"/>
        <v>0.68848900000000013</v>
      </c>
      <c r="I41" s="403">
        <f t="shared" si="12"/>
        <v>0.69644300000000015</v>
      </c>
      <c r="J41" s="403">
        <f t="shared" si="12"/>
        <v>0.68543200000000026</v>
      </c>
      <c r="K41" s="403">
        <f t="shared" si="12"/>
        <v>0.69957899999999995</v>
      </c>
      <c r="L41" s="403">
        <f t="shared" si="12"/>
        <v>0.72765200000000008</v>
      </c>
      <c r="M41" s="403">
        <f t="shared" si="12"/>
        <v>0.69283699999999993</v>
      </c>
      <c r="N41" s="403">
        <f t="shared" si="12"/>
        <v>0.69324099999999989</v>
      </c>
      <c r="O41" s="403">
        <f t="shared" si="12"/>
        <v>0.67070200000000013</v>
      </c>
      <c r="P41" s="403">
        <f t="shared" si="12"/>
        <v>0.6683300000000002</v>
      </c>
      <c r="Q41" s="403">
        <f t="shared" si="12"/>
        <v>0.636459</v>
      </c>
      <c r="R41" s="403">
        <f t="shared" si="12"/>
        <v>0.61001399999999995</v>
      </c>
      <c r="S41" s="403">
        <f t="shared" si="2"/>
        <v>8.1794790119900007</v>
      </c>
    </row>
    <row r="42" spans="1:19">
      <c r="A42" s="340"/>
      <c r="B42" s="450"/>
      <c r="C42" s="404" t="s">
        <v>53</v>
      </c>
      <c r="D42" s="422">
        <f>[58]Services!$R$50</f>
        <v>5972</v>
      </c>
      <c r="E42" s="421">
        <f>[58]Load!$R$50*0.746/1000</f>
        <v>15.405038143916709</v>
      </c>
      <c r="F42" s="421"/>
      <c r="G42" s="421">
        <f>'[59]FY21-22 Sales'!G42</f>
        <v>0.70427300867606613</v>
      </c>
      <c r="H42" s="421">
        <f>'[59]FY21-22 Sales'!H42</f>
        <v>0.68264610536300718</v>
      </c>
      <c r="I42" s="421">
        <f>'[59]FY21-22 Sales'!I42</f>
        <v>0.69053260336378475</v>
      </c>
      <c r="J42" s="421">
        <f>'[59]FY21-22 Sales'!J42</f>
        <v>0.67961504873887135</v>
      </c>
      <c r="K42" s="421">
        <f>'[59]FY21-22 Sales'!K42</f>
        <v>0.69364198955066392</v>
      </c>
      <c r="L42" s="421">
        <f>'[59]FY21-22 Sales'!L42</f>
        <v>0.72147674670125861</v>
      </c>
      <c r="M42" s="421">
        <f>'[59]FY21-22 Sales'!M42</f>
        <v>0.68695720585425424</v>
      </c>
      <c r="N42" s="421">
        <f>'[59]FY21-22 Sales'!N42</f>
        <v>0.68735777728904357</v>
      </c>
      <c r="O42" s="421">
        <f>'[59]FY21-22 Sales'!O42</f>
        <v>0.66501005558430071</v>
      </c>
      <c r="P42" s="421">
        <f>'[59]FY21-22 Sales'!P42</f>
        <v>0.66265818567509227</v>
      </c>
      <c r="Q42" s="421">
        <f>'[59]FY21-22 Sales'!Q42</f>
        <v>0.6310576604320971</v>
      </c>
      <c r="R42" s="421">
        <f>'[59]FY21-22 Sales'!R42</f>
        <v>0.60483708718208906</v>
      </c>
      <c r="S42" s="403">
        <f t="shared" si="2"/>
        <v>8.1100634744105289</v>
      </c>
    </row>
    <row r="43" spans="1:19">
      <c r="A43" s="340"/>
      <c r="B43" s="450"/>
      <c r="C43" s="404" t="s">
        <v>54</v>
      </c>
      <c r="D43" s="422">
        <f>[58]Services!$R$52</f>
        <v>38</v>
      </c>
      <c r="E43" s="421">
        <f>[58]Load!$R$52*0.746/1000</f>
        <v>0.10873695999999999</v>
      </c>
      <c r="F43" s="421"/>
      <c r="G43" s="421">
        <f>'[59]FY21-22 Sales'!G43</f>
        <v>6.0280033139338994E-3</v>
      </c>
      <c r="H43" s="421">
        <f>'[59]FY21-22 Sales'!H43</f>
        <v>5.842894636992951E-3</v>
      </c>
      <c r="I43" s="421">
        <f>'[59]FY21-22 Sales'!I43</f>
        <v>5.9103966362153678E-3</v>
      </c>
      <c r="J43" s="421">
        <f>'[59]FY21-22 Sales'!J43</f>
        <v>5.8169512611288676E-3</v>
      </c>
      <c r="K43" s="421">
        <f>'[59]FY21-22 Sales'!K43</f>
        <v>5.9370104493359959E-3</v>
      </c>
      <c r="L43" s="421">
        <f>'[59]FY21-22 Sales'!L43</f>
        <v>6.175253298741439E-3</v>
      </c>
      <c r="M43" s="421">
        <f>'[59]FY21-22 Sales'!M43</f>
        <v>5.879794145745661E-3</v>
      </c>
      <c r="N43" s="421">
        <f>'[59]FY21-22 Sales'!N43</f>
        <v>5.883222710956355E-3</v>
      </c>
      <c r="O43" s="421">
        <f>'[59]FY21-22 Sales'!O43</f>
        <v>5.6919444156993734E-3</v>
      </c>
      <c r="P43" s="421">
        <f>'[59]FY21-22 Sales'!P43</f>
        <v>5.6718143249078765E-3</v>
      </c>
      <c r="Q43" s="421">
        <f>'[59]FY21-22 Sales'!Q43</f>
        <v>5.4013395679028955E-3</v>
      </c>
      <c r="R43" s="421">
        <f>'[59]FY21-22 Sales'!R43</f>
        <v>5.176912817910842E-3</v>
      </c>
      <c r="S43" s="403">
        <f t="shared" si="2"/>
        <v>6.9415537579471512E-2</v>
      </c>
    </row>
    <row r="44" spans="1:19">
      <c r="A44" s="340"/>
      <c r="B44" s="450"/>
      <c r="C44" s="400" t="s">
        <v>55</v>
      </c>
      <c r="D44" s="466">
        <f>D45+D50</f>
        <v>1251686</v>
      </c>
      <c r="E44" s="403">
        <f>E45+E50</f>
        <v>0</v>
      </c>
      <c r="F44" s="403">
        <f>F45+F50</f>
        <v>6342174.1526409201</v>
      </c>
      <c r="G44" s="403">
        <f t="shared" ref="G44:R44" si="13">G45+G50</f>
        <v>712.65321404124018</v>
      </c>
      <c r="H44" s="403">
        <f t="shared" si="13"/>
        <v>246.541964529018</v>
      </c>
      <c r="I44" s="403">
        <f t="shared" si="13"/>
        <v>202.74297569999996</v>
      </c>
      <c r="J44" s="403">
        <f t="shared" si="13"/>
        <v>553.61921999999993</v>
      </c>
      <c r="K44" s="403">
        <f t="shared" si="13"/>
        <v>777.05700000000013</v>
      </c>
      <c r="L44" s="403">
        <f t="shared" si="13"/>
        <v>445.22429999999991</v>
      </c>
      <c r="M44" s="403">
        <f t="shared" si="13"/>
        <v>644.33299999999986</v>
      </c>
      <c r="N44" s="403">
        <f t="shared" si="13"/>
        <v>246.53799999999998</v>
      </c>
      <c r="O44" s="403">
        <f t="shared" si="13"/>
        <v>598.60400000000004</v>
      </c>
      <c r="P44" s="403">
        <f t="shared" si="13"/>
        <v>763.60999999999979</v>
      </c>
      <c r="Q44" s="403">
        <f t="shared" si="13"/>
        <v>868.09800000000007</v>
      </c>
      <c r="R44" s="403">
        <f t="shared" si="13"/>
        <v>1360.4870000000001</v>
      </c>
      <c r="S44" s="403">
        <f t="shared" si="2"/>
        <v>7419.5086742702579</v>
      </c>
    </row>
    <row r="45" spans="1:19" s="205" customFormat="1">
      <c r="A45" s="448"/>
      <c r="B45" s="449"/>
      <c r="C45" s="400" t="s">
        <v>139</v>
      </c>
      <c r="D45" s="466">
        <f>D46+D47</f>
        <v>1251437</v>
      </c>
      <c r="E45" s="403">
        <f>E46+E47</f>
        <v>0</v>
      </c>
      <c r="F45" s="403">
        <f t="shared" ref="F45:R45" si="14">F46+F47</f>
        <v>6340226.6526409201</v>
      </c>
      <c r="G45" s="403">
        <f t="shared" si="14"/>
        <v>712.46471890325711</v>
      </c>
      <c r="H45" s="403">
        <f t="shared" si="14"/>
        <v>246.47675474576457</v>
      </c>
      <c r="I45" s="403">
        <f t="shared" si="14"/>
        <v>202.68935064867529</v>
      </c>
      <c r="J45" s="403">
        <f t="shared" si="14"/>
        <v>553.47278898810259</v>
      </c>
      <c r="K45" s="403">
        <f t="shared" si="14"/>
        <v>776.85147020858153</v>
      </c>
      <c r="L45" s="403">
        <f t="shared" si="14"/>
        <v>445.10653919543415</v>
      </c>
      <c r="M45" s="403">
        <f t="shared" si="14"/>
        <v>644.16257540168328</v>
      </c>
      <c r="N45" s="403">
        <f t="shared" si="14"/>
        <v>246.47279126535537</v>
      </c>
      <c r="O45" s="403">
        <f t="shared" si="14"/>
        <v>598.44567061713326</v>
      </c>
      <c r="P45" s="403">
        <f t="shared" si="14"/>
        <v>763.40802690919031</v>
      </c>
      <c r="Q45" s="403">
        <f t="shared" si="14"/>
        <v>867.86839007322396</v>
      </c>
      <c r="R45" s="403">
        <f t="shared" si="14"/>
        <v>1360.1271543138564</v>
      </c>
      <c r="S45" s="403">
        <f t="shared" si="2"/>
        <v>7417.5462312702575</v>
      </c>
    </row>
    <row r="46" spans="1:19">
      <c r="A46" s="340"/>
      <c r="B46" s="450"/>
      <c r="C46" s="400" t="s">
        <v>123</v>
      </c>
      <c r="D46" s="421"/>
      <c r="E46" s="421"/>
      <c r="F46" s="421"/>
      <c r="G46" s="421">
        <f>'[59]FY21-22 Sales'!G46</f>
        <v>0</v>
      </c>
      <c r="H46" s="421">
        <f>'[59]FY21-22 Sales'!H46</f>
        <v>0</v>
      </c>
      <c r="I46" s="421">
        <f>'[59]FY21-22 Sales'!I46</f>
        <v>0</v>
      </c>
      <c r="J46" s="421">
        <f>'[59]FY21-22 Sales'!J46</f>
        <v>0</v>
      </c>
      <c r="K46" s="421">
        <f>'[59]FY21-22 Sales'!K46</f>
        <v>0</v>
      </c>
      <c r="L46" s="421">
        <f>'[59]FY21-22 Sales'!L46</f>
        <v>0</v>
      </c>
      <c r="M46" s="421">
        <f>'[59]FY21-22 Sales'!M46</f>
        <v>0</v>
      </c>
      <c r="N46" s="421">
        <f>'[59]FY21-22 Sales'!N46</f>
        <v>0</v>
      </c>
      <c r="O46" s="421">
        <f>'[59]FY21-22 Sales'!O46</f>
        <v>0</v>
      </c>
      <c r="P46" s="421">
        <f>'[59]FY21-22 Sales'!P46</f>
        <v>0</v>
      </c>
      <c r="Q46" s="421">
        <f>'[59]FY21-22 Sales'!Q46</f>
        <v>0</v>
      </c>
      <c r="R46" s="421">
        <f>'[59]FY21-22 Sales'!R46</f>
        <v>0</v>
      </c>
      <c r="S46" s="403">
        <f t="shared" si="2"/>
        <v>0</v>
      </c>
    </row>
    <row r="47" spans="1:19">
      <c r="A47" s="340"/>
      <c r="B47" s="450"/>
      <c r="C47" s="400" t="s">
        <v>143</v>
      </c>
      <c r="D47" s="422">
        <f t="shared" ref="D47:R47" si="15">+D48</f>
        <v>1251437</v>
      </c>
      <c r="E47" s="421">
        <f t="shared" si="15"/>
        <v>0</v>
      </c>
      <c r="F47" s="421">
        <f t="shared" si="15"/>
        <v>6340226.6526409201</v>
      </c>
      <c r="G47" s="421">
        <f>+G48</f>
        <v>712.46471890325711</v>
      </c>
      <c r="H47" s="421">
        <f t="shared" si="15"/>
        <v>246.47675474576457</v>
      </c>
      <c r="I47" s="421">
        <f t="shared" si="15"/>
        <v>202.68935064867529</v>
      </c>
      <c r="J47" s="421">
        <f t="shared" si="15"/>
        <v>553.47278898810259</v>
      </c>
      <c r="K47" s="421">
        <f t="shared" si="15"/>
        <v>776.85147020858153</v>
      </c>
      <c r="L47" s="421">
        <f t="shared" si="15"/>
        <v>445.10653919543415</v>
      </c>
      <c r="M47" s="421">
        <f t="shared" si="15"/>
        <v>644.16257540168328</v>
      </c>
      <c r="N47" s="421">
        <f t="shared" si="15"/>
        <v>246.47279126535537</v>
      </c>
      <c r="O47" s="421">
        <f t="shared" si="15"/>
        <v>598.44567061713326</v>
      </c>
      <c r="P47" s="421">
        <f t="shared" si="15"/>
        <v>763.40802690919031</v>
      </c>
      <c r="Q47" s="421">
        <f t="shared" si="15"/>
        <v>867.86839007322396</v>
      </c>
      <c r="R47" s="421">
        <f t="shared" si="15"/>
        <v>1360.1271543138564</v>
      </c>
      <c r="S47" s="403">
        <f t="shared" si="2"/>
        <v>7417.5462312702575</v>
      </c>
    </row>
    <row r="48" spans="1:19" s="205" customFormat="1">
      <c r="A48" s="448"/>
      <c r="B48" s="449"/>
      <c r="C48" s="415" t="s">
        <v>144</v>
      </c>
      <c r="D48" s="422">
        <f>[58]Services!$R$61</f>
        <v>1251437</v>
      </c>
      <c r="E48" s="421"/>
      <c r="F48" s="421">
        <f>[58]Load!$R$61</f>
        <v>6340226.6526409201</v>
      </c>
      <c r="G48" s="421">
        <f>'[59]FY21-22 Sales'!G47</f>
        <v>712.46471890325711</v>
      </c>
      <c r="H48" s="421">
        <f>'[59]FY21-22 Sales'!H47</f>
        <v>246.47675474576457</v>
      </c>
      <c r="I48" s="421">
        <f>'[59]FY21-22 Sales'!I47</f>
        <v>202.68935064867529</v>
      </c>
      <c r="J48" s="421">
        <f>'[59]FY21-22 Sales'!J47</f>
        <v>553.47278898810259</v>
      </c>
      <c r="K48" s="421">
        <f>'[59]FY21-22 Sales'!K47</f>
        <v>776.85147020858153</v>
      </c>
      <c r="L48" s="421">
        <f>'[59]FY21-22 Sales'!L47</f>
        <v>445.10653919543415</v>
      </c>
      <c r="M48" s="421">
        <f>'[59]FY21-22 Sales'!M47</f>
        <v>644.16257540168328</v>
      </c>
      <c r="N48" s="421">
        <f>'[59]FY21-22 Sales'!N47</f>
        <v>246.47279126535537</v>
      </c>
      <c r="O48" s="421">
        <f>'[59]FY21-22 Sales'!O47</f>
        <v>598.44567061713326</v>
      </c>
      <c r="P48" s="421">
        <f>'[59]FY21-22 Sales'!P47</f>
        <v>763.40802690919031</v>
      </c>
      <c r="Q48" s="421">
        <f>'[59]FY21-22 Sales'!Q47</f>
        <v>867.86839007322396</v>
      </c>
      <c r="R48" s="421">
        <f>'[59]FY21-22 Sales'!R47</f>
        <v>1360.1271543138564</v>
      </c>
      <c r="S48" s="403">
        <f t="shared" si="2"/>
        <v>7417.5462312702575</v>
      </c>
    </row>
    <row r="49" spans="1:19" s="205" customFormat="1">
      <c r="A49" s="448"/>
      <c r="B49" s="446"/>
      <c r="C49" s="416" t="s">
        <v>145</v>
      </c>
      <c r="D49" s="422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03">
        <f t="shared" si="2"/>
        <v>0</v>
      </c>
    </row>
    <row r="50" spans="1:19">
      <c r="A50" s="340"/>
      <c r="B50" s="450"/>
      <c r="C50" s="400" t="s">
        <v>141</v>
      </c>
      <c r="D50" s="466">
        <f>D51</f>
        <v>249</v>
      </c>
      <c r="E50" s="403">
        <f>E51</f>
        <v>0</v>
      </c>
      <c r="F50" s="403">
        <f t="shared" ref="F50:R50" si="16">F51</f>
        <v>1947.5</v>
      </c>
      <c r="G50" s="403">
        <f t="shared" si="16"/>
        <v>0.18849513798301287</v>
      </c>
      <c r="H50" s="403">
        <f t="shared" si="16"/>
        <v>6.5209783253445161E-2</v>
      </c>
      <c r="I50" s="403">
        <f t="shared" si="16"/>
        <v>5.3625051324677847E-2</v>
      </c>
      <c r="J50" s="403">
        <f t="shared" si="16"/>
        <v>0.14643101189733657</v>
      </c>
      <c r="K50" s="403">
        <f t="shared" si="16"/>
        <v>0.20552979141856506</v>
      </c>
      <c r="L50" s="403">
        <f t="shared" si="16"/>
        <v>0.11776080456578683</v>
      </c>
      <c r="M50" s="403">
        <f t="shared" si="16"/>
        <v>0.17042459831659484</v>
      </c>
      <c r="N50" s="403">
        <f t="shared" si="16"/>
        <v>6.5208734644627342E-2</v>
      </c>
      <c r="O50" s="403">
        <f t="shared" si="16"/>
        <v>0.1583293828667893</v>
      </c>
      <c r="P50" s="403">
        <f t="shared" si="16"/>
        <v>0.20197309080946493</v>
      </c>
      <c r="Q50" s="403">
        <f t="shared" si="16"/>
        <v>0.22960992677612255</v>
      </c>
      <c r="R50" s="403">
        <f t="shared" si="16"/>
        <v>0.3598456861435767</v>
      </c>
      <c r="S50" s="403">
        <f t="shared" si="2"/>
        <v>1.9624429999999999</v>
      </c>
    </row>
    <row r="51" spans="1:19">
      <c r="A51" s="340"/>
      <c r="B51" s="450"/>
      <c r="C51" s="404" t="s">
        <v>109</v>
      </c>
      <c r="D51" s="422">
        <f>[58]Services!$R$71</f>
        <v>249</v>
      </c>
      <c r="E51" s="421"/>
      <c r="F51" s="421">
        <f>[58]Load!$R$71</f>
        <v>1947.5</v>
      </c>
      <c r="G51" s="421">
        <f>'[59]FY21-22 Sales'!G49</f>
        <v>0.18849513798301287</v>
      </c>
      <c r="H51" s="421">
        <f>'[59]FY21-22 Sales'!H49</f>
        <v>6.5209783253445161E-2</v>
      </c>
      <c r="I51" s="421">
        <f>'[59]FY21-22 Sales'!I49</f>
        <v>5.3625051324677847E-2</v>
      </c>
      <c r="J51" s="421">
        <f>'[59]FY21-22 Sales'!J49</f>
        <v>0.14643101189733657</v>
      </c>
      <c r="K51" s="421">
        <f>'[59]FY21-22 Sales'!K49</f>
        <v>0.20552979141856506</v>
      </c>
      <c r="L51" s="421">
        <f>'[59]FY21-22 Sales'!L49</f>
        <v>0.11776080456578683</v>
      </c>
      <c r="M51" s="421">
        <f>'[59]FY21-22 Sales'!M49</f>
        <v>0.17042459831659484</v>
      </c>
      <c r="N51" s="421">
        <f>'[59]FY21-22 Sales'!N49</f>
        <v>6.5208734644627342E-2</v>
      </c>
      <c r="O51" s="421">
        <f>'[59]FY21-22 Sales'!O49</f>
        <v>0.1583293828667893</v>
      </c>
      <c r="P51" s="421">
        <f>'[59]FY21-22 Sales'!P49</f>
        <v>0.20197309080946493</v>
      </c>
      <c r="Q51" s="421">
        <f>'[59]FY21-22 Sales'!Q49</f>
        <v>0.22960992677612255</v>
      </c>
      <c r="R51" s="421">
        <f>'[59]FY21-22 Sales'!R49</f>
        <v>0.3598456861435767</v>
      </c>
      <c r="S51" s="403">
        <f t="shared" si="2"/>
        <v>1.9624429999999999</v>
      </c>
    </row>
    <row r="52" spans="1:19">
      <c r="A52" s="453"/>
      <c r="B52" s="450"/>
      <c r="C52" s="400" t="s">
        <v>68</v>
      </c>
      <c r="D52" s="466">
        <f>D53+D57+D68</f>
        <v>75927</v>
      </c>
      <c r="E52" s="403">
        <f>E53+E57+E68</f>
        <v>81.816527544035495</v>
      </c>
      <c r="F52" s="403">
        <f t="shared" ref="F52:R52" si="17">F53+F57+F68</f>
        <v>128521.26497936742</v>
      </c>
      <c r="G52" s="403">
        <f t="shared" si="17"/>
        <v>28.166138466491997</v>
      </c>
      <c r="H52" s="403">
        <f t="shared" si="17"/>
        <v>29.299648000000005</v>
      </c>
      <c r="I52" s="403">
        <f t="shared" si="17"/>
        <v>29.700022000000004</v>
      </c>
      <c r="J52" s="403">
        <f t="shared" si="17"/>
        <v>27.23252699999999</v>
      </c>
      <c r="K52" s="403">
        <f t="shared" si="17"/>
        <v>27.382190000000001</v>
      </c>
      <c r="L52" s="403">
        <f t="shared" si="17"/>
        <v>27.498260999999996</v>
      </c>
      <c r="M52" s="403">
        <f t="shared" si="17"/>
        <v>26.829956999999997</v>
      </c>
      <c r="N52" s="403">
        <f t="shared" si="17"/>
        <v>29.974435999999997</v>
      </c>
      <c r="O52" s="403">
        <f t="shared" si="17"/>
        <v>29.114890999999993</v>
      </c>
      <c r="P52" s="403">
        <f t="shared" si="17"/>
        <v>30.831655999999995</v>
      </c>
      <c r="Q52" s="403">
        <f t="shared" si="17"/>
        <v>29.642448999999999</v>
      </c>
      <c r="R52" s="403">
        <f t="shared" si="17"/>
        <v>28.848711999999992</v>
      </c>
      <c r="S52" s="403">
        <f t="shared" si="2"/>
        <v>344.52088746649196</v>
      </c>
    </row>
    <row r="53" spans="1:19">
      <c r="A53" s="453"/>
      <c r="B53" s="450"/>
      <c r="C53" s="400" t="s">
        <v>69</v>
      </c>
      <c r="D53" s="466">
        <f>D54+D55+D56</f>
        <v>44772</v>
      </c>
      <c r="E53" s="403">
        <f>E54+E55+E56</f>
        <v>81.816527544035495</v>
      </c>
      <c r="F53" s="403">
        <f t="shared" ref="F53:R53" si="18">F54+F55+F56</f>
        <v>0</v>
      </c>
      <c r="G53" s="403">
        <f t="shared" si="18"/>
        <v>9.5791636193899414</v>
      </c>
      <c r="H53" s="403">
        <f t="shared" si="18"/>
        <v>9.9646645746781104</v>
      </c>
      <c r="I53" s="403">
        <f t="shared" si="18"/>
        <v>10.100829780977593</v>
      </c>
      <c r="J53" s="403">
        <f t="shared" si="18"/>
        <v>9.2616470025805473</v>
      </c>
      <c r="K53" s="403">
        <f t="shared" si="18"/>
        <v>9.3125466445912686</v>
      </c>
      <c r="L53" s="403">
        <f t="shared" si="18"/>
        <v>9.3520218144584071</v>
      </c>
      <c r="M53" s="403">
        <f t="shared" si="18"/>
        <v>9.124734947601997</v>
      </c>
      <c r="N53" s="403">
        <f t="shared" si="18"/>
        <v>10.194156617688929</v>
      </c>
      <c r="O53" s="403">
        <f t="shared" si="18"/>
        <v>9.9018296377934121</v>
      </c>
      <c r="P53" s="403">
        <f t="shared" si="18"/>
        <v>10.485692876646905</v>
      </c>
      <c r="Q53" s="403">
        <f t="shared" si="18"/>
        <v>10.08124948999396</v>
      </c>
      <c r="R53" s="403">
        <f t="shared" si="18"/>
        <v>9.8113034836285831</v>
      </c>
      <c r="S53" s="403">
        <f t="shared" si="2"/>
        <v>117.16984049002966</v>
      </c>
    </row>
    <row r="54" spans="1:19" s="205" customFormat="1">
      <c r="A54" s="454"/>
      <c r="B54" s="449"/>
      <c r="C54" s="404" t="s">
        <v>70</v>
      </c>
      <c r="D54" s="422">
        <f>[58]Services!$R$76</f>
        <v>33432</v>
      </c>
      <c r="E54" s="421">
        <f>[58]Load!$R$76</f>
        <v>54.428267469937325</v>
      </c>
      <c r="F54" s="421"/>
      <c r="G54" s="421">
        <f>'[59]FY21-22 Sales'!G52</f>
        <v>5.9189034908234399</v>
      </c>
      <c r="H54" s="421">
        <f>'[59]FY21-22 Sales'!H52</f>
        <v>6.1571020476736713</v>
      </c>
      <c r="I54" s="421">
        <f>'[59]FY21-22 Sales'!I52</f>
        <v>6.2412376514609695</v>
      </c>
      <c r="J54" s="421">
        <f>'[59]FY21-22 Sales'!J52</f>
        <v>5.7227120187596965</v>
      </c>
      <c r="K54" s="421">
        <f>'[59]FY21-22 Sales'!K52</f>
        <v>5.7541625796593028</v>
      </c>
      <c r="L54" s="421">
        <f>'[59]FY21-22 Sales'!L52</f>
        <v>5.7785540328185867</v>
      </c>
      <c r="M54" s="421">
        <f>'[59]FY21-22 Sales'!M52</f>
        <v>5.63811494198485</v>
      </c>
      <c r="N54" s="421">
        <f>'[59]FY21-22 Sales'!N52</f>
        <v>6.298903702647328</v>
      </c>
      <c r="O54" s="421">
        <f>'[59]FY21-22 Sales'!O52</f>
        <v>6.1182767449593829</v>
      </c>
      <c r="P54" s="421">
        <f>'[59]FY21-22 Sales'!P52</f>
        <v>6.4790420789618421</v>
      </c>
      <c r="Q54" s="421">
        <f>'[59]FY21-22 Sales'!Q52</f>
        <v>6.229139115799696</v>
      </c>
      <c r="R54" s="421">
        <f>'[59]FY21-22 Sales'!R52</f>
        <v>6.0623412174763311</v>
      </c>
      <c r="S54" s="403">
        <f t="shared" si="2"/>
        <v>72.3984896230251</v>
      </c>
    </row>
    <row r="55" spans="1:19">
      <c r="A55" s="453"/>
      <c r="B55" s="450"/>
      <c r="C55" s="404" t="s">
        <v>71</v>
      </c>
      <c r="D55" s="422">
        <f>[58]Services!$R$78</f>
        <v>5968</v>
      </c>
      <c r="E55" s="421">
        <f>[58]Load!$R$78</f>
        <v>13.210523393247103</v>
      </c>
      <c r="F55" s="421"/>
      <c r="G55" s="421">
        <f>'[59]FY21-22 Sales'!G53</f>
        <v>1.8918275011213443</v>
      </c>
      <c r="H55" s="421">
        <f>'[59]FY21-22 Sales'!H53</f>
        <v>1.9679616332752701</v>
      </c>
      <c r="I55" s="421">
        <f>'[59]FY21-22 Sales'!I53</f>
        <v>1.9948534468206396</v>
      </c>
      <c r="J55" s="421">
        <f>'[59]FY21-22 Sales'!J53</f>
        <v>1.8291198690555219</v>
      </c>
      <c r="K55" s="421">
        <f>'[59]FY21-22 Sales'!K53</f>
        <v>1.8391722438117266</v>
      </c>
      <c r="L55" s="421">
        <f>'[59]FY21-22 Sales'!L53</f>
        <v>1.8469683536740664</v>
      </c>
      <c r="M55" s="421">
        <f>'[59]FY21-22 Sales'!M53</f>
        <v>1.8020805573645549</v>
      </c>
      <c r="N55" s="421">
        <f>'[59]FY21-22 Sales'!N53</f>
        <v>2.0132849386813469</v>
      </c>
      <c r="O55" s="421">
        <f>'[59]FY21-22 Sales'!O53</f>
        <v>1.955552109192283</v>
      </c>
      <c r="P55" s="421">
        <f>'[59]FY21-22 Sales'!P53</f>
        <v>2.0708616055162592</v>
      </c>
      <c r="Q55" s="421">
        <f>'[59]FY21-22 Sales'!Q53</f>
        <v>1.9909864565034667</v>
      </c>
      <c r="R55" s="421">
        <f>'[59]FY21-22 Sales'!R53</f>
        <v>1.9376737353775673</v>
      </c>
      <c r="S55" s="403">
        <f t="shared" si="2"/>
        <v>23.140342450394051</v>
      </c>
    </row>
    <row r="56" spans="1:19">
      <c r="A56" s="453"/>
      <c r="B56" s="450"/>
      <c r="C56" s="404" t="s">
        <v>72</v>
      </c>
      <c r="D56" s="422">
        <f>[58]Services!$R$81</f>
        <v>5372</v>
      </c>
      <c r="E56" s="421">
        <f>[58]Load!$R$81</f>
        <v>14.177736680851064</v>
      </c>
      <c r="F56" s="421"/>
      <c r="G56" s="421">
        <f>'[59]FY21-22 Sales'!G54</f>
        <v>1.7684326274451565</v>
      </c>
      <c r="H56" s="421">
        <f>'[59]FY21-22 Sales'!H54</f>
        <v>1.8396008937291699</v>
      </c>
      <c r="I56" s="421">
        <f>'[59]FY21-22 Sales'!I54</f>
        <v>1.8647386826959835</v>
      </c>
      <c r="J56" s="421">
        <f>'[59]FY21-22 Sales'!J54</f>
        <v>1.7098151147653287</v>
      </c>
      <c r="K56" s="421">
        <f>'[59]FY21-22 Sales'!K54</f>
        <v>1.7192118211202381</v>
      </c>
      <c r="L56" s="421">
        <f>'[59]FY21-22 Sales'!L54</f>
        <v>1.7264994279657548</v>
      </c>
      <c r="M56" s="421">
        <f>'[59]FY21-22 Sales'!M54</f>
        <v>1.6845394482525928</v>
      </c>
      <c r="N56" s="421">
        <f>'[59]FY21-22 Sales'!N54</f>
        <v>1.8819679763602553</v>
      </c>
      <c r="O56" s="421">
        <f>'[59]FY21-22 Sales'!O54</f>
        <v>1.8280007836417473</v>
      </c>
      <c r="P56" s="421">
        <f>'[59]FY21-22 Sales'!P54</f>
        <v>1.935789192168804</v>
      </c>
      <c r="Q56" s="421">
        <f>'[59]FY21-22 Sales'!Q54</f>
        <v>1.8611239176907972</v>
      </c>
      <c r="R56" s="421">
        <f>'[59]FY21-22 Sales'!R54</f>
        <v>1.8112885307746842</v>
      </c>
      <c r="S56" s="403">
        <f t="shared" si="2"/>
        <v>21.631008416610516</v>
      </c>
    </row>
    <row r="57" spans="1:19" s="205" customFormat="1">
      <c r="A57" s="454"/>
      <c r="B57" s="449"/>
      <c r="C57" s="400" t="s">
        <v>73</v>
      </c>
      <c r="D57" s="466">
        <f>D58+D59+D60</f>
        <v>31155</v>
      </c>
      <c r="E57" s="403">
        <f>E58+E59+E60</f>
        <v>0</v>
      </c>
      <c r="F57" s="403">
        <f t="shared" ref="F57:R57" si="19">F58+F59+F60</f>
        <v>128521.26497936742</v>
      </c>
      <c r="G57" s="403">
        <f t="shared" si="19"/>
        <v>18.586974847102056</v>
      </c>
      <c r="H57" s="403">
        <f t="shared" si="19"/>
        <v>19.334983425321894</v>
      </c>
      <c r="I57" s="403">
        <f t="shared" si="19"/>
        <v>19.599192219022409</v>
      </c>
      <c r="J57" s="403">
        <f t="shared" si="19"/>
        <v>17.970879997419445</v>
      </c>
      <c r="K57" s="403">
        <f t="shared" si="19"/>
        <v>18.069643355408733</v>
      </c>
      <c r="L57" s="403">
        <f t="shared" si="19"/>
        <v>18.146239185541589</v>
      </c>
      <c r="M57" s="403">
        <f t="shared" si="19"/>
        <v>17.705222052398</v>
      </c>
      <c r="N57" s="403">
        <f t="shared" si="19"/>
        <v>19.780279382311068</v>
      </c>
      <c r="O57" s="403">
        <f t="shared" si="19"/>
        <v>19.213061362206581</v>
      </c>
      <c r="P57" s="403">
        <f t="shared" si="19"/>
        <v>20.345963123353091</v>
      </c>
      <c r="Q57" s="403">
        <f t="shared" si="19"/>
        <v>19.561199510006038</v>
      </c>
      <c r="R57" s="403">
        <f t="shared" si="19"/>
        <v>19.037408516371411</v>
      </c>
      <c r="S57" s="403">
        <f t="shared" si="2"/>
        <v>227.35104697646236</v>
      </c>
    </row>
    <row r="58" spans="1:19" s="205" customFormat="1">
      <c r="A58" s="454"/>
      <c r="B58" s="449"/>
      <c r="C58" s="404" t="s">
        <v>70</v>
      </c>
      <c r="D58" s="422">
        <f>[58]Services!$R$83</f>
        <v>26953</v>
      </c>
      <c r="E58" s="421"/>
      <c r="F58" s="421">
        <f>[58]Load!$R$83</f>
        <v>109524.40577912513</v>
      </c>
      <c r="G58" s="421">
        <f>'[59]FY21-22 Sales'!G56</f>
        <v>16.32649062444899</v>
      </c>
      <c r="H58" s="421">
        <f>'[59]FY21-22 Sales'!H56</f>
        <v>16.983528961229098</v>
      </c>
      <c r="I58" s="421">
        <f>'[59]FY21-22 Sales'!I56</f>
        <v>17.215605586324493</v>
      </c>
      <c r="J58" s="421">
        <f>'[59]FY21-22 Sales'!J56</f>
        <v>15.785323120330769</v>
      </c>
      <c r="K58" s="421">
        <f>'[59]FY21-22 Sales'!K56</f>
        <v>15.872075216974542</v>
      </c>
      <c r="L58" s="421">
        <f>'[59]FY21-22 Sales'!L56</f>
        <v>15.939355724578549</v>
      </c>
      <c r="M58" s="421">
        <f>'[59]FY21-22 Sales'!M56</f>
        <v>15.551973584734917</v>
      </c>
      <c r="N58" s="421">
        <f>'[59]FY21-22 Sales'!N56</f>
        <v>17.374669549016694</v>
      </c>
      <c r="O58" s="421">
        <f>'[59]FY21-22 Sales'!O56</f>
        <v>16.876434641860826</v>
      </c>
      <c r="P58" s="421">
        <f>'[59]FY21-22 Sales'!P56</f>
        <v>17.87155677087495</v>
      </c>
      <c r="Q58" s="421">
        <f>'[59]FY21-22 Sales'!Q56</f>
        <v>17.182233420458033</v>
      </c>
      <c r="R58" s="421">
        <f>'[59]FY21-22 Sales'!R56</f>
        <v>16.722144093545328</v>
      </c>
      <c r="S58" s="403">
        <f t="shared" si="2"/>
        <v>199.70139129437717</v>
      </c>
    </row>
    <row r="59" spans="1:19">
      <c r="A59" s="453"/>
      <c r="B59" s="450"/>
      <c r="C59" s="404" t="s">
        <v>71</v>
      </c>
      <c r="D59" s="422">
        <f>[58]Services!$R$86</f>
        <v>2920</v>
      </c>
      <c r="E59" s="421"/>
      <c r="F59" s="421">
        <f>[58]Load!$R$86</f>
        <v>12606.013021978024</v>
      </c>
      <c r="G59" s="421">
        <f>'[59]FY21-22 Sales'!G57</f>
        <v>1.6394173011720938</v>
      </c>
      <c r="H59" s="421">
        <f>'[59]FY21-22 Sales'!H57</f>
        <v>1.7053935137965994</v>
      </c>
      <c r="I59" s="421">
        <f>'[59]FY21-22 Sales'!I57</f>
        <v>1.7286973849793792</v>
      </c>
      <c r="J59" s="421">
        <f>'[59]FY21-22 Sales'!J57</f>
        <v>1.5850762067206661</v>
      </c>
      <c r="K59" s="421">
        <f>'[59]FY21-22 Sales'!K57</f>
        <v>1.5937873799557627</v>
      </c>
      <c r="L59" s="421">
        <f>'[59]FY21-22 Sales'!L57</f>
        <v>1.6005433222298773</v>
      </c>
      <c r="M59" s="421">
        <f>'[59]FY21-22 Sales'!M57</f>
        <v>1.5616445167956168</v>
      </c>
      <c r="N59" s="421">
        <f>'[59]FY21-22 Sales'!N57</f>
        <v>1.7446697221110397</v>
      </c>
      <c r="O59" s="421">
        <f>'[59]FY21-22 Sales'!O57</f>
        <v>1.6946396853059458</v>
      </c>
      <c r="P59" s="421">
        <f>'[59]FY21-22 Sales'!P57</f>
        <v>1.7945644316958345</v>
      </c>
      <c r="Q59" s="421">
        <f>'[59]FY21-22 Sales'!Q57</f>
        <v>1.7253463337732413</v>
      </c>
      <c r="R59" s="421">
        <f>'[59]FY21-22 Sales'!R57</f>
        <v>1.6791466684577954</v>
      </c>
      <c r="S59" s="403">
        <f t="shared" si="2"/>
        <v>20.052926466993853</v>
      </c>
    </row>
    <row r="60" spans="1:19">
      <c r="A60" s="453"/>
      <c r="B60" s="450"/>
      <c r="C60" s="404" t="s">
        <v>72</v>
      </c>
      <c r="D60" s="422">
        <f>[58]Services!$R$89</f>
        <v>1282</v>
      </c>
      <c r="E60" s="421"/>
      <c r="F60" s="421">
        <f>[58]Load!$R$89</f>
        <v>6390.846178264268</v>
      </c>
      <c r="G60" s="421">
        <f>'[59]FY21-22 Sales'!G58</f>
        <v>0.6210669214809692</v>
      </c>
      <c r="H60" s="421">
        <f>'[59]FY21-22 Sales'!H58</f>
        <v>0.64606095029619515</v>
      </c>
      <c r="I60" s="421">
        <f>'[59]FY21-22 Sales'!I58</f>
        <v>0.65488924771853585</v>
      </c>
      <c r="J60" s="421">
        <f>'[59]FY21-22 Sales'!J58</f>
        <v>0.60048067036801223</v>
      </c>
      <c r="K60" s="421">
        <f>'[59]FY21-22 Sales'!K58</f>
        <v>0.6037807584784286</v>
      </c>
      <c r="L60" s="421">
        <f>'[59]FY21-22 Sales'!L58</f>
        <v>0.6063401387331615</v>
      </c>
      <c r="M60" s="421">
        <f>'[59]FY21-22 Sales'!M58</f>
        <v>0.59160395086746609</v>
      </c>
      <c r="N60" s="421">
        <f>'[59]FY21-22 Sales'!N58</f>
        <v>0.66094011118333162</v>
      </c>
      <c r="O60" s="421">
        <f>'[59]FY21-22 Sales'!O58</f>
        <v>0.64198703503981136</v>
      </c>
      <c r="P60" s="421">
        <f>'[59]FY21-22 Sales'!P58</f>
        <v>0.67984192078230365</v>
      </c>
      <c r="Q60" s="421">
        <f>'[59]FY21-22 Sales'!Q58</f>
        <v>0.65361975577476217</v>
      </c>
      <c r="R60" s="421">
        <f>'[59]FY21-22 Sales'!R58</f>
        <v>0.6361177543682861</v>
      </c>
      <c r="S60" s="403">
        <f t="shared" si="2"/>
        <v>7.5967292150912638</v>
      </c>
    </row>
    <row r="61" spans="1:19">
      <c r="A61" s="340"/>
      <c r="B61" s="450"/>
      <c r="C61" s="400" t="s">
        <v>74</v>
      </c>
      <c r="D61" s="466">
        <f>D62+D63</f>
        <v>22653</v>
      </c>
      <c r="E61" s="403">
        <f>E62+E63</f>
        <v>52.654678660204624</v>
      </c>
      <c r="F61" s="403">
        <f>F62+F63</f>
        <v>0</v>
      </c>
      <c r="G61" s="403">
        <f>G62+G63</f>
        <v>3.2874220416490001</v>
      </c>
      <c r="H61" s="403">
        <f t="shared" ref="H61:R61" si="20">H62+H63</f>
        <v>2.4221669999999995</v>
      </c>
      <c r="I61" s="403">
        <f t="shared" si="20"/>
        <v>1.9482400000000004</v>
      </c>
      <c r="J61" s="403">
        <f t="shared" si="20"/>
        <v>1.8334930000000003</v>
      </c>
      <c r="K61" s="403">
        <f t="shared" si="20"/>
        <v>2.1785360000000003</v>
      </c>
      <c r="L61" s="403">
        <f t="shared" si="20"/>
        <v>2.310384</v>
      </c>
      <c r="M61" s="403">
        <f t="shared" si="20"/>
        <v>2.3578010000000011</v>
      </c>
      <c r="N61" s="403">
        <f t="shared" si="20"/>
        <v>3.0700069999999995</v>
      </c>
      <c r="O61" s="403">
        <f t="shared" si="20"/>
        <v>4.3293220000000012</v>
      </c>
      <c r="P61" s="403">
        <f t="shared" si="20"/>
        <v>3.6286029999999996</v>
      </c>
      <c r="Q61" s="403">
        <f t="shared" si="20"/>
        <v>2.3092009999999998</v>
      </c>
      <c r="R61" s="403">
        <f t="shared" si="20"/>
        <v>4.1169799999999999</v>
      </c>
      <c r="S61" s="403">
        <f t="shared" si="2"/>
        <v>33.792156041649001</v>
      </c>
    </row>
    <row r="62" spans="1:19" s="205" customFormat="1">
      <c r="A62" s="448"/>
      <c r="B62" s="449"/>
      <c r="C62" s="400" t="s">
        <v>75</v>
      </c>
      <c r="D62" s="422">
        <f>[58]Services!$R$94</f>
        <v>17516</v>
      </c>
      <c r="E62" s="421">
        <f>[58]Load!$R$94</f>
        <v>43.117807640493716</v>
      </c>
      <c r="F62" s="421"/>
      <c r="G62" s="421">
        <f>'[59]FY21-22 Sales'!G60</f>
        <v>2.6625681169960713</v>
      </c>
      <c r="H62" s="421">
        <f>'[59]FY21-22 Sales'!H60</f>
        <v>1.9617756851825006</v>
      </c>
      <c r="I62" s="421">
        <f>'[59]FY21-22 Sales'!I60</f>
        <v>1.5779299531782724</v>
      </c>
      <c r="J62" s="421">
        <f>'[59]FY21-22 Sales'!J60</f>
        <v>1.4849933907745914</v>
      </c>
      <c r="K62" s="421">
        <f>'[59]FY21-22 Sales'!K60</f>
        <v>1.7644526385235808</v>
      </c>
      <c r="L62" s="421">
        <f>'[59]FY21-22 Sales'!L60</f>
        <v>1.8712397430213059</v>
      </c>
      <c r="M62" s="421">
        <f>'[59]FY21-22 Sales'!M60</f>
        <v>1.9096439974200738</v>
      </c>
      <c r="N62" s="421">
        <f>'[59]FY21-22 Sales'!N60</f>
        <v>2.4864780528923371</v>
      </c>
      <c r="O62" s="421">
        <f>'[59]FY21-22 Sales'!O60</f>
        <v>3.5064298344935247</v>
      </c>
      <c r="P62" s="421">
        <f>'[59]FY21-22 Sales'!P60</f>
        <v>2.9388993973496782</v>
      </c>
      <c r="Q62" s="421">
        <f>'[59]FY21-22 Sales'!Q60</f>
        <v>1.8702816007315419</v>
      </c>
      <c r="R62" s="421">
        <f>'[59]FY21-22 Sales'!R60</f>
        <v>3.3344485579989542</v>
      </c>
      <c r="S62" s="403">
        <f t="shared" si="2"/>
        <v>27.369140968562434</v>
      </c>
    </row>
    <row r="63" spans="1:19">
      <c r="A63" s="340"/>
      <c r="B63" s="450"/>
      <c r="C63" s="400" t="s">
        <v>76</v>
      </c>
      <c r="D63" s="472">
        <f>+D64+D65</f>
        <v>5137</v>
      </c>
      <c r="E63" s="472">
        <f>+E64+E65</f>
        <v>9.5368710197109063</v>
      </c>
      <c r="F63" s="473"/>
      <c r="G63" s="472">
        <f>+G64+G65</f>
        <v>0.62485392465292855</v>
      </c>
      <c r="H63" s="472">
        <f t="shared" ref="H63:R63" si="21">+H64+H65</f>
        <v>0.46039131481749884</v>
      </c>
      <c r="I63" s="472">
        <f t="shared" si="21"/>
        <v>0.37031004682172797</v>
      </c>
      <c r="J63" s="472">
        <f t="shared" si="21"/>
        <v>0.34849960922540879</v>
      </c>
      <c r="K63" s="472">
        <f t="shared" si="21"/>
        <v>0.41408336147641966</v>
      </c>
      <c r="L63" s="472">
        <f t="shared" si="21"/>
        <v>0.43914425697869408</v>
      </c>
      <c r="M63" s="472">
        <f t="shared" si="21"/>
        <v>0.44815700257992708</v>
      </c>
      <c r="N63" s="472">
        <f t="shared" si="21"/>
        <v>0.58352894710766234</v>
      </c>
      <c r="O63" s="472">
        <f t="shared" si="21"/>
        <v>0.82289216550647604</v>
      </c>
      <c r="P63" s="472">
        <f t="shared" si="21"/>
        <v>0.68970360265032138</v>
      </c>
      <c r="Q63" s="472">
        <f t="shared" si="21"/>
        <v>0.43891939926845813</v>
      </c>
      <c r="R63" s="472">
        <f t="shared" si="21"/>
        <v>0.78253144200104563</v>
      </c>
      <c r="S63" s="403">
        <f t="shared" si="2"/>
        <v>6.4230150730865692</v>
      </c>
    </row>
    <row r="64" spans="1:19">
      <c r="A64" s="340"/>
      <c r="B64" s="450"/>
      <c r="C64" s="404" t="s">
        <v>124</v>
      </c>
      <c r="D64" s="422">
        <f>[58]Services!$R$97</f>
        <v>3690</v>
      </c>
      <c r="E64" s="421">
        <f>[58]Load!$R$97</f>
        <v>3.4983005442550854</v>
      </c>
      <c r="F64" s="421"/>
      <c r="G64" s="421">
        <f>'[59]FY21-22 Sales'!G62</f>
        <v>0.37807171429804126</v>
      </c>
      <c r="H64" s="421">
        <f>'[59]FY21-22 Sales'!H62</f>
        <v>0.27856259963104518</v>
      </c>
      <c r="I64" s="421">
        <f>'[59]FY21-22 Sales'!I62</f>
        <v>0.22405837380543442</v>
      </c>
      <c r="J64" s="421">
        <f>'[59]FY21-22 Sales'!J62</f>
        <v>0.21086183425227248</v>
      </c>
      <c r="K64" s="421">
        <f>'[59]FY21-22 Sales'!K62</f>
        <v>0.25054368734683402</v>
      </c>
      <c r="L64" s="421">
        <f>'[59]FY21-22 Sales'!L62</f>
        <v>0.26570693646886151</v>
      </c>
      <c r="M64" s="421">
        <f>'[59]FY21-22 Sales'!M62</f>
        <v>0.27116015368580215</v>
      </c>
      <c r="N64" s="421">
        <f>'[59]FY21-22 Sales'!N62</f>
        <v>0.35306778219895912</v>
      </c>
      <c r="O64" s="421">
        <f>'[59]FY21-22 Sales'!O62</f>
        <v>0.4978959712356234</v>
      </c>
      <c r="P64" s="421">
        <f>'[59]FY21-22 Sales'!P62</f>
        <v>0.41730941124580162</v>
      </c>
      <c r="Q64" s="421">
        <f>'[59]FY21-22 Sales'!Q62</f>
        <v>0.26557088492684827</v>
      </c>
      <c r="R64" s="421">
        <f>'[59]FY21-22 Sales'!R62</f>
        <v>0.4734754669801961</v>
      </c>
      <c r="S64" s="403">
        <f t="shared" si="2"/>
        <v>3.8862848160757193</v>
      </c>
    </row>
    <row r="65" spans="1:19">
      <c r="A65" s="340"/>
      <c r="B65" s="450"/>
      <c r="C65" s="404" t="s">
        <v>125</v>
      </c>
      <c r="D65" s="422">
        <f>[58]Services!$R$98</f>
        <v>1447</v>
      </c>
      <c r="E65" s="421">
        <f>[58]Load!$R$98</f>
        <v>6.0385704754558205</v>
      </c>
      <c r="F65" s="421"/>
      <c r="G65" s="421">
        <f>'[59]FY21-22 Sales'!G63</f>
        <v>0.24678221035488723</v>
      </c>
      <c r="H65" s="421">
        <f>'[59]FY21-22 Sales'!H63</f>
        <v>0.18182871518645366</v>
      </c>
      <c r="I65" s="421">
        <f>'[59]FY21-22 Sales'!I63</f>
        <v>0.14625167301629352</v>
      </c>
      <c r="J65" s="421">
        <f>'[59]FY21-22 Sales'!J63</f>
        <v>0.13763777497313628</v>
      </c>
      <c r="K65" s="421">
        <f>'[59]FY21-22 Sales'!K63</f>
        <v>0.16353967412958567</v>
      </c>
      <c r="L65" s="421">
        <f>'[59]FY21-22 Sales'!L63</f>
        <v>0.17343732050983257</v>
      </c>
      <c r="M65" s="421">
        <f>'[59]FY21-22 Sales'!M63</f>
        <v>0.17699684889412493</v>
      </c>
      <c r="N65" s="421">
        <f>'[59]FY21-22 Sales'!N63</f>
        <v>0.23046116490870328</v>
      </c>
      <c r="O65" s="421">
        <f>'[59]FY21-22 Sales'!O63</f>
        <v>0.32499619427085258</v>
      </c>
      <c r="P65" s="421">
        <f>'[59]FY21-22 Sales'!P63</f>
        <v>0.27239419140451976</v>
      </c>
      <c r="Q65" s="421">
        <f>'[59]FY21-22 Sales'!Q63</f>
        <v>0.17334851434160983</v>
      </c>
      <c r="R65" s="421">
        <f>'[59]FY21-22 Sales'!R63</f>
        <v>0.30905597502084958</v>
      </c>
      <c r="S65" s="403">
        <f t="shared" si="2"/>
        <v>2.5367302570108494</v>
      </c>
    </row>
    <row r="66" spans="1:19" s="205" customFormat="1">
      <c r="A66" s="448"/>
      <c r="B66" s="449"/>
      <c r="C66" s="400" t="s">
        <v>77</v>
      </c>
      <c r="D66" s="422">
        <f>[58]Services!$R$101</f>
        <v>1509</v>
      </c>
      <c r="E66" s="421">
        <f>[58]Load!$R$101</f>
        <v>6.5412234462962964</v>
      </c>
      <c r="F66" s="421"/>
      <c r="G66" s="421">
        <f>'[59]FY21-22 Sales'!G64</f>
        <v>0.36868000000000001</v>
      </c>
      <c r="H66" s="421">
        <f>'[59]FY21-22 Sales'!H64</f>
        <v>0.37394200000000005</v>
      </c>
      <c r="I66" s="421">
        <f>'[59]FY21-22 Sales'!I64</f>
        <v>0.34373004660000001</v>
      </c>
      <c r="J66" s="421">
        <f>'[59]FY21-22 Sales'!J64</f>
        <v>0.34805799999999998</v>
      </c>
      <c r="K66" s="421">
        <f>'[59]FY21-22 Sales'!K64</f>
        <v>0.38521399999999995</v>
      </c>
      <c r="L66" s="421">
        <f>'[59]FY21-22 Sales'!L64</f>
        <v>0.41604599999999997</v>
      </c>
      <c r="M66" s="421">
        <f>'[59]FY21-22 Sales'!M64</f>
        <v>0.42059200000000002</v>
      </c>
      <c r="N66" s="421">
        <f>'[59]FY21-22 Sales'!N64</f>
        <v>0.43863600000000003</v>
      </c>
      <c r="O66" s="421">
        <f>'[59]FY21-22 Sales'!O64</f>
        <v>0.38350499999999998</v>
      </c>
      <c r="P66" s="421">
        <f>'[59]FY21-22 Sales'!P64</f>
        <v>0.50382899999999997</v>
      </c>
      <c r="Q66" s="421">
        <f>'[59]FY21-22 Sales'!Q64</f>
        <v>0.485815</v>
      </c>
      <c r="R66" s="421">
        <f>'[59]FY21-22 Sales'!R64</f>
        <v>0.53981199999999996</v>
      </c>
      <c r="S66" s="403">
        <f t="shared" si="2"/>
        <v>5.0078590466000001</v>
      </c>
    </row>
    <row r="67" spans="1:19">
      <c r="A67" s="340"/>
      <c r="B67" s="450"/>
      <c r="C67" s="400" t="s">
        <v>147</v>
      </c>
      <c r="D67" s="422"/>
      <c r="E67" s="421"/>
      <c r="F67" s="421"/>
      <c r="G67" s="421"/>
      <c r="H67" s="421"/>
      <c r="I67" s="421"/>
      <c r="J67" s="421"/>
      <c r="K67" s="421"/>
      <c r="L67" s="421"/>
      <c r="M67" s="421"/>
      <c r="N67" s="421"/>
      <c r="O67" s="421"/>
      <c r="P67" s="421"/>
      <c r="Q67" s="421"/>
      <c r="R67" s="421"/>
      <c r="S67" s="403">
        <f t="shared" si="2"/>
        <v>0</v>
      </c>
    </row>
    <row r="68" spans="1:19" hidden="1">
      <c r="A68" s="340"/>
      <c r="B68" s="450"/>
      <c r="C68" s="400"/>
      <c r="D68" s="422"/>
      <c r="E68" s="421"/>
      <c r="F68" s="421"/>
      <c r="G68" s="421"/>
      <c r="H68" s="421"/>
      <c r="I68" s="421"/>
      <c r="J68" s="421"/>
      <c r="K68" s="421"/>
      <c r="L68" s="421"/>
      <c r="M68" s="421"/>
      <c r="N68" s="421"/>
      <c r="O68" s="421"/>
      <c r="P68" s="421"/>
      <c r="Q68" s="421"/>
      <c r="R68" s="421"/>
      <c r="S68" s="403">
        <f t="shared" si="2"/>
        <v>0</v>
      </c>
    </row>
    <row r="69" spans="1:19" hidden="1">
      <c r="A69" s="340"/>
      <c r="B69" s="450"/>
      <c r="C69" s="400"/>
      <c r="D69" s="422"/>
      <c r="E69" s="421"/>
      <c r="F69" s="421"/>
      <c r="G69" s="421"/>
      <c r="H69" s="421"/>
      <c r="I69" s="421"/>
      <c r="J69" s="421"/>
      <c r="K69" s="421"/>
      <c r="L69" s="421"/>
      <c r="M69" s="421"/>
      <c r="N69" s="421"/>
      <c r="O69" s="421"/>
      <c r="P69" s="421"/>
      <c r="Q69" s="421"/>
      <c r="R69" s="421"/>
      <c r="S69" s="403">
        <f t="shared" si="2"/>
        <v>0</v>
      </c>
    </row>
    <row r="70" spans="1:19">
      <c r="A70" s="340"/>
      <c r="B70" s="450"/>
      <c r="C70" s="400" t="s">
        <v>78</v>
      </c>
      <c r="D70" s="466">
        <f>D8+D21+D34+D41+D44+D52+D61+D66+D67</f>
        <v>5647070</v>
      </c>
      <c r="E70" s="403">
        <f>E8+E21+E34+E41+E44+E52+E61+E66+E67</f>
        <v>5640.0829368347459</v>
      </c>
      <c r="F70" s="403">
        <f>F8+F21+F34+F41+F44+F52+F61+F66+F67</f>
        <v>6470695.4176202873</v>
      </c>
      <c r="G70" s="403">
        <f>G8+G21+G34+G41+G44+G52+G61+G66+G67</f>
        <v>1166.9977375591602</v>
      </c>
      <c r="H70" s="403">
        <f t="shared" ref="H70:R70" si="22">H8+H21+H34+H41+H44+H52+H61+H66+H67</f>
        <v>763.73348252901803</v>
      </c>
      <c r="I70" s="403">
        <f t="shared" si="22"/>
        <v>716.19704874659988</v>
      </c>
      <c r="J70" s="403">
        <f t="shared" si="22"/>
        <v>1021.0787299999998</v>
      </c>
      <c r="K70" s="403">
        <f t="shared" si="22"/>
        <v>1260.8613379999999</v>
      </c>
      <c r="L70" s="403">
        <f t="shared" si="22"/>
        <v>908.69801199999984</v>
      </c>
      <c r="M70" s="403">
        <f t="shared" si="22"/>
        <v>1093.9750859999997</v>
      </c>
      <c r="N70" s="403">
        <f t="shared" si="22"/>
        <v>679.59431316999996</v>
      </c>
      <c r="O70" s="403">
        <f t="shared" si="22"/>
        <v>988.11350000000016</v>
      </c>
      <c r="P70" s="403">
        <f t="shared" si="22"/>
        <v>1118.1762039999999</v>
      </c>
      <c r="Q70" s="403">
        <f t="shared" si="22"/>
        <v>1210.0452566700001</v>
      </c>
      <c r="R70" s="403">
        <f t="shared" si="22"/>
        <v>1726.5539610000001</v>
      </c>
      <c r="S70" s="403">
        <f t="shared" si="2"/>
        <v>12654.024669674776</v>
      </c>
    </row>
    <row r="71" spans="1:19" hidden="1">
      <c r="A71" s="340"/>
      <c r="B71" s="450"/>
      <c r="C71" s="400"/>
      <c r="D71" s="421"/>
      <c r="E71" s="421"/>
      <c r="F71" s="421"/>
      <c r="G71" s="421"/>
      <c r="H71" s="421"/>
      <c r="I71" s="421"/>
      <c r="J71" s="421"/>
      <c r="K71" s="421"/>
      <c r="L71" s="421"/>
      <c r="M71" s="421"/>
      <c r="N71" s="421"/>
      <c r="O71" s="421"/>
      <c r="P71" s="421"/>
      <c r="Q71" s="421"/>
      <c r="R71" s="421"/>
      <c r="S71" s="421"/>
    </row>
    <row r="72" spans="1:19" hidden="1">
      <c r="A72" s="340"/>
      <c r="B72" s="450"/>
      <c r="C72" s="400"/>
      <c r="D72" s="422"/>
      <c r="E72" s="422"/>
      <c r="F72" s="422"/>
      <c r="G72" s="422"/>
      <c r="H72" s="422"/>
      <c r="I72" s="422"/>
      <c r="J72" s="422"/>
      <c r="K72" s="422"/>
      <c r="L72" s="422"/>
      <c r="M72" s="422"/>
      <c r="N72" s="422"/>
      <c r="O72" s="422"/>
      <c r="P72" s="422"/>
      <c r="Q72" s="422"/>
      <c r="R72" s="422"/>
      <c r="S72" s="422"/>
    </row>
    <row r="73" spans="1:19" s="205" customFormat="1" hidden="1">
      <c r="A73" s="448"/>
      <c r="B73" s="449"/>
      <c r="C73" s="400"/>
      <c r="D73" s="422"/>
      <c r="E73" s="422"/>
      <c r="F73" s="422"/>
      <c r="G73" s="421"/>
      <c r="H73" s="421"/>
      <c r="I73" s="421"/>
      <c r="J73" s="421"/>
      <c r="K73" s="421"/>
      <c r="L73" s="421"/>
      <c r="M73" s="421"/>
      <c r="N73" s="421"/>
      <c r="O73" s="421"/>
      <c r="P73" s="421"/>
      <c r="Q73" s="421"/>
      <c r="R73" s="421"/>
      <c r="S73" s="422"/>
    </row>
    <row r="74" spans="1:19">
      <c r="A74" s="340"/>
      <c r="B74" s="450"/>
      <c r="C74" s="400" t="s">
        <v>79</v>
      </c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  <c r="S74" s="423"/>
    </row>
    <row r="75" spans="1:19">
      <c r="A75" s="340"/>
      <c r="B75" s="450"/>
      <c r="C75" s="400" t="s">
        <v>80</v>
      </c>
      <c r="D75" s="423">
        <f>SUM(D76:D102)</f>
        <v>3173</v>
      </c>
      <c r="E75" s="467">
        <f>SUM(E76:E102)</f>
        <v>916.35244000000012</v>
      </c>
      <c r="F75" s="467">
        <f t="shared" ref="F75:R75" si="23">SUM(F76:F102)</f>
        <v>0</v>
      </c>
      <c r="G75" s="467">
        <f t="shared" si="23"/>
        <v>231.43002209000002</v>
      </c>
      <c r="H75" s="467">
        <f t="shared" si="23"/>
        <v>134.90121047000002</v>
      </c>
      <c r="I75" s="467">
        <f t="shared" si="23"/>
        <v>133.20460014999998</v>
      </c>
      <c r="J75" s="467">
        <f t="shared" si="23"/>
        <v>178.75611212999988</v>
      </c>
      <c r="K75" s="467">
        <f t="shared" si="23"/>
        <v>202.06512802999995</v>
      </c>
      <c r="L75" s="467">
        <f t="shared" si="23"/>
        <v>177.84750870000011</v>
      </c>
      <c r="M75" s="467">
        <f t="shared" si="23"/>
        <v>161.02211624</v>
      </c>
      <c r="N75" s="467">
        <f t="shared" si="23"/>
        <v>157.37595766000004</v>
      </c>
      <c r="O75" s="467">
        <f t="shared" si="23"/>
        <v>176.62504041</v>
      </c>
      <c r="P75" s="467">
        <f t="shared" si="23"/>
        <v>206.12579484999992</v>
      </c>
      <c r="Q75" s="467">
        <f t="shared" si="23"/>
        <v>220.02829557000001</v>
      </c>
      <c r="R75" s="467">
        <f t="shared" si="23"/>
        <v>204.63054163999996</v>
      </c>
      <c r="S75" s="467">
        <f>SUM(G75:R75)</f>
        <v>2184.01232794</v>
      </c>
    </row>
    <row r="76" spans="1:19">
      <c r="A76" s="340"/>
      <c r="B76" s="450"/>
      <c r="C76" s="411" t="s">
        <v>81</v>
      </c>
      <c r="D76" s="422">
        <f>[58]Services!$R$106</f>
        <v>1512</v>
      </c>
      <c r="E76" s="421">
        <f>[58]Load!$R$106</f>
        <v>377.17750000000001</v>
      </c>
      <c r="F76" s="421"/>
      <c r="G76" s="421">
        <f>'[59]FY21-22 Sales'!G74</f>
        <v>15.917531900000029</v>
      </c>
      <c r="H76" s="421">
        <f>'[59]FY21-22 Sales'!H74</f>
        <v>15.52219680999999</v>
      </c>
      <c r="I76" s="421">
        <f>'[59]FY21-22 Sales'!I74</f>
        <v>16.49588279999999</v>
      </c>
      <c r="J76" s="421">
        <f>'[59]FY21-22 Sales'!J74</f>
        <v>18.038022149999854</v>
      </c>
      <c r="K76" s="421">
        <f>'[59]FY21-22 Sales'!K74</f>
        <v>18.634775099999992</v>
      </c>
      <c r="L76" s="421">
        <f>'[59]FY21-22 Sales'!L74</f>
        <v>19.027497750000073</v>
      </c>
      <c r="M76" s="421">
        <f>'[59]FY21-22 Sales'!M74</f>
        <v>17.557769529999995</v>
      </c>
      <c r="N76" s="421">
        <f>'[59]FY21-22 Sales'!N74</f>
        <v>22.812809370000039</v>
      </c>
      <c r="O76" s="421">
        <f>'[59]FY21-22 Sales'!O74</f>
        <v>23.754391339999991</v>
      </c>
      <c r="P76" s="421">
        <f>'[59]FY21-22 Sales'!P74</f>
        <v>23.413886849999997</v>
      </c>
      <c r="Q76" s="421">
        <f>'[59]FY21-22 Sales'!Q74</f>
        <v>24.603273359999989</v>
      </c>
      <c r="R76" s="421">
        <f>'[59]FY21-22 Sales'!R74</f>
        <v>19.962632619999958</v>
      </c>
      <c r="S76" s="403">
        <f t="shared" ref="S76:S102" si="24">SUM(G76:R76)</f>
        <v>235.74066957999992</v>
      </c>
    </row>
    <row r="77" spans="1:19" s="205" customFormat="1" ht="15.75" customHeight="1">
      <c r="A77" s="448"/>
      <c r="B77" s="449"/>
      <c r="C77" s="468" t="s">
        <v>133</v>
      </c>
      <c r="D77" s="422">
        <f>[58]Services!$R$107</f>
        <v>685</v>
      </c>
      <c r="E77" s="421">
        <f>[58]Load!$R$107</f>
        <v>84.057000000000002</v>
      </c>
      <c r="F77" s="421"/>
      <c r="G77" s="421">
        <f>'[59]FY21-22 Sales'!G75</f>
        <v>16.508952000000001</v>
      </c>
      <c r="H77" s="421">
        <f>'[59]FY21-22 Sales'!H75</f>
        <v>13.904696</v>
      </c>
      <c r="I77" s="421">
        <f>'[59]FY21-22 Sales'!I75</f>
        <v>14.072244</v>
      </c>
      <c r="J77" s="421">
        <f>'[59]FY21-22 Sales'!J75</f>
        <v>18.465391</v>
      </c>
      <c r="K77" s="421">
        <f>'[59]FY21-22 Sales'!K75</f>
        <v>20.100301000000002</v>
      </c>
      <c r="L77" s="421">
        <f>'[59]FY21-22 Sales'!L75</f>
        <v>20.487708999999999</v>
      </c>
      <c r="M77" s="421">
        <f>'[59]FY21-22 Sales'!M75</f>
        <v>16.678094039999998</v>
      </c>
      <c r="N77" s="421">
        <f>'[59]FY21-22 Sales'!N75</f>
        <v>19.284616</v>
      </c>
      <c r="O77" s="421">
        <f>'[59]FY21-22 Sales'!O75</f>
        <v>17.545618000000001</v>
      </c>
      <c r="P77" s="421">
        <f>'[59]FY21-22 Sales'!P75</f>
        <v>17.755112</v>
      </c>
      <c r="Q77" s="421">
        <f>'[59]FY21-22 Sales'!Q75</f>
        <v>16.483459</v>
      </c>
      <c r="R77" s="421">
        <f>'[59]FY21-22 Sales'!R75</f>
        <v>14.112647000000001</v>
      </c>
      <c r="S77" s="403">
        <f t="shared" si="24"/>
        <v>205.39883904000001</v>
      </c>
    </row>
    <row r="78" spans="1:19" s="205" customFormat="1">
      <c r="A78" s="448"/>
      <c r="B78" s="449"/>
      <c r="C78" s="411" t="s">
        <v>82</v>
      </c>
      <c r="D78" s="422"/>
      <c r="E78" s="421"/>
      <c r="F78" s="421"/>
      <c r="G78" s="421"/>
      <c r="H78" s="421"/>
      <c r="I78" s="421"/>
      <c r="J78" s="421"/>
      <c r="K78" s="421"/>
      <c r="L78" s="421"/>
      <c r="M78" s="421"/>
      <c r="N78" s="421"/>
      <c r="O78" s="421"/>
      <c r="P78" s="421"/>
      <c r="Q78" s="421"/>
      <c r="R78" s="421"/>
      <c r="S78" s="403">
        <f t="shared" si="24"/>
        <v>0</v>
      </c>
    </row>
    <row r="79" spans="1:19">
      <c r="A79" s="340"/>
      <c r="B79" s="450"/>
      <c r="C79" s="411" t="s">
        <v>83</v>
      </c>
      <c r="D79" s="422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03">
        <f t="shared" si="24"/>
        <v>0</v>
      </c>
    </row>
    <row r="80" spans="1:19">
      <c r="A80" s="340"/>
      <c r="B80" s="450"/>
      <c r="C80" s="411" t="s">
        <v>84</v>
      </c>
      <c r="D80" s="422"/>
      <c r="E80" s="421"/>
      <c r="F80" s="421"/>
      <c r="G80" s="421"/>
      <c r="H80" s="421"/>
      <c r="I80" s="421"/>
      <c r="J80" s="421"/>
      <c r="K80" s="421"/>
      <c r="L80" s="421"/>
      <c r="M80" s="421"/>
      <c r="N80" s="421"/>
      <c r="O80" s="421"/>
      <c r="P80" s="421"/>
      <c r="Q80" s="421"/>
      <c r="R80" s="421"/>
      <c r="S80" s="403">
        <f t="shared" si="24"/>
        <v>0</v>
      </c>
    </row>
    <row r="81" spans="1:19">
      <c r="A81" s="340"/>
      <c r="B81" s="450"/>
      <c r="C81" s="412" t="s">
        <v>126</v>
      </c>
      <c r="D81" s="422"/>
      <c r="E81" s="421"/>
      <c r="F81" s="421"/>
      <c r="G81" s="421">
        <f>'[59]FY21-22 Sales'!G83</f>
        <v>9.1059355500000017</v>
      </c>
      <c r="H81" s="421">
        <f>'[59]FY21-22 Sales'!H83</f>
        <v>7.866699500000002</v>
      </c>
      <c r="I81" s="421">
        <f>'[59]FY21-22 Sales'!I83</f>
        <v>8.22664945</v>
      </c>
      <c r="J81" s="421">
        <f>'[59]FY21-22 Sales'!J83</f>
        <v>9.5835591800000035</v>
      </c>
      <c r="K81" s="421">
        <f>'[59]FY21-22 Sales'!K83</f>
        <v>9.6620519700000038</v>
      </c>
      <c r="L81" s="421">
        <f>'[59]FY21-22 Sales'!L83</f>
        <v>10.132926750000001</v>
      </c>
      <c r="M81" s="421">
        <f>'[59]FY21-22 Sales'!M83</f>
        <v>9.1522976600000021</v>
      </c>
      <c r="N81" s="421">
        <f>'[59]FY21-22 Sales'!N83</f>
        <v>11.91562783</v>
      </c>
      <c r="O81" s="421">
        <f>'[59]FY21-22 Sales'!O83</f>
        <v>12.454376170000002</v>
      </c>
      <c r="P81" s="421">
        <f>'[59]FY21-22 Sales'!P83</f>
        <v>12.458605080000002</v>
      </c>
      <c r="Q81" s="421">
        <f>'[59]FY21-22 Sales'!Q83</f>
        <v>12.391178570000001</v>
      </c>
      <c r="R81" s="421">
        <f>'[59]FY21-22 Sales'!R83</f>
        <v>9.8934797700000008</v>
      </c>
      <c r="S81" s="403">
        <f t="shared" si="24"/>
        <v>122.84338748000002</v>
      </c>
    </row>
    <row r="82" spans="1:19">
      <c r="A82" s="340"/>
      <c r="B82" s="450"/>
      <c r="C82" s="412" t="s">
        <v>127</v>
      </c>
      <c r="D82" s="422"/>
      <c r="E82" s="421"/>
      <c r="F82" s="421"/>
      <c r="G82" s="421">
        <f>'[59]FY21-22 Sales'!G84</f>
        <v>8.4575438699999985</v>
      </c>
      <c r="H82" s="421">
        <f>'[59]FY21-22 Sales'!H84</f>
        <v>7.2889608300000015</v>
      </c>
      <c r="I82" s="421">
        <f>'[59]FY21-22 Sales'!I84</f>
        <v>7.7445612199999987</v>
      </c>
      <c r="J82" s="421">
        <f>'[59]FY21-22 Sales'!J84</f>
        <v>8.6549060800000017</v>
      </c>
      <c r="K82" s="421">
        <f>'[59]FY21-22 Sales'!K84</f>
        <v>9.2818894500000013</v>
      </c>
      <c r="L82" s="421">
        <f>'[59]FY21-22 Sales'!L84</f>
        <v>9.850187349999997</v>
      </c>
      <c r="M82" s="421">
        <f>'[59]FY21-22 Sales'!M84</f>
        <v>8.7715513899999991</v>
      </c>
      <c r="N82" s="421">
        <f>'[59]FY21-22 Sales'!N84</f>
        <v>11.2461837</v>
      </c>
      <c r="O82" s="421">
        <f>'[59]FY21-22 Sales'!O84</f>
        <v>11.792206500000001</v>
      </c>
      <c r="P82" s="421">
        <f>'[59]FY21-22 Sales'!P84</f>
        <v>11.734649340000001</v>
      </c>
      <c r="Q82" s="421">
        <f>'[59]FY21-22 Sales'!Q84</f>
        <v>11.463547299999998</v>
      </c>
      <c r="R82" s="421">
        <f>'[59]FY21-22 Sales'!R84</f>
        <v>9.3735789100000009</v>
      </c>
      <c r="S82" s="403">
        <f t="shared" si="24"/>
        <v>115.65976594000001</v>
      </c>
    </row>
    <row r="83" spans="1:19">
      <c r="A83" s="340"/>
      <c r="B83" s="450"/>
      <c r="C83" s="412" t="s">
        <v>128</v>
      </c>
      <c r="D83" s="422"/>
      <c r="E83" s="421"/>
      <c r="F83" s="421"/>
      <c r="G83" s="421">
        <f>'[59]FY21-22 Sales'!G85</f>
        <v>17.122857830000001</v>
      </c>
      <c r="H83" s="421">
        <f>'[59]FY21-22 Sales'!H85</f>
        <v>14.268161319999999</v>
      </c>
      <c r="I83" s="421">
        <f>'[59]FY21-22 Sales'!I85</f>
        <v>14.890220680000001</v>
      </c>
      <c r="J83" s="421">
        <f>'[59]FY21-22 Sales'!J85</f>
        <v>17.62896314</v>
      </c>
      <c r="K83" s="421">
        <f>'[59]FY21-22 Sales'!K85</f>
        <v>18.508127120000001</v>
      </c>
      <c r="L83" s="421">
        <f>'[59]FY21-22 Sales'!L85</f>
        <v>19.744101610000001</v>
      </c>
      <c r="M83" s="421">
        <f>'[59]FY21-22 Sales'!M85</f>
        <v>17.32757393</v>
      </c>
      <c r="N83" s="421">
        <f>'[59]FY21-22 Sales'!N85</f>
        <v>22.288997980000001</v>
      </c>
      <c r="O83" s="421">
        <f>'[59]FY21-22 Sales'!O85</f>
        <v>23.758078519999998</v>
      </c>
      <c r="P83" s="421">
        <f>'[59]FY21-22 Sales'!P85</f>
        <v>23.82803208</v>
      </c>
      <c r="Q83" s="421">
        <f>'[59]FY21-22 Sales'!Q85</f>
        <v>23.278724329999999</v>
      </c>
      <c r="R83" s="421">
        <f>'[59]FY21-22 Sales'!R85</f>
        <v>18.859240680000003</v>
      </c>
      <c r="S83" s="403">
        <f t="shared" si="24"/>
        <v>231.50307921999999</v>
      </c>
    </row>
    <row r="84" spans="1:19">
      <c r="A84" s="340"/>
      <c r="B84" s="450"/>
      <c r="C84" s="411" t="s">
        <v>110</v>
      </c>
      <c r="D84" s="422">
        <f>[58]Services!$R$108</f>
        <v>14</v>
      </c>
      <c r="E84" s="421">
        <f>[58]Load!$R$108</f>
        <v>4.351</v>
      </c>
      <c r="F84" s="421"/>
      <c r="G84" s="421">
        <f>'[59]FY21-22 Sales'!G77</f>
        <v>0.44229200000000013</v>
      </c>
      <c r="H84" s="421">
        <f>'[59]FY21-22 Sales'!H77</f>
        <v>0.43625000000000003</v>
      </c>
      <c r="I84" s="421">
        <f>'[59]FY21-22 Sales'!I77</f>
        <v>0.39195000000000002</v>
      </c>
      <c r="J84" s="421">
        <f>'[59]FY21-22 Sales'!J77</f>
        <v>0.36046300000000009</v>
      </c>
      <c r="K84" s="421">
        <f>'[59]FY21-22 Sales'!K77</f>
        <v>0.29816399999999987</v>
      </c>
      <c r="L84" s="421">
        <f>'[59]FY21-22 Sales'!L77</f>
        <v>0.32733800000000013</v>
      </c>
      <c r="M84" s="421">
        <f>'[59]FY21-22 Sales'!M77</f>
        <v>0.35602131999999975</v>
      </c>
      <c r="N84" s="421">
        <f>'[59]FY21-22 Sales'!N77</f>
        <v>0.30329200000000012</v>
      </c>
      <c r="O84" s="421">
        <f>'[59]FY21-22 Sales'!O77</f>
        <v>0.3567475</v>
      </c>
      <c r="P84" s="421">
        <f>'[59]FY21-22 Sales'!P77</f>
        <v>0.357514</v>
      </c>
      <c r="Q84" s="421">
        <f>'[59]FY21-22 Sales'!Q77</f>
        <v>0.34225700000000003</v>
      </c>
      <c r="R84" s="421">
        <f>'[59]FY21-22 Sales'!R77</f>
        <v>0.34288699999999994</v>
      </c>
      <c r="S84" s="403">
        <f t="shared" si="24"/>
        <v>4.3151758200000003</v>
      </c>
    </row>
    <row r="85" spans="1:19" ht="28.8">
      <c r="A85" s="340"/>
      <c r="B85" s="450"/>
      <c r="C85" s="412" t="s">
        <v>148</v>
      </c>
      <c r="D85" s="422"/>
      <c r="E85" s="421"/>
      <c r="F85" s="421"/>
      <c r="G85" s="421">
        <f>'[59]FY21-22 Sales'!G78</f>
        <v>0.23617299999999999</v>
      </c>
      <c r="H85" s="421">
        <f>'[59]FY21-22 Sales'!H78</f>
        <v>0.23135500000000001</v>
      </c>
      <c r="I85" s="421">
        <f>'[59]FY21-22 Sales'!I78</f>
        <v>0.22057099999999999</v>
      </c>
      <c r="J85" s="421">
        <f>'[59]FY21-22 Sales'!J78</f>
        <v>0.19597700000000001</v>
      </c>
      <c r="K85" s="421">
        <f>'[59]FY21-22 Sales'!K78</f>
        <v>0.15739300000000001</v>
      </c>
      <c r="L85" s="421">
        <f>'[59]FY21-22 Sales'!L78</f>
        <v>0.16799</v>
      </c>
      <c r="M85" s="421">
        <f>'[59]FY21-22 Sales'!M78</f>
        <v>0.21373300000000001</v>
      </c>
      <c r="N85" s="421">
        <f>'[59]FY21-22 Sales'!N78</f>
        <v>0.21101300000000001</v>
      </c>
      <c r="O85" s="421">
        <f>'[59]FY21-22 Sales'!O78</f>
        <v>0.19254550000000001</v>
      </c>
      <c r="P85" s="421">
        <f>'[59]FY21-22 Sales'!P78</f>
        <v>0.16677700000000001</v>
      </c>
      <c r="Q85" s="421">
        <f>'[59]FY21-22 Sales'!Q78</f>
        <v>0.17495649999999999</v>
      </c>
      <c r="R85" s="421">
        <f>'[59]FY21-22 Sales'!R78</f>
        <v>0.17468149999999999</v>
      </c>
      <c r="S85" s="403">
        <f t="shared" si="24"/>
        <v>2.3431655000000005</v>
      </c>
    </row>
    <row r="86" spans="1:19" ht="28.8">
      <c r="A86" s="340"/>
      <c r="B86" s="450"/>
      <c r="C86" s="412" t="s">
        <v>149</v>
      </c>
      <c r="D86" s="422"/>
      <c r="E86" s="421"/>
      <c r="F86" s="421"/>
      <c r="G86" s="421">
        <f>'[59]FY21-22 Sales'!G79</f>
        <v>0.18170600000000001</v>
      </c>
      <c r="H86" s="421">
        <f>'[59]FY21-22 Sales'!H79</f>
        <v>0.19006500000000001</v>
      </c>
      <c r="I86" s="421">
        <f>'[59]FY21-22 Sales'!I79</f>
        <v>0.170653</v>
      </c>
      <c r="J86" s="421">
        <f>'[59]FY21-22 Sales'!J79</f>
        <v>0.183251</v>
      </c>
      <c r="K86" s="421">
        <f>'[59]FY21-22 Sales'!K79</f>
        <v>0.16941800000000001</v>
      </c>
      <c r="L86" s="421">
        <f>'[59]FY21-22 Sales'!L79</f>
        <v>0.17225199999999999</v>
      </c>
      <c r="M86" s="421">
        <f>'[59]FY21-22 Sales'!M79</f>
        <v>0.1893475</v>
      </c>
      <c r="N86" s="421">
        <f>'[59]FY21-22 Sales'!N79</f>
        <v>0.208812</v>
      </c>
      <c r="O86" s="421">
        <f>'[59]FY21-22 Sales'!O79</f>
        <v>0.18753449999999999</v>
      </c>
      <c r="P86" s="421">
        <f>'[59]FY21-22 Sales'!P79</f>
        <v>0.2029725</v>
      </c>
      <c r="Q86" s="421">
        <f>'[59]FY21-22 Sales'!Q79</f>
        <v>0.17777999999999999</v>
      </c>
      <c r="R86" s="421">
        <f>'[59]FY21-22 Sales'!R79</f>
        <v>0.17372699999999999</v>
      </c>
      <c r="S86" s="403">
        <f t="shared" si="24"/>
        <v>2.2075184999999999</v>
      </c>
    </row>
    <row r="87" spans="1:19" ht="28.8">
      <c r="A87" s="340"/>
      <c r="B87" s="450"/>
      <c r="C87" s="412" t="s">
        <v>150</v>
      </c>
      <c r="D87" s="422"/>
      <c r="E87" s="421"/>
      <c r="F87" s="421"/>
      <c r="G87" s="421">
        <f>'[59]FY21-22 Sales'!G80</f>
        <v>0.35902899999999999</v>
      </c>
      <c r="H87" s="421">
        <f>'[59]FY21-22 Sales'!H80</f>
        <v>0.38947599999999999</v>
      </c>
      <c r="I87" s="421">
        <f>'[59]FY21-22 Sales'!I80</f>
        <v>0.374832</v>
      </c>
      <c r="J87" s="421">
        <f>'[59]FY21-22 Sales'!J80</f>
        <v>0.34325600000000001</v>
      </c>
      <c r="K87" s="421">
        <f>'[59]FY21-22 Sales'!K80</f>
        <v>0.33948499999999998</v>
      </c>
      <c r="L87" s="421">
        <f>'[59]FY21-22 Sales'!L80</f>
        <v>0.36341499999999999</v>
      </c>
      <c r="M87" s="421">
        <f>'[59]FY21-22 Sales'!M80</f>
        <v>0.3948275</v>
      </c>
      <c r="N87" s="421">
        <f>'[59]FY21-22 Sales'!N80</f>
        <v>0.367558</v>
      </c>
      <c r="O87" s="421">
        <f>'[59]FY21-22 Sales'!O80</f>
        <v>0.3862275</v>
      </c>
      <c r="P87" s="421">
        <f>'[59]FY21-22 Sales'!P80</f>
        <v>0.35089949999999998</v>
      </c>
      <c r="Q87" s="421">
        <f>'[59]FY21-22 Sales'!Q80</f>
        <v>0.3782025</v>
      </c>
      <c r="R87" s="421">
        <f>'[59]FY21-22 Sales'!R80</f>
        <v>0.35289549999999997</v>
      </c>
      <c r="S87" s="403">
        <f t="shared" si="24"/>
        <v>4.4001034999999993</v>
      </c>
    </row>
    <row r="88" spans="1:19">
      <c r="A88" s="340"/>
      <c r="B88" s="450"/>
      <c r="C88" s="411" t="s">
        <v>86</v>
      </c>
      <c r="D88" s="422"/>
      <c r="E88" s="421"/>
      <c r="F88" s="421"/>
      <c r="G88" s="421"/>
      <c r="H88" s="421"/>
      <c r="I88" s="421"/>
      <c r="J88" s="421"/>
      <c r="K88" s="421"/>
      <c r="L88" s="421"/>
      <c r="M88" s="421"/>
      <c r="N88" s="421"/>
      <c r="O88" s="421"/>
      <c r="P88" s="421"/>
      <c r="Q88" s="421"/>
      <c r="R88" s="421"/>
      <c r="S88" s="403">
        <f t="shared" si="24"/>
        <v>0</v>
      </c>
    </row>
    <row r="89" spans="1:19">
      <c r="A89" s="340"/>
      <c r="B89" s="450"/>
      <c r="C89" s="411" t="s">
        <v>87</v>
      </c>
      <c r="D89" s="422">
        <f>[58]Services!$R$111</f>
        <v>557</v>
      </c>
      <c r="E89" s="421">
        <f>[58]Load!$R$111</f>
        <v>91.458600000000004</v>
      </c>
      <c r="F89" s="421"/>
      <c r="G89" s="421">
        <f>'[59]FY21-22 Sales'!G87</f>
        <v>4.9871596500000006</v>
      </c>
      <c r="H89" s="421">
        <f>'[59]FY21-22 Sales'!H87</f>
        <v>4.216290990000001</v>
      </c>
      <c r="I89" s="421">
        <f>'[59]FY21-22 Sales'!I87</f>
        <v>3.3819964199999983</v>
      </c>
      <c r="J89" s="421">
        <f>'[59]FY21-22 Sales'!J87</f>
        <v>4.4310357499999995</v>
      </c>
      <c r="K89" s="421">
        <f>'[59]FY21-22 Sales'!K87</f>
        <v>4.8541121300000025</v>
      </c>
      <c r="L89" s="421">
        <f>'[59]FY21-22 Sales'!L87</f>
        <v>4.918909949999998</v>
      </c>
      <c r="M89" s="421">
        <f>'[59]FY21-22 Sales'!M87</f>
        <v>5.0855158899999999</v>
      </c>
      <c r="N89" s="421">
        <f>'[59]FY21-22 Sales'!N87</f>
        <v>5.1137328499999999</v>
      </c>
      <c r="O89" s="421">
        <f>'[59]FY21-22 Sales'!O87</f>
        <v>4.3899165499999988</v>
      </c>
      <c r="P89" s="421">
        <f>'[59]FY21-22 Sales'!P87</f>
        <v>3.9006981299999994</v>
      </c>
      <c r="Q89" s="421">
        <f>'[59]FY21-22 Sales'!Q87</f>
        <v>3.8671252699999989</v>
      </c>
      <c r="R89" s="421">
        <f>'[59]FY21-22 Sales'!R87</f>
        <v>4.933986019999999</v>
      </c>
      <c r="S89" s="403">
        <f t="shared" si="24"/>
        <v>54.080479599999997</v>
      </c>
    </row>
    <row r="90" spans="1:19">
      <c r="A90" s="340"/>
      <c r="B90" s="450"/>
      <c r="C90" s="412" t="s">
        <v>126</v>
      </c>
      <c r="D90" s="422"/>
      <c r="E90" s="421"/>
      <c r="F90" s="421"/>
      <c r="G90" s="421">
        <f>'[59]FY21-22 Sales'!G88</f>
        <v>2.6095740099999998</v>
      </c>
      <c r="H90" s="421">
        <f>'[59]FY21-22 Sales'!H88</f>
        <v>1.8140529100000002</v>
      </c>
      <c r="I90" s="421">
        <f>'[59]FY21-22 Sales'!I88</f>
        <v>1.4823559700000002</v>
      </c>
      <c r="J90" s="421">
        <f>'[59]FY21-22 Sales'!J88</f>
        <v>2.2330268099999997</v>
      </c>
      <c r="K90" s="421">
        <f>'[59]FY21-22 Sales'!K88</f>
        <v>2.4768452599999997</v>
      </c>
      <c r="L90" s="421">
        <f>'[59]FY21-22 Sales'!L88</f>
        <v>2.54270358</v>
      </c>
      <c r="M90" s="421">
        <f>'[59]FY21-22 Sales'!M88</f>
        <v>2.7113495200000002</v>
      </c>
      <c r="N90" s="421">
        <f>'[59]FY21-22 Sales'!N88</f>
        <v>2.7259996699999998</v>
      </c>
      <c r="O90" s="421">
        <f>'[59]FY21-22 Sales'!O88</f>
        <v>2.4386875699999999</v>
      </c>
      <c r="P90" s="421">
        <f>'[59]FY21-22 Sales'!P88</f>
        <v>2.2090743900000001</v>
      </c>
      <c r="Q90" s="421">
        <f>'[59]FY21-22 Sales'!Q88</f>
        <v>2.25530696</v>
      </c>
      <c r="R90" s="421">
        <f>'[59]FY21-22 Sales'!R88</f>
        <v>2.5881576099999997</v>
      </c>
      <c r="S90" s="403">
        <f t="shared" si="24"/>
        <v>28.087134259999999</v>
      </c>
    </row>
    <row r="91" spans="1:19">
      <c r="A91" s="340"/>
      <c r="B91" s="450"/>
      <c r="C91" s="412" t="s">
        <v>127</v>
      </c>
      <c r="D91" s="422"/>
      <c r="E91" s="421"/>
      <c r="F91" s="421"/>
      <c r="G91" s="421">
        <f>'[59]FY21-22 Sales'!G89</f>
        <v>1.4407979</v>
      </c>
      <c r="H91" s="421">
        <f>'[59]FY21-22 Sales'!H89</f>
        <v>1.66037853</v>
      </c>
      <c r="I91" s="421">
        <f>'[59]FY21-22 Sales'!I89</f>
        <v>1.90059866</v>
      </c>
      <c r="J91" s="421">
        <f>'[59]FY21-22 Sales'!J89</f>
        <v>1.39459168</v>
      </c>
      <c r="K91" s="421">
        <f>'[59]FY21-22 Sales'!K89</f>
        <v>1.48781454</v>
      </c>
      <c r="L91" s="421">
        <f>'[59]FY21-22 Sales'!L89</f>
        <v>1.5632062099999999</v>
      </c>
      <c r="M91" s="421">
        <f>'[59]FY21-22 Sales'!M89</f>
        <v>1.5274928399999999</v>
      </c>
      <c r="N91" s="421">
        <f>'[59]FY21-22 Sales'!N89</f>
        <v>1.6065338300000001</v>
      </c>
      <c r="O91" s="421">
        <f>'[59]FY21-22 Sales'!O89</f>
        <v>1.4037921899999999</v>
      </c>
      <c r="P91" s="421">
        <f>'[59]FY21-22 Sales'!P89</f>
        <v>1.2549999300000001</v>
      </c>
      <c r="Q91" s="421">
        <f>'[59]FY21-22 Sales'!Q89</f>
        <v>1.27927513</v>
      </c>
      <c r="R91" s="421">
        <f>'[59]FY21-22 Sales'!R89</f>
        <v>1.4980349199999998</v>
      </c>
      <c r="S91" s="403">
        <f t="shared" si="24"/>
        <v>18.017516359999998</v>
      </c>
    </row>
    <row r="92" spans="1:19">
      <c r="A92" s="340"/>
      <c r="B92" s="450"/>
      <c r="C92" s="412" t="s">
        <v>128</v>
      </c>
      <c r="D92" s="422"/>
      <c r="E92" s="421"/>
      <c r="F92" s="421"/>
      <c r="G92" s="421">
        <f>'[59]FY21-22 Sales'!G90</f>
        <v>2.7922703800000002</v>
      </c>
      <c r="H92" s="421">
        <f>'[59]FY21-22 Sales'!H90</f>
        <v>2.5979405799999999</v>
      </c>
      <c r="I92" s="421">
        <f>'[59]FY21-22 Sales'!I90</f>
        <v>2.5020019500000004</v>
      </c>
      <c r="J92" s="421">
        <f>'[59]FY21-22 Sales'!J90</f>
        <v>2.4449293399999998</v>
      </c>
      <c r="K92" s="421">
        <f>'[59]FY21-22 Sales'!K90</f>
        <v>2.5956504599999999</v>
      </c>
      <c r="L92" s="421">
        <f>'[59]FY21-22 Sales'!L90</f>
        <v>2.7673044999999998</v>
      </c>
      <c r="M92" s="421">
        <f>'[59]FY21-22 Sales'!M90</f>
        <v>2.8010701199999999</v>
      </c>
      <c r="N92" s="421">
        <f>'[59]FY21-22 Sales'!N90</f>
        <v>2.8916314299999999</v>
      </c>
      <c r="O92" s="421">
        <f>'[59]FY21-22 Sales'!O90</f>
        <v>2.6240075699999998</v>
      </c>
      <c r="P92" s="421">
        <f>'[59]FY21-22 Sales'!P90</f>
        <v>2.3476780499999998</v>
      </c>
      <c r="Q92" s="421">
        <f>'[59]FY21-22 Sales'!Q90</f>
        <v>2.38272365</v>
      </c>
      <c r="R92" s="421">
        <f>'[59]FY21-22 Sales'!R90</f>
        <v>2.80883511</v>
      </c>
      <c r="S92" s="403">
        <f t="shared" si="24"/>
        <v>31.556043139999996</v>
      </c>
    </row>
    <row r="93" spans="1:19">
      <c r="A93" s="340"/>
      <c r="B93" s="450"/>
      <c r="C93" s="411" t="s">
        <v>88</v>
      </c>
      <c r="D93" s="422">
        <f>[58]Services!$R$112</f>
        <v>20</v>
      </c>
      <c r="E93" s="421">
        <f>[58]Load!$R$112</f>
        <v>2.6549999999999998</v>
      </c>
      <c r="F93" s="421"/>
      <c r="G93" s="421">
        <f>'[59]FY21-22 Sales'!G91</f>
        <v>0.17824649999999997</v>
      </c>
      <c r="H93" s="421">
        <f>'[59]FY21-22 Sales'!H91</f>
        <v>0.13740125000000003</v>
      </c>
      <c r="I93" s="421">
        <f>'[59]FY21-22 Sales'!I91</f>
        <v>0.17443300000000006</v>
      </c>
      <c r="J93" s="421">
        <f>'[59]FY21-22 Sales'!J91</f>
        <v>0.16654250000000004</v>
      </c>
      <c r="K93" s="421">
        <f>'[59]FY21-22 Sales'!K91</f>
        <v>0.1878785</v>
      </c>
      <c r="L93" s="421">
        <f>'[59]FY21-22 Sales'!L91</f>
        <v>0.15914149999999994</v>
      </c>
      <c r="M93" s="421">
        <f>'[59]FY21-22 Sales'!M91</f>
        <v>0.16758700000000004</v>
      </c>
      <c r="N93" s="421">
        <f>'[59]FY21-22 Sales'!N91</f>
        <v>0.16384450000000006</v>
      </c>
      <c r="O93" s="421">
        <f>'[59]FY21-22 Sales'!O91</f>
        <v>0.1313725</v>
      </c>
      <c r="P93" s="421">
        <f>'[59]FY21-22 Sales'!P91</f>
        <v>0.132552</v>
      </c>
      <c r="Q93" s="421">
        <f>'[59]FY21-22 Sales'!Q91</f>
        <v>0.11864949999999996</v>
      </c>
      <c r="R93" s="421">
        <f>'[59]FY21-22 Sales'!R91</f>
        <v>0.149725</v>
      </c>
      <c r="S93" s="403">
        <f t="shared" si="24"/>
        <v>1.8673737500000005</v>
      </c>
    </row>
    <row r="94" spans="1:19">
      <c r="A94" s="340"/>
      <c r="B94" s="450"/>
      <c r="C94" s="412" t="s">
        <v>126</v>
      </c>
      <c r="D94" s="422"/>
      <c r="E94" s="421"/>
      <c r="F94" s="421"/>
      <c r="G94" s="421">
        <f>'[59]FY21-22 Sales'!G92</f>
        <v>0.139238</v>
      </c>
      <c r="H94" s="421">
        <f>'[59]FY21-22 Sales'!H92</f>
        <v>0.13935900000000001</v>
      </c>
      <c r="I94" s="421">
        <f>'[59]FY21-22 Sales'!I92</f>
        <v>0.12983149999999999</v>
      </c>
      <c r="J94" s="421">
        <f>'[59]FY21-22 Sales'!J92</f>
        <v>0.13011500000000001</v>
      </c>
      <c r="K94" s="421">
        <f>'[59]FY21-22 Sales'!K92</f>
        <v>0.14168449999999999</v>
      </c>
      <c r="L94" s="421">
        <f>'[59]FY21-22 Sales'!L92</f>
        <v>0.13210749999999999</v>
      </c>
      <c r="M94" s="421">
        <f>'[59]FY21-22 Sales'!M92</f>
        <v>0.130056</v>
      </c>
      <c r="N94" s="421">
        <f>'[59]FY21-22 Sales'!N92</f>
        <v>0.136521</v>
      </c>
      <c r="O94" s="421">
        <f>'[59]FY21-22 Sales'!O92</f>
        <v>0.11652700000000001</v>
      </c>
      <c r="P94" s="421">
        <f>'[59]FY21-22 Sales'!P92</f>
        <v>0.1132765</v>
      </c>
      <c r="Q94" s="421">
        <f>'[59]FY21-22 Sales'!Q92</f>
        <v>0.1151095</v>
      </c>
      <c r="R94" s="421">
        <f>'[59]FY21-22 Sales'!R92</f>
        <v>0.12542249999999999</v>
      </c>
      <c r="S94" s="403">
        <f t="shared" si="24"/>
        <v>1.549248</v>
      </c>
    </row>
    <row r="95" spans="1:19">
      <c r="A95" s="340"/>
      <c r="B95" s="450"/>
      <c r="C95" s="412" t="s">
        <v>127</v>
      </c>
      <c r="D95" s="422"/>
      <c r="E95" s="421"/>
      <c r="F95" s="421"/>
      <c r="G95" s="421">
        <f>'[59]FY21-22 Sales'!G93</f>
        <v>9.0462500000000001E-2</v>
      </c>
      <c r="H95" s="421">
        <f>'[59]FY21-22 Sales'!H93</f>
        <v>9.0001750000000005E-2</v>
      </c>
      <c r="I95" s="421">
        <f>'[59]FY21-22 Sales'!I93</f>
        <v>8.7543999999999997E-2</v>
      </c>
      <c r="J95" s="421">
        <f>'[59]FY21-22 Sales'!J93</f>
        <v>8.8899000000000006E-2</v>
      </c>
      <c r="K95" s="421">
        <f>'[59]FY21-22 Sales'!K93</f>
        <v>9.8844500000000002E-2</v>
      </c>
      <c r="L95" s="421">
        <f>'[59]FY21-22 Sales'!L93</f>
        <v>8.9021500000000003E-2</v>
      </c>
      <c r="M95" s="421">
        <f>'[59]FY21-22 Sales'!M93</f>
        <v>8.7848499999999996E-2</v>
      </c>
      <c r="N95" s="421">
        <f>'[59]FY21-22 Sales'!N93</f>
        <v>8.4594000000000003E-2</v>
      </c>
      <c r="O95" s="421">
        <f>'[59]FY21-22 Sales'!O93</f>
        <v>8.4953000000000001E-2</v>
      </c>
      <c r="P95" s="421">
        <f>'[59]FY21-22 Sales'!P93</f>
        <v>8.7084499999999995E-2</v>
      </c>
      <c r="Q95" s="421">
        <f>'[59]FY21-22 Sales'!Q93</f>
        <v>8.7914000000000006E-2</v>
      </c>
      <c r="R95" s="421">
        <f>'[59]FY21-22 Sales'!R93</f>
        <v>8.7125499999999995E-2</v>
      </c>
      <c r="S95" s="403">
        <f t="shared" si="24"/>
        <v>1.0642927500000001</v>
      </c>
    </row>
    <row r="96" spans="1:19">
      <c r="A96" s="340"/>
      <c r="B96" s="450"/>
      <c r="C96" s="412" t="s">
        <v>128</v>
      </c>
      <c r="D96" s="422"/>
      <c r="E96" s="421"/>
      <c r="F96" s="421"/>
      <c r="G96" s="421">
        <f>'[59]FY21-22 Sales'!G94</f>
        <v>0.24510799999999999</v>
      </c>
      <c r="H96" s="421">
        <f>'[59]FY21-22 Sales'!H94</f>
        <v>0.26024199999999997</v>
      </c>
      <c r="I96" s="421">
        <f>'[59]FY21-22 Sales'!I94</f>
        <v>0.24187349999999999</v>
      </c>
      <c r="J96" s="421">
        <f>'[59]FY21-22 Sales'!J94</f>
        <v>0.23768349999999999</v>
      </c>
      <c r="K96" s="421">
        <f>'[59]FY21-22 Sales'!K94</f>
        <v>0.25042950000000003</v>
      </c>
      <c r="L96" s="421">
        <f>'[59]FY21-22 Sales'!L94</f>
        <v>0.2253925</v>
      </c>
      <c r="M96" s="421">
        <f>'[59]FY21-22 Sales'!M94</f>
        <v>0.22477749999999999</v>
      </c>
      <c r="N96" s="421">
        <f>'[59]FY21-22 Sales'!N94</f>
        <v>0.2220925</v>
      </c>
      <c r="O96" s="421">
        <f>'[59]FY21-22 Sales'!O94</f>
        <v>0.1848815</v>
      </c>
      <c r="P96" s="421">
        <f>'[59]FY21-22 Sales'!P94</f>
        <v>0.17618900000000001</v>
      </c>
      <c r="Q96" s="421">
        <f>'[59]FY21-22 Sales'!Q94</f>
        <v>0.180921</v>
      </c>
      <c r="R96" s="421">
        <f>'[59]FY21-22 Sales'!R94</f>
        <v>0.214229</v>
      </c>
      <c r="S96" s="403">
        <f t="shared" si="24"/>
        <v>2.6638195000000002</v>
      </c>
    </row>
    <row r="97" spans="1:19">
      <c r="A97" s="340"/>
      <c r="B97" s="450"/>
      <c r="C97" s="412" t="s">
        <v>89</v>
      </c>
      <c r="D97" s="422">
        <f>[58]Services!$R$113</f>
        <v>206</v>
      </c>
      <c r="E97" s="421">
        <f>[58]Load!$R$113</f>
        <v>67.30510000000001</v>
      </c>
      <c r="F97" s="421"/>
      <c r="G97" s="421">
        <f>'[59]FY21-22 Sales'!G95</f>
        <v>5.1358470000000001</v>
      </c>
      <c r="H97" s="421">
        <f>'[59]FY21-22 Sales'!H95</f>
        <v>0.63705299999999998</v>
      </c>
      <c r="I97" s="421">
        <f>'[59]FY21-22 Sales'!I95</f>
        <v>0.116093</v>
      </c>
      <c r="J97" s="421">
        <f>'[59]FY21-22 Sales'!J95</f>
        <v>1.160372</v>
      </c>
      <c r="K97" s="421">
        <f>'[59]FY21-22 Sales'!K95</f>
        <v>2.4884940000000002</v>
      </c>
      <c r="L97" s="421">
        <f>'[59]FY21-22 Sales'!L95</f>
        <v>1.6531659999999999</v>
      </c>
      <c r="M97" s="421">
        <f>'[59]FY21-22 Sales'!M95</f>
        <v>1.1940729999999999</v>
      </c>
      <c r="N97" s="421">
        <f>'[59]FY21-22 Sales'!N95</f>
        <v>1.276931</v>
      </c>
      <c r="O97" s="421">
        <f>'[59]FY21-22 Sales'!O95</f>
        <v>1.1273089999999999</v>
      </c>
      <c r="P97" s="421">
        <f>'[59]FY21-22 Sales'!P95</f>
        <v>2.3760569999999999</v>
      </c>
      <c r="Q97" s="421">
        <f>'[59]FY21-22 Sales'!Q95</f>
        <v>3.5362990000000001</v>
      </c>
      <c r="R97" s="421">
        <f>'[59]FY21-22 Sales'!R95</f>
        <v>3.9061520000000001</v>
      </c>
      <c r="S97" s="403">
        <f t="shared" si="24"/>
        <v>24.607845999999999</v>
      </c>
    </row>
    <row r="98" spans="1:19">
      <c r="A98" s="340"/>
      <c r="B98" s="450"/>
      <c r="C98" s="412" t="s">
        <v>91</v>
      </c>
      <c r="D98" s="422">
        <f>[58]Services!$R$115</f>
        <v>119</v>
      </c>
      <c r="E98" s="421">
        <f>[58]Load!$R$115</f>
        <v>37.024000000000001</v>
      </c>
      <c r="F98" s="421"/>
      <c r="G98" s="421">
        <f>'[59]FY21-22 Sales'!G96</f>
        <v>12.197381999999971</v>
      </c>
      <c r="H98" s="421">
        <f>'[59]FY21-22 Sales'!H96</f>
        <v>11.891512000000015</v>
      </c>
      <c r="I98" s="421">
        <f>'[59]FY21-22 Sales'!I96</f>
        <v>11.887722</v>
      </c>
      <c r="J98" s="421">
        <f>'[59]FY21-22 Sales'!J96</f>
        <v>10.889535000000029</v>
      </c>
      <c r="K98" s="421">
        <f>'[59]FY21-22 Sales'!K96</f>
        <v>11.21411899999997</v>
      </c>
      <c r="L98" s="421">
        <f>'[59]FY21-22 Sales'!L96</f>
        <v>11.542954999999999</v>
      </c>
      <c r="M98" s="421">
        <f>'[59]FY21-22 Sales'!M96</f>
        <v>11.558496999999999</v>
      </c>
      <c r="N98" s="421">
        <f>'[59]FY21-22 Sales'!N96</f>
        <v>12.320057</v>
      </c>
      <c r="O98" s="421">
        <f>'[59]FY21-22 Sales'!O96</f>
        <v>11.720464</v>
      </c>
      <c r="P98" s="421">
        <f>'[59]FY21-22 Sales'!P96</f>
        <v>12.197487999999971</v>
      </c>
      <c r="Q98" s="421">
        <f>'[59]FY21-22 Sales'!Q96</f>
        <v>12.871324000000014</v>
      </c>
      <c r="R98" s="421">
        <f>'[59]FY21-22 Sales'!R96</f>
        <v>11.911370999999988</v>
      </c>
      <c r="S98" s="403">
        <f t="shared" si="24"/>
        <v>142.20242599999995</v>
      </c>
    </row>
    <row r="99" spans="1:19">
      <c r="A99" s="340"/>
      <c r="B99" s="450"/>
      <c r="C99" s="411" t="s">
        <v>92</v>
      </c>
      <c r="D99" s="422">
        <f>[58]Services!$R$116</f>
        <v>18</v>
      </c>
      <c r="E99" s="421">
        <f>[58]Load!$R$116</f>
        <v>5.0250000000000004</v>
      </c>
      <c r="F99" s="421"/>
      <c r="G99" s="421">
        <f>'[59]FY21-22 Sales'!G97</f>
        <v>0.83529899999999746</v>
      </c>
      <c r="H99" s="421">
        <f>'[59]FY21-22 Sales'!H97</f>
        <v>0.8875059999999978</v>
      </c>
      <c r="I99" s="421">
        <f>'[59]FY21-22 Sales'!I97</f>
        <v>0.9442309999999996</v>
      </c>
      <c r="J99" s="421">
        <f>'[59]FY21-22 Sales'!J97</f>
        <v>0.77263300000000257</v>
      </c>
      <c r="K99" s="421">
        <f>'[59]FY21-22 Sales'!K97</f>
        <v>0.75954600000000005</v>
      </c>
      <c r="L99" s="421">
        <f>'[59]FY21-22 Sales'!L97</f>
        <v>0.71976399999999874</v>
      </c>
      <c r="M99" s="421">
        <f>'[59]FY21-22 Sales'!M97</f>
        <v>0.72651900000000025</v>
      </c>
      <c r="N99" s="421">
        <f>'[59]FY21-22 Sales'!N97</f>
        <v>0.69849199999999867</v>
      </c>
      <c r="O99" s="421">
        <f>'[59]FY21-22 Sales'!O97</f>
        <v>0.5943849999999995</v>
      </c>
      <c r="P99" s="421">
        <f>'[59]FY21-22 Sales'!P97</f>
        <v>0.56391999999999998</v>
      </c>
      <c r="Q99" s="421">
        <f>'[59]FY21-22 Sales'!Q97</f>
        <v>0.61146900000000004</v>
      </c>
      <c r="R99" s="421">
        <f>'[59]FY21-22 Sales'!R97</f>
        <v>0.62881099999999834</v>
      </c>
      <c r="S99" s="403">
        <f t="shared" si="24"/>
        <v>8.7425749999999933</v>
      </c>
    </row>
    <row r="100" spans="1:19">
      <c r="A100" s="340"/>
      <c r="B100" s="450"/>
      <c r="C100" s="411" t="s">
        <v>135</v>
      </c>
      <c r="D100" s="422">
        <f>[58]Services!$R$118</f>
        <v>41</v>
      </c>
      <c r="E100" s="421">
        <f>[58]Load!$R$118</f>
        <v>14.593999999999999</v>
      </c>
      <c r="F100" s="421"/>
      <c r="G100" s="421">
        <f>'[59]FY21-22 Sales'!G98</f>
        <v>1.6241329999999983</v>
      </c>
      <c r="H100" s="421">
        <f>'[59]FY21-22 Sales'!H98</f>
        <v>1.4420339999999994</v>
      </c>
      <c r="I100" s="421">
        <f>'[59]FY21-22 Sales'!I98</f>
        <v>1.4725390000000007</v>
      </c>
      <c r="J100" s="421">
        <f>'[59]FY21-22 Sales'!J98</f>
        <v>1.8422610000000004</v>
      </c>
      <c r="K100" s="421">
        <f>'[59]FY21-22 Sales'!K98</f>
        <v>1.9370440000000007</v>
      </c>
      <c r="L100" s="421">
        <f>'[59]FY21-22 Sales'!L98</f>
        <v>1.9811120000000002</v>
      </c>
      <c r="M100" s="421">
        <f>'[59]FY21-22 Sales'!M98</f>
        <v>1.9845060000000003</v>
      </c>
      <c r="N100" s="421">
        <f>'[59]FY21-22 Sales'!N98</f>
        <v>1.8872150000000008</v>
      </c>
      <c r="O100" s="421">
        <f>'[59]FY21-22 Sales'!O98</f>
        <v>1.7339420000000005</v>
      </c>
      <c r="P100" s="421">
        <f>'[59]FY21-22 Sales'!P98</f>
        <v>1.8822789999999998</v>
      </c>
      <c r="Q100" s="421">
        <f>'[59]FY21-22 Sales'!Q98</f>
        <v>1.9439190000000002</v>
      </c>
      <c r="R100" s="421">
        <f>'[59]FY21-22 Sales'!R98</f>
        <v>1.5312850000000002</v>
      </c>
      <c r="S100" s="403">
        <f t="shared" si="24"/>
        <v>21.262269</v>
      </c>
    </row>
    <row r="101" spans="1:19">
      <c r="A101" s="340"/>
      <c r="B101" s="450"/>
      <c r="C101" s="411" t="s">
        <v>151</v>
      </c>
      <c r="D101" s="422">
        <f>[58]Services!$R$117</f>
        <v>1</v>
      </c>
      <c r="E101" s="421">
        <f>[58]Load!$R$117</f>
        <v>232.70524</v>
      </c>
      <c r="F101" s="421"/>
      <c r="G101" s="421">
        <f>'[59]FY21-22 Sales'!G99</f>
        <v>130.82248300000001</v>
      </c>
      <c r="H101" s="421">
        <f>'[59]FY21-22 Sales'!H99</f>
        <v>49.029578000000001</v>
      </c>
      <c r="I101" s="421">
        <f>'[59]FY21-22 Sales'!I99</f>
        <v>46.295816000000002</v>
      </c>
      <c r="J101" s="421">
        <f>'[59]FY21-22 Sales'!J99</f>
        <v>79.510699000000002</v>
      </c>
      <c r="K101" s="421">
        <f>'[59]FY21-22 Sales'!K99</f>
        <v>96.421060999999995</v>
      </c>
      <c r="L101" s="421">
        <f>'[59]FY21-22 Sales'!L99</f>
        <v>69.279307000000003</v>
      </c>
      <c r="M101" s="421">
        <f>'[59]FY21-22 Sales'!M99</f>
        <v>62.181607999999997</v>
      </c>
      <c r="N101" s="421">
        <f>'[59]FY21-22 Sales'!N99</f>
        <v>39.609403</v>
      </c>
      <c r="O101" s="421">
        <f>'[59]FY21-22 Sales'!O99</f>
        <v>59.647077000000003</v>
      </c>
      <c r="P101" s="421">
        <f>'[59]FY21-22 Sales'!P99</f>
        <v>88.616050000000001</v>
      </c>
      <c r="Q101" s="421">
        <f>'[59]FY21-22 Sales'!Q99</f>
        <v>101.484881</v>
      </c>
      <c r="R101" s="421">
        <f>'[59]FY21-22 Sales'!R99</f>
        <v>101.001637</v>
      </c>
      <c r="S101" s="403">
        <f t="shared" si="24"/>
        <v>923.89959999999996</v>
      </c>
    </row>
    <row r="102" spans="1:19">
      <c r="A102" s="340"/>
      <c r="B102" s="450"/>
      <c r="C102" s="400" t="s">
        <v>155</v>
      </c>
      <c r="D102" s="422"/>
      <c r="E102" s="421"/>
      <c r="F102" s="421"/>
      <c r="G102" s="421"/>
      <c r="H102" s="421"/>
      <c r="I102" s="421"/>
      <c r="J102" s="421"/>
      <c r="K102" s="421"/>
      <c r="L102" s="421"/>
      <c r="M102" s="421"/>
      <c r="N102" s="421"/>
      <c r="O102" s="421"/>
      <c r="P102" s="421"/>
      <c r="Q102" s="421"/>
      <c r="R102" s="421"/>
      <c r="S102" s="403">
        <f t="shared" si="24"/>
        <v>0</v>
      </c>
    </row>
    <row r="103" spans="1:19">
      <c r="A103" s="340"/>
      <c r="B103" s="450"/>
      <c r="C103" s="400" t="s">
        <v>96</v>
      </c>
      <c r="D103" s="423">
        <f>SUM(D104:D128)</f>
        <v>132</v>
      </c>
      <c r="E103" s="467">
        <f>SUM(E104:E128)</f>
        <v>231.44865000000001</v>
      </c>
      <c r="F103" s="467">
        <f t="shared" ref="F103:R103" si="25">SUM(F104:F128)</f>
        <v>0</v>
      </c>
      <c r="G103" s="467">
        <f t="shared" si="25"/>
        <v>61.926348599999997</v>
      </c>
      <c r="H103" s="467">
        <f t="shared" si="25"/>
        <v>55.963534500000009</v>
      </c>
      <c r="I103" s="467">
        <f t="shared" si="25"/>
        <v>55.785328</v>
      </c>
      <c r="J103" s="467">
        <f t="shared" si="25"/>
        <v>56.838069000000011</v>
      </c>
      <c r="K103" s="467">
        <f t="shared" si="25"/>
        <v>54.678899000000008</v>
      </c>
      <c r="L103" s="467">
        <f t="shared" si="25"/>
        <v>57.279762999999996</v>
      </c>
      <c r="M103" s="467">
        <f t="shared" si="25"/>
        <v>56.577256430000013</v>
      </c>
      <c r="N103" s="467">
        <f t="shared" si="25"/>
        <v>54.930478000000001</v>
      </c>
      <c r="O103" s="467">
        <f t="shared" si="25"/>
        <v>51.561073140000005</v>
      </c>
      <c r="P103" s="467">
        <f t="shared" si="25"/>
        <v>52.592153500000002</v>
      </c>
      <c r="Q103" s="467">
        <f t="shared" si="25"/>
        <v>54.168637000000004</v>
      </c>
      <c r="R103" s="467">
        <f t="shared" si="25"/>
        <v>51.617749000000011</v>
      </c>
      <c r="S103" s="467">
        <f>SUM(G103:R103)</f>
        <v>663.91928917000007</v>
      </c>
    </row>
    <row r="104" spans="1:19">
      <c r="A104" s="340"/>
      <c r="B104" s="450"/>
      <c r="C104" s="411" t="s">
        <v>81</v>
      </c>
      <c r="D104" s="422">
        <f>[58]Services!$R$122</f>
        <v>46</v>
      </c>
      <c r="E104" s="421">
        <f>[58]Load!$R$122</f>
        <v>61.746000000000002</v>
      </c>
      <c r="F104" s="421"/>
      <c r="G104" s="421">
        <f>'[59]FY21-22 Sales'!G$103</f>
        <v>7.6161930000000329</v>
      </c>
      <c r="H104" s="421">
        <f>'[59]FY21-22 Sales'!H$103</f>
        <v>4.2203210000000482</v>
      </c>
      <c r="I104" s="421">
        <f>'[59]FY21-22 Sales'!I$103</f>
        <v>4.1294430000000215</v>
      </c>
      <c r="J104" s="421">
        <f>'[59]FY21-22 Sales'!J$103</f>
        <v>5.3948561900001231</v>
      </c>
      <c r="K104" s="421">
        <f>'[59]FY21-22 Sales'!K$103</f>
        <v>4.3429469999999952</v>
      </c>
      <c r="L104" s="421">
        <f>'[59]FY21-22 Sales'!L$103</f>
        <v>5.1898859999999889</v>
      </c>
      <c r="M104" s="421">
        <f>'[59]FY21-22 Sales'!M$103</f>
        <v>5.2046100000000024</v>
      </c>
      <c r="N104" s="421">
        <f>'[59]FY21-22 Sales'!N$103</f>
        <v>5.1708500000000051</v>
      </c>
      <c r="O104" s="421">
        <f>'[59]FY21-22 Sales'!O$103</f>
        <v>4.5539350000000116</v>
      </c>
      <c r="P104" s="421">
        <f>'[59]FY21-22 Sales'!P$103</f>
        <v>4.7929770000000023</v>
      </c>
      <c r="Q104" s="421">
        <f>'[59]FY21-22 Sales'!Q$103</f>
        <v>3.2234537000000003</v>
      </c>
      <c r="R104" s="421">
        <f>'[59]FY21-22 Sales'!R$103</f>
        <v>2.7507760000000125</v>
      </c>
      <c r="S104" s="403">
        <f t="shared" ref="S104:S128" si="26">SUM(G104:R104)</f>
        <v>56.590247890000242</v>
      </c>
    </row>
    <row r="105" spans="1:19" s="205" customFormat="1">
      <c r="A105" s="448"/>
      <c r="B105" s="449"/>
      <c r="C105" s="411" t="s">
        <v>82</v>
      </c>
      <c r="D105" s="422"/>
      <c r="E105" s="421"/>
      <c r="F105" s="421"/>
      <c r="G105" s="421"/>
      <c r="H105" s="421"/>
      <c r="I105" s="421"/>
      <c r="J105" s="421"/>
      <c r="K105" s="421"/>
      <c r="L105" s="421"/>
      <c r="M105" s="421"/>
      <c r="N105" s="421"/>
      <c r="O105" s="421"/>
      <c r="P105" s="421"/>
      <c r="Q105" s="421"/>
      <c r="R105" s="421"/>
      <c r="S105" s="403">
        <f t="shared" si="26"/>
        <v>0</v>
      </c>
    </row>
    <row r="106" spans="1:19">
      <c r="A106" s="340"/>
      <c r="B106" s="450"/>
      <c r="C106" s="411" t="s">
        <v>83</v>
      </c>
      <c r="D106" s="422"/>
      <c r="E106" s="421"/>
      <c r="F106" s="421"/>
      <c r="G106" s="421"/>
      <c r="H106" s="421"/>
      <c r="I106" s="421"/>
      <c r="J106" s="421"/>
      <c r="K106" s="421"/>
      <c r="L106" s="421"/>
      <c r="M106" s="421"/>
      <c r="N106" s="421"/>
      <c r="O106" s="421"/>
      <c r="P106" s="421"/>
      <c r="Q106" s="421"/>
      <c r="R106" s="421"/>
      <c r="S106" s="403">
        <f t="shared" si="26"/>
        <v>0</v>
      </c>
    </row>
    <row r="107" spans="1:19">
      <c r="A107" s="340"/>
      <c r="B107" s="450"/>
      <c r="C107" s="411" t="s">
        <v>84</v>
      </c>
      <c r="D107" s="422"/>
      <c r="E107" s="421"/>
      <c r="F107" s="421"/>
      <c r="G107" s="421"/>
      <c r="H107" s="421"/>
      <c r="I107" s="421"/>
      <c r="J107" s="421"/>
      <c r="K107" s="421"/>
      <c r="L107" s="421"/>
      <c r="M107" s="421"/>
      <c r="N107" s="421"/>
      <c r="O107" s="421"/>
      <c r="P107" s="421"/>
      <c r="Q107" s="421"/>
      <c r="R107" s="421"/>
      <c r="S107" s="403">
        <f t="shared" si="26"/>
        <v>0</v>
      </c>
    </row>
    <row r="108" spans="1:19">
      <c r="A108" s="340"/>
      <c r="B108" s="450"/>
      <c r="C108" s="412" t="s">
        <v>126</v>
      </c>
      <c r="D108" s="422"/>
      <c r="E108" s="421"/>
      <c r="F108" s="421"/>
      <c r="G108" s="421">
        <f>'[59]FY21-22 Sales'!G111</f>
        <v>3.2076709999999999</v>
      </c>
      <c r="H108" s="421">
        <f>'[59]FY21-22 Sales'!H111</f>
        <v>2.8533270000000002</v>
      </c>
      <c r="I108" s="421">
        <f>'[59]FY21-22 Sales'!I111</f>
        <v>2.9154840000000002</v>
      </c>
      <c r="J108" s="421">
        <f>'[59]FY21-22 Sales'!J111</f>
        <v>3.4798626000000001</v>
      </c>
      <c r="K108" s="421">
        <f>'[59]FY21-22 Sales'!K111</f>
        <v>2.8229359999999999</v>
      </c>
      <c r="L108" s="421">
        <f>'[59]FY21-22 Sales'!L111</f>
        <v>3.2629100000000002</v>
      </c>
      <c r="M108" s="421">
        <f>'[59]FY21-22 Sales'!M111</f>
        <v>3.2645</v>
      </c>
      <c r="N108" s="421">
        <f>'[59]FY21-22 Sales'!N111</f>
        <v>3.1099800000000002</v>
      </c>
      <c r="O108" s="421">
        <f>'[59]FY21-22 Sales'!O111</f>
        <v>2.9454099999999999</v>
      </c>
      <c r="P108" s="421">
        <f>'[59]FY21-22 Sales'!P111</f>
        <v>2.8325269999999998</v>
      </c>
      <c r="Q108" s="421">
        <f>'[59]FY21-22 Sales'!Q111</f>
        <v>2.896998</v>
      </c>
      <c r="R108" s="421">
        <f>'[59]FY21-22 Sales'!R111</f>
        <v>2.6456529999999998</v>
      </c>
      <c r="S108" s="403">
        <f t="shared" si="26"/>
        <v>36.237258600000004</v>
      </c>
    </row>
    <row r="109" spans="1:19">
      <c r="A109" s="340"/>
      <c r="B109" s="450"/>
      <c r="C109" s="412" t="s">
        <v>127</v>
      </c>
      <c r="D109" s="422"/>
      <c r="E109" s="421"/>
      <c r="F109" s="421"/>
      <c r="G109" s="421">
        <f>'[59]FY21-22 Sales'!G112</f>
        <v>2.6473550000000001</v>
      </c>
      <c r="H109" s="421">
        <f>'[59]FY21-22 Sales'!H112</f>
        <v>2.3041149999999999</v>
      </c>
      <c r="I109" s="421">
        <f>'[59]FY21-22 Sales'!I112</f>
        <v>2.4079100000000002</v>
      </c>
      <c r="J109" s="421">
        <f>'[59]FY21-22 Sales'!J112</f>
        <v>2.6918692000000002</v>
      </c>
      <c r="K109" s="421">
        <f>'[59]FY21-22 Sales'!K112</f>
        <v>2.2684310000000001</v>
      </c>
      <c r="L109" s="421">
        <f>'[59]FY21-22 Sales'!L112</f>
        <v>2.6576149999999998</v>
      </c>
      <c r="M109" s="421">
        <f>'[59]FY21-22 Sales'!M112</f>
        <v>2.62446</v>
      </c>
      <c r="N109" s="421">
        <f>'[59]FY21-22 Sales'!N112</f>
        <v>2.5124200000000001</v>
      </c>
      <c r="O109" s="421">
        <f>'[59]FY21-22 Sales'!O112</f>
        <v>2.3602050000000001</v>
      </c>
      <c r="P109" s="421">
        <f>'[59]FY21-22 Sales'!P112</f>
        <v>2.2518980000000002</v>
      </c>
      <c r="Q109" s="421">
        <f>'[59]FY21-22 Sales'!Q112</f>
        <v>2.3710520000000002</v>
      </c>
      <c r="R109" s="421">
        <f>'[59]FY21-22 Sales'!R112</f>
        <v>2.1537299999999999</v>
      </c>
      <c r="S109" s="403">
        <f t="shared" si="26"/>
        <v>29.251060199999998</v>
      </c>
    </row>
    <row r="110" spans="1:19">
      <c r="A110" s="340"/>
      <c r="B110" s="450"/>
      <c r="C110" s="412" t="s">
        <v>128</v>
      </c>
      <c r="D110" s="422"/>
      <c r="E110" s="421"/>
      <c r="F110" s="421"/>
      <c r="G110" s="421">
        <f>'[59]FY21-22 Sales'!G113</f>
        <v>6.1677900000000001</v>
      </c>
      <c r="H110" s="421">
        <f>'[59]FY21-22 Sales'!H113</f>
        <v>5.4506199999999998</v>
      </c>
      <c r="I110" s="421">
        <f>'[59]FY21-22 Sales'!I113</f>
        <v>5.5995900000000001</v>
      </c>
      <c r="J110" s="421">
        <f>'[59]FY21-22 Sales'!J113</f>
        <v>6.5250019999999997</v>
      </c>
      <c r="K110" s="421">
        <f>'[59]FY21-22 Sales'!K113</f>
        <v>5.3613670000000004</v>
      </c>
      <c r="L110" s="421">
        <f>'[59]FY21-22 Sales'!L113</f>
        <v>6.1943400000000004</v>
      </c>
      <c r="M110" s="421">
        <f>'[59]FY21-22 Sales'!M113</f>
        <v>6.0800799999999997</v>
      </c>
      <c r="N110" s="421">
        <f>'[59]FY21-22 Sales'!N113</f>
        <v>5.8876119999999998</v>
      </c>
      <c r="O110" s="421">
        <f>'[59]FY21-22 Sales'!O113</f>
        <v>5.6397399999999998</v>
      </c>
      <c r="P110" s="421">
        <f>'[59]FY21-22 Sales'!P113</f>
        <v>5.3139919999999998</v>
      </c>
      <c r="Q110" s="421">
        <f>'[59]FY21-22 Sales'!Q113</f>
        <v>5.7412822999999999</v>
      </c>
      <c r="R110" s="421">
        <f>'[59]FY21-22 Sales'!R113</f>
        <v>5.1866479999999999</v>
      </c>
      <c r="S110" s="403">
        <f t="shared" si="26"/>
        <v>69.148063300000004</v>
      </c>
    </row>
    <row r="111" spans="1:19">
      <c r="A111" s="340"/>
      <c r="B111" s="450"/>
      <c r="C111" s="411" t="s">
        <v>110</v>
      </c>
      <c r="D111" s="422"/>
      <c r="E111" s="421"/>
      <c r="F111" s="421"/>
      <c r="G111" s="421"/>
      <c r="H111" s="421"/>
      <c r="I111" s="421"/>
      <c r="J111" s="421"/>
      <c r="K111" s="421"/>
      <c r="L111" s="421"/>
      <c r="M111" s="421"/>
      <c r="N111" s="421"/>
      <c r="O111" s="421"/>
      <c r="P111" s="421"/>
      <c r="Q111" s="421"/>
      <c r="R111" s="421"/>
      <c r="S111" s="403">
        <f t="shared" si="26"/>
        <v>0</v>
      </c>
    </row>
    <row r="112" spans="1:19" ht="28.8">
      <c r="A112" s="340"/>
      <c r="B112" s="450"/>
      <c r="C112" s="412" t="s">
        <v>148</v>
      </c>
      <c r="D112" s="422"/>
      <c r="E112" s="421"/>
      <c r="F112" s="421"/>
      <c r="G112" s="421"/>
      <c r="H112" s="421"/>
      <c r="I112" s="421"/>
      <c r="J112" s="421"/>
      <c r="K112" s="421"/>
      <c r="L112" s="421"/>
      <c r="M112" s="421"/>
      <c r="N112" s="421"/>
      <c r="O112" s="421"/>
      <c r="P112" s="421"/>
      <c r="Q112" s="421"/>
      <c r="R112" s="421"/>
      <c r="S112" s="403">
        <f t="shared" si="26"/>
        <v>0</v>
      </c>
    </row>
    <row r="113" spans="1:19" ht="28.8">
      <c r="A113" s="340"/>
      <c r="B113" s="450"/>
      <c r="C113" s="412" t="s">
        <v>149</v>
      </c>
      <c r="D113" s="422"/>
      <c r="E113" s="421"/>
      <c r="F113" s="421"/>
      <c r="G113" s="421"/>
      <c r="H113" s="421"/>
      <c r="I113" s="421"/>
      <c r="J113" s="421"/>
      <c r="K113" s="421"/>
      <c r="L113" s="421"/>
      <c r="M113" s="421"/>
      <c r="N113" s="421"/>
      <c r="O113" s="421"/>
      <c r="P113" s="421"/>
      <c r="Q113" s="421"/>
      <c r="R113" s="421"/>
      <c r="S113" s="403">
        <f t="shared" si="26"/>
        <v>0</v>
      </c>
    </row>
    <row r="114" spans="1:19" ht="28.8">
      <c r="A114" s="340"/>
      <c r="B114" s="450"/>
      <c r="C114" s="412" t="s">
        <v>150</v>
      </c>
      <c r="D114" s="422"/>
      <c r="E114" s="421"/>
      <c r="F114" s="421"/>
      <c r="G114" s="421"/>
      <c r="H114" s="421"/>
      <c r="I114" s="421"/>
      <c r="J114" s="421"/>
      <c r="K114" s="421"/>
      <c r="L114" s="421"/>
      <c r="M114" s="421"/>
      <c r="N114" s="421"/>
      <c r="O114" s="421"/>
      <c r="P114" s="421"/>
      <c r="Q114" s="421"/>
      <c r="R114" s="421"/>
      <c r="S114" s="403">
        <f t="shared" si="26"/>
        <v>0</v>
      </c>
    </row>
    <row r="115" spans="1:19">
      <c r="A115" s="340"/>
      <c r="B115" s="450"/>
      <c r="C115" s="411" t="s">
        <v>86</v>
      </c>
      <c r="D115" s="422">
        <f>[58]Services!$R$126</f>
        <v>2</v>
      </c>
      <c r="E115" s="421">
        <f>[58]Load!$R$126</f>
        <v>10.85</v>
      </c>
      <c r="F115" s="421"/>
      <c r="G115" s="421">
        <f>'[59]FY21-22 Sales'!G114</f>
        <v>4.9742879999999996</v>
      </c>
      <c r="H115" s="421">
        <f>'[59]FY21-22 Sales'!H114</f>
        <v>6.3639809999999999</v>
      </c>
      <c r="I115" s="421">
        <f>'[59]FY21-22 Sales'!I114</f>
        <v>6.582821</v>
      </c>
      <c r="J115" s="421">
        <f>'[59]FY21-22 Sales'!J114</f>
        <v>6.35921</v>
      </c>
      <c r="K115" s="421">
        <f>'[59]FY21-22 Sales'!K114</f>
        <v>6.6521169999999996</v>
      </c>
      <c r="L115" s="421">
        <f>'[59]FY21-22 Sales'!L114</f>
        <v>6.3527880000000003</v>
      </c>
      <c r="M115" s="421">
        <f>'[59]FY21-22 Sales'!M114</f>
        <v>5.9101650000000001</v>
      </c>
      <c r="N115" s="421">
        <f>'[59]FY21-22 Sales'!N114</f>
        <v>6.3403600000000004</v>
      </c>
      <c r="O115" s="421">
        <f>'[59]FY21-22 Sales'!O114</f>
        <v>6.1535570000000002</v>
      </c>
      <c r="P115" s="421">
        <f>'[59]FY21-22 Sales'!P114</f>
        <v>4.572203</v>
      </c>
      <c r="Q115" s="421">
        <f>'[59]FY21-22 Sales'!Q114</f>
        <v>6.6435399999999998</v>
      </c>
      <c r="R115" s="421">
        <f>'[59]FY21-22 Sales'!R114</f>
        <v>6.2701399999999996</v>
      </c>
      <c r="S115" s="403">
        <f t="shared" si="26"/>
        <v>73.175169999999994</v>
      </c>
    </row>
    <row r="116" spans="1:19">
      <c r="A116" s="340"/>
      <c r="B116" s="450"/>
      <c r="C116" s="411" t="s">
        <v>87</v>
      </c>
      <c r="D116" s="422">
        <f>[58]Services!$R$127</f>
        <v>18</v>
      </c>
      <c r="E116" s="421">
        <f>[58]Load!$R$127</f>
        <v>6.75265</v>
      </c>
      <c r="F116" s="421"/>
      <c r="G116" s="421">
        <f>'[59]FY21-22 Sales'!G115</f>
        <v>0.26648195999999991</v>
      </c>
      <c r="H116" s="421">
        <f>'[59]FY21-22 Sales'!H115</f>
        <v>0.27561213999999995</v>
      </c>
      <c r="I116" s="421">
        <f>'[59]FY21-22 Sales'!I115</f>
        <v>0.25002767000000004</v>
      </c>
      <c r="J116" s="421">
        <f>'[59]FY21-22 Sales'!J115</f>
        <v>0.27121973999999993</v>
      </c>
      <c r="K116" s="421">
        <f>'[59]FY21-22 Sales'!K115</f>
        <v>0.24738733999999996</v>
      </c>
      <c r="L116" s="421">
        <f>'[59]FY21-22 Sales'!L115</f>
        <v>0.32261770000000012</v>
      </c>
      <c r="M116" s="421">
        <f>'[59]FY21-22 Sales'!M115</f>
        <v>0.30785899999999988</v>
      </c>
      <c r="N116" s="421">
        <f>'[59]FY21-22 Sales'!N115</f>
        <v>0.3435563399999999</v>
      </c>
      <c r="O116" s="421">
        <f>'[59]FY21-22 Sales'!O115</f>
        <v>0.25073155000000003</v>
      </c>
      <c r="P116" s="421">
        <f>'[59]FY21-22 Sales'!P115</f>
        <v>0.22517969999999998</v>
      </c>
      <c r="Q116" s="421">
        <f>'[59]FY21-22 Sales'!Q115</f>
        <v>0.23767185000000002</v>
      </c>
      <c r="R116" s="421">
        <f>'[59]FY21-22 Sales'!R115</f>
        <v>0.31498477000000003</v>
      </c>
      <c r="S116" s="403">
        <f t="shared" si="26"/>
        <v>3.3133297599999998</v>
      </c>
    </row>
    <row r="117" spans="1:19">
      <c r="A117" s="340"/>
      <c r="B117" s="450"/>
      <c r="C117" s="412" t="s">
        <v>126</v>
      </c>
      <c r="D117" s="422"/>
      <c r="E117" s="421"/>
      <c r="F117" s="421"/>
      <c r="G117" s="421">
        <f>'[59]FY21-22 Sales'!G116</f>
        <v>0.14210687000000002</v>
      </c>
      <c r="H117" s="421">
        <f>'[59]FY21-22 Sales'!H116</f>
        <v>0.13032394</v>
      </c>
      <c r="I117" s="421">
        <f>'[59]FY21-22 Sales'!I116</f>
        <v>0.13948955999999998</v>
      </c>
      <c r="J117" s="421">
        <f>'[59]FY21-22 Sales'!J116</f>
        <v>0.15865905999999999</v>
      </c>
      <c r="K117" s="421">
        <f>'[59]FY21-22 Sales'!K116</f>
        <v>0.16791895000000001</v>
      </c>
      <c r="L117" s="421">
        <f>'[59]FY21-22 Sales'!L116</f>
        <v>0.20413141000000001</v>
      </c>
      <c r="M117" s="421">
        <f>'[59]FY21-22 Sales'!M116</f>
        <v>0.21055269000000001</v>
      </c>
      <c r="N117" s="421">
        <f>'[59]FY21-22 Sales'!N116</f>
        <v>0.17711225</v>
      </c>
      <c r="O117" s="421">
        <f>'[59]FY21-22 Sales'!O116</f>
        <v>0.16404736</v>
      </c>
      <c r="P117" s="421">
        <f>'[59]FY21-22 Sales'!P116</f>
        <v>0.15598021000000001</v>
      </c>
      <c r="Q117" s="421">
        <f>'[59]FY21-22 Sales'!Q116</f>
        <v>0.14518498999999999</v>
      </c>
      <c r="R117" s="421">
        <f>'[59]FY21-22 Sales'!R116</f>
        <v>0.14992395</v>
      </c>
      <c r="S117" s="403">
        <f t="shared" si="26"/>
        <v>1.9454312400000002</v>
      </c>
    </row>
    <row r="118" spans="1:19">
      <c r="A118" s="340"/>
      <c r="B118" s="450"/>
      <c r="C118" s="412" t="s">
        <v>127</v>
      </c>
      <c r="D118" s="422"/>
      <c r="E118" s="421"/>
      <c r="F118" s="421"/>
      <c r="G118" s="421">
        <f>'[59]FY21-22 Sales'!G117</f>
        <v>0.10352311</v>
      </c>
      <c r="H118" s="421">
        <f>'[59]FY21-22 Sales'!H117</f>
        <v>0.12301218</v>
      </c>
      <c r="I118" s="421">
        <f>'[59]FY21-22 Sales'!I117</f>
        <v>0.15001031000000001</v>
      </c>
      <c r="J118" s="421">
        <f>'[59]FY21-22 Sales'!J117</f>
        <v>0.14367240000000001</v>
      </c>
      <c r="K118" s="421">
        <f>'[59]FY21-22 Sales'!K117</f>
        <v>0.13266969000000001</v>
      </c>
      <c r="L118" s="421">
        <f>'[59]FY21-22 Sales'!L117</f>
        <v>0.16650730999999999</v>
      </c>
      <c r="M118" s="421">
        <f>'[59]FY21-22 Sales'!M117</f>
        <v>0.15735221000000002</v>
      </c>
      <c r="N118" s="421">
        <f>'[59]FY21-22 Sales'!N117</f>
        <v>0.13871507</v>
      </c>
      <c r="O118" s="421">
        <f>'[59]FY21-22 Sales'!O117</f>
        <v>0.12894622</v>
      </c>
      <c r="P118" s="421">
        <f>'[59]FY21-22 Sales'!P117</f>
        <v>0.12452468</v>
      </c>
      <c r="Q118" s="421">
        <f>'[59]FY21-22 Sales'!Q117</f>
        <v>0.11487833</v>
      </c>
      <c r="R118" s="421">
        <f>'[59]FY21-22 Sales'!R117</f>
        <v>0.11769254</v>
      </c>
      <c r="S118" s="403">
        <f t="shared" si="26"/>
        <v>1.60150405</v>
      </c>
    </row>
    <row r="119" spans="1:19">
      <c r="A119" s="340"/>
      <c r="B119" s="450"/>
      <c r="C119" s="412" t="s">
        <v>128</v>
      </c>
      <c r="D119" s="422"/>
      <c r="E119" s="421"/>
      <c r="F119" s="421"/>
      <c r="G119" s="421">
        <f>'[59]FY21-22 Sales'!G118</f>
        <v>0.22978566</v>
      </c>
      <c r="H119" s="421">
        <f>'[59]FY21-22 Sales'!H118</f>
        <v>0.24291224</v>
      </c>
      <c r="I119" s="421">
        <f>'[59]FY21-22 Sales'!I118</f>
        <v>0.27712446000000002</v>
      </c>
      <c r="J119" s="421">
        <f>'[59]FY21-22 Sales'!J118</f>
        <v>0.29794979999999999</v>
      </c>
      <c r="K119" s="421">
        <f>'[59]FY21-22 Sales'!K118</f>
        <v>0.28794402000000002</v>
      </c>
      <c r="L119" s="421">
        <f>'[59]FY21-22 Sales'!L118</f>
        <v>0.33995758000000004</v>
      </c>
      <c r="M119" s="421">
        <f>'[59]FY21-22 Sales'!M118</f>
        <v>0.33929353000000001</v>
      </c>
      <c r="N119" s="421">
        <f>'[59]FY21-22 Sales'!N118</f>
        <v>0.28232733999999998</v>
      </c>
      <c r="O119" s="421">
        <f>'[59]FY21-22 Sales'!O118</f>
        <v>0.25809501000000001</v>
      </c>
      <c r="P119" s="421">
        <f>'[59]FY21-22 Sales'!P118</f>
        <v>0.25741040999999998</v>
      </c>
      <c r="Q119" s="421">
        <f>'[59]FY21-22 Sales'!Q118</f>
        <v>0.24073183000000001</v>
      </c>
      <c r="R119" s="421">
        <f>'[59]FY21-22 Sales'!R118</f>
        <v>0.25323674000000002</v>
      </c>
      <c r="S119" s="403">
        <f t="shared" si="26"/>
        <v>3.3067686200000006</v>
      </c>
    </row>
    <row r="120" spans="1:19">
      <c r="A120" s="340"/>
      <c r="B120" s="450"/>
      <c r="C120" s="411" t="s">
        <v>88</v>
      </c>
      <c r="D120" s="422"/>
      <c r="E120" s="421"/>
      <c r="F120" s="421"/>
      <c r="G120" s="421"/>
      <c r="H120" s="421"/>
      <c r="I120" s="421"/>
      <c r="J120" s="421"/>
      <c r="K120" s="421"/>
      <c r="L120" s="421"/>
      <c r="M120" s="421"/>
      <c r="N120" s="421"/>
      <c r="O120" s="421"/>
      <c r="P120" s="421"/>
      <c r="Q120" s="421"/>
      <c r="R120" s="421"/>
      <c r="S120" s="403">
        <f t="shared" si="26"/>
        <v>0</v>
      </c>
    </row>
    <row r="121" spans="1:19">
      <c r="A121" s="340"/>
      <c r="B121" s="450"/>
      <c r="C121" s="412" t="s">
        <v>126</v>
      </c>
      <c r="D121" s="422"/>
      <c r="E121" s="421"/>
      <c r="F121" s="421"/>
      <c r="G121" s="421"/>
      <c r="H121" s="421"/>
      <c r="I121" s="421"/>
      <c r="J121" s="421"/>
      <c r="K121" s="421"/>
      <c r="L121" s="421"/>
      <c r="M121" s="421"/>
      <c r="N121" s="421"/>
      <c r="O121" s="421"/>
      <c r="P121" s="421"/>
      <c r="Q121" s="421"/>
      <c r="R121" s="421"/>
      <c r="S121" s="403">
        <f t="shared" si="26"/>
        <v>0</v>
      </c>
    </row>
    <row r="122" spans="1:19">
      <c r="A122" s="340"/>
      <c r="B122" s="450"/>
      <c r="C122" s="412" t="s">
        <v>127</v>
      </c>
      <c r="D122" s="422"/>
      <c r="E122" s="421"/>
      <c r="F122" s="421"/>
      <c r="G122" s="421"/>
      <c r="H122" s="421"/>
      <c r="I122" s="421"/>
      <c r="J122" s="421"/>
      <c r="K122" s="421"/>
      <c r="L122" s="421"/>
      <c r="M122" s="421"/>
      <c r="N122" s="421"/>
      <c r="O122" s="421"/>
      <c r="P122" s="421"/>
      <c r="Q122" s="421"/>
      <c r="R122" s="421"/>
      <c r="S122" s="403">
        <f t="shared" si="26"/>
        <v>0</v>
      </c>
    </row>
    <row r="123" spans="1:19">
      <c r="A123" s="340"/>
      <c r="B123" s="450"/>
      <c r="C123" s="412" t="s">
        <v>128</v>
      </c>
      <c r="D123" s="422"/>
      <c r="E123" s="421"/>
      <c r="F123" s="421"/>
      <c r="G123" s="421"/>
      <c r="H123" s="421"/>
      <c r="I123" s="421"/>
      <c r="J123" s="421"/>
      <c r="K123" s="421"/>
      <c r="L123" s="421"/>
      <c r="M123" s="421"/>
      <c r="N123" s="421"/>
      <c r="O123" s="421"/>
      <c r="P123" s="421"/>
      <c r="Q123" s="421"/>
      <c r="R123" s="421"/>
      <c r="S123" s="403">
        <f t="shared" si="26"/>
        <v>0</v>
      </c>
    </row>
    <row r="124" spans="1:19">
      <c r="A124" s="340"/>
      <c r="B124" s="450"/>
      <c r="C124" s="412" t="s">
        <v>89</v>
      </c>
      <c r="D124" s="422">
        <f>[58]Services!$R$128</f>
        <v>22</v>
      </c>
      <c r="E124" s="421">
        <f>[58]Load!$R$128</f>
        <v>63.921999999999997</v>
      </c>
      <c r="F124" s="421"/>
      <c r="G124" s="421">
        <f>'[59]FY21-22 Sales'!G123</f>
        <v>5.5148859999999651</v>
      </c>
      <c r="H124" s="421">
        <f>'[59]FY21-22 Sales'!H123</f>
        <v>2.6083209999999597</v>
      </c>
      <c r="I124" s="421">
        <f>'[59]FY21-22 Sales'!I123</f>
        <v>0.49303899999997858</v>
      </c>
      <c r="J124" s="421">
        <f>'[59]FY21-22 Sales'!J123</f>
        <v>0.68750700999988301</v>
      </c>
      <c r="K124" s="421">
        <f>'[59]FY21-22 Sales'!K123</f>
        <v>2.8849740000000033</v>
      </c>
      <c r="L124" s="421">
        <f>'[59]FY21-22 Sales'!L123</f>
        <v>1.4878870000000102</v>
      </c>
      <c r="M124" s="421">
        <f>'[59]FY21-22 Sales'!M123</f>
        <v>0.79404300000000527</v>
      </c>
      <c r="N124" s="421">
        <f>'[59]FY21-22 Sales'!N123</f>
        <v>0.24658399999999631</v>
      </c>
      <c r="O124" s="421">
        <f>'[59]FY21-22 Sales'!O123</f>
        <v>0.18308699999999714</v>
      </c>
      <c r="P124" s="421">
        <f>'[59]FY21-22 Sales'!P123</f>
        <v>1.3422350000000001</v>
      </c>
      <c r="Q124" s="421">
        <f>'[59]FY21-22 Sales'!Q123</f>
        <v>1.5001500000000001</v>
      </c>
      <c r="R124" s="421">
        <f>'[59]FY21-22 Sales'!R123</f>
        <v>3.1013250000000001</v>
      </c>
      <c r="S124" s="403">
        <f t="shared" si="26"/>
        <v>20.844038009999799</v>
      </c>
    </row>
    <row r="125" spans="1:19">
      <c r="A125" s="340"/>
      <c r="B125" s="450"/>
      <c r="C125" s="412" t="s">
        <v>91</v>
      </c>
      <c r="D125" s="422">
        <f>[58]Services!$R$130</f>
        <v>27</v>
      </c>
      <c r="E125" s="421">
        <f>[58]Load!$R$130</f>
        <v>63.537999999999997</v>
      </c>
      <c r="F125" s="421"/>
      <c r="G125" s="421">
        <f>'[59]FY21-22 Sales'!G124</f>
        <v>26.407066</v>
      </c>
      <c r="H125" s="421">
        <f>'[59]FY21-22 Sales'!H124</f>
        <v>26.702625999999999</v>
      </c>
      <c r="I125" s="421">
        <f>'[59]FY21-22 Sales'!I124</f>
        <v>28.235897000000001</v>
      </c>
      <c r="J125" s="421">
        <f>'[59]FY21-22 Sales'!J124</f>
        <v>26.832384999999999</v>
      </c>
      <c r="K125" s="421">
        <f>'[59]FY21-22 Sales'!K124</f>
        <v>26.736487</v>
      </c>
      <c r="L125" s="421">
        <f>'[59]FY21-22 Sales'!L124</f>
        <v>27.203068999999999</v>
      </c>
      <c r="M125" s="421">
        <f>'[59]FY21-22 Sales'!M124</f>
        <v>27.846831000000002</v>
      </c>
      <c r="N125" s="421">
        <f>'[59]FY21-22 Sales'!N124</f>
        <v>27.331779000000001</v>
      </c>
      <c r="O125" s="421">
        <f>'[59]FY21-22 Sales'!O124</f>
        <v>25.931901</v>
      </c>
      <c r="P125" s="421">
        <f>'[59]FY21-22 Sales'!P124</f>
        <v>27.741489000000001</v>
      </c>
      <c r="Q125" s="421">
        <f>'[59]FY21-22 Sales'!Q124</f>
        <v>28.80771</v>
      </c>
      <c r="R125" s="421">
        <f>'[59]FY21-22 Sales'!R124</f>
        <v>26.501930000000002</v>
      </c>
      <c r="S125" s="403">
        <f t="shared" si="26"/>
        <v>326.27917000000002</v>
      </c>
    </row>
    <row r="126" spans="1:19">
      <c r="A126" s="340"/>
      <c r="B126" s="450"/>
      <c r="C126" s="411" t="s">
        <v>92</v>
      </c>
      <c r="D126" s="422">
        <f>[58]Services!$R$131</f>
        <v>8</v>
      </c>
      <c r="E126" s="421">
        <f>[58]Load!$R$131</f>
        <v>16.170000000000002</v>
      </c>
      <c r="F126" s="421"/>
      <c r="G126" s="421">
        <f>'[59]FY21-22 Sales'!G125</f>
        <v>3.272008</v>
      </c>
      <c r="H126" s="421">
        <f>'[59]FY21-22 Sales'!H125</f>
        <v>3.3961259999999998</v>
      </c>
      <c r="I126" s="421">
        <f>'[59]FY21-22 Sales'!I125</f>
        <v>3.510062</v>
      </c>
      <c r="J126" s="421">
        <f>'[59]FY21-22 Sales'!J125</f>
        <v>3.0472260000000002</v>
      </c>
      <c r="K126" s="421">
        <f>'[59]FY21-22 Sales'!K125</f>
        <v>1.7207440000000003</v>
      </c>
      <c r="L126" s="421">
        <f>'[59]FY21-22 Sales'!L125</f>
        <v>2.8198859999999999</v>
      </c>
      <c r="M126" s="421">
        <f>'[59]FY21-22 Sales'!M125</f>
        <v>2.9253850000000003</v>
      </c>
      <c r="N126" s="421">
        <f>'[59]FY21-22 Sales'!N125</f>
        <v>2.3857799999999996</v>
      </c>
      <c r="O126" s="421">
        <f>'[59]FY21-22 Sales'!O125</f>
        <v>2.092921</v>
      </c>
      <c r="P126" s="421">
        <f>'[59]FY21-22 Sales'!P125</f>
        <v>2.0874989999999998</v>
      </c>
      <c r="Q126" s="421">
        <f>'[59]FY21-22 Sales'!Q125</f>
        <v>1.2779129999999999</v>
      </c>
      <c r="R126" s="421">
        <f>'[59]FY21-22 Sales'!R125</f>
        <v>1.4445440000000003</v>
      </c>
      <c r="S126" s="403">
        <f t="shared" si="26"/>
        <v>29.980094000000001</v>
      </c>
    </row>
    <row r="127" spans="1:19">
      <c r="A127" s="340"/>
      <c r="B127" s="450"/>
      <c r="C127" s="411" t="s">
        <v>135</v>
      </c>
      <c r="D127" s="422">
        <f>[58]Services!$R$133</f>
        <v>9</v>
      </c>
      <c r="E127" s="421">
        <f>[58]Load!$R$133</f>
        <v>8.4700000000000006</v>
      </c>
      <c r="F127" s="421"/>
      <c r="G127" s="421">
        <f>'[59]FY21-22 Sales'!G126</f>
        <v>1.377194</v>
      </c>
      <c r="H127" s="421">
        <f>'[59]FY21-22 Sales'!H126</f>
        <v>1.2922370000000001</v>
      </c>
      <c r="I127" s="421">
        <f>'[59]FY21-22 Sales'!I126</f>
        <v>1.09443</v>
      </c>
      <c r="J127" s="421">
        <f>'[59]FY21-22 Sales'!J126</f>
        <v>0.94864999999999999</v>
      </c>
      <c r="K127" s="421">
        <f>'[59]FY21-22 Sales'!K126</f>
        <v>1.0529759999999999</v>
      </c>
      <c r="L127" s="421">
        <f>'[59]FY21-22 Sales'!L126</f>
        <v>1.078168</v>
      </c>
      <c r="M127" s="421">
        <f>'[59]FY21-22 Sales'!M126</f>
        <v>0.91212499999999996</v>
      </c>
      <c r="N127" s="421">
        <f>'[59]FY21-22 Sales'!N126</f>
        <v>1.0034019999999999</v>
      </c>
      <c r="O127" s="421">
        <f>'[59]FY21-22 Sales'!O126</f>
        <v>0.89849699999999999</v>
      </c>
      <c r="P127" s="421">
        <f>'[59]FY21-22 Sales'!P126</f>
        <v>0.89423850000000005</v>
      </c>
      <c r="Q127" s="421">
        <f>'[59]FY21-22 Sales'!Q126</f>
        <v>0.96807100000000001</v>
      </c>
      <c r="R127" s="421">
        <f>'[59]FY21-22 Sales'!R126</f>
        <v>0.72716499999999995</v>
      </c>
      <c r="S127" s="403">
        <f t="shared" si="26"/>
        <v>12.2471535</v>
      </c>
    </row>
    <row r="128" spans="1:19">
      <c r="A128" s="340"/>
      <c r="B128" s="450"/>
      <c r="C128" s="400"/>
      <c r="D128" s="422"/>
      <c r="E128" s="421"/>
      <c r="F128" s="421"/>
      <c r="G128" s="421"/>
      <c r="H128" s="421"/>
      <c r="I128" s="421"/>
      <c r="J128" s="421"/>
      <c r="K128" s="421"/>
      <c r="L128" s="421"/>
      <c r="M128" s="421"/>
      <c r="N128" s="421"/>
      <c r="O128" s="421"/>
      <c r="P128" s="421"/>
      <c r="Q128" s="421"/>
      <c r="R128" s="421"/>
      <c r="S128" s="403">
        <f t="shared" si="26"/>
        <v>0</v>
      </c>
    </row>
    <row r="129" spans="1:19">
      <c r="A129" s="340"/>
      <c r="B129" s="450"/>
      <c r="C129" s="400" t="s">
        <v>97</v>
      </c>
      <c r="D129" s="423">
        <f>SUM(D130:D156)</f>
        <v>66</v>
      </c>
      <c r="E129" s="467">
        <f>SUM(E130:E156)</f>
        <v>2809.5030000000002</v>
      </c>
      <c r="F129" s="467">
        <f t="shared" ref="F129:R129" si="27">SUM(F130:F156)</f>
        <v>0</v>
      </c>
      <c r="G129" s="467">
        <f t="shared" si="27"/>
        <v>393.56132929999995</v>
      </c>
      <c r="H129" s="467">
        <f t="shared" si="27"/>
        <v>178.81900499</v>
      </c>
      <c r="I129" s="467">
        <f t="shared" si="27"/>
        <v>287.45421320000003</v>
      </c>
      <c r="J129" s="467">
        <f t="shared" si="27"/>
        <v>774.44910009000012</v>
      </c>
      <c r="K129" s="467">
        <f t="shared" si="27"/>
        <v>180.89668739999999</v>
      </c>
      <c r="L129" s="467">
        <f t="shared" si="27"/>
        <v>176.15320206999999</v>
      </c>
      <c r="M129" s="467">
        <f t="shared" si="27"/>
        <v>156.59182529999998</v>
      </c>
      <c r="N129" s="467">
        <f t="shared" si="27"/>
        <v>122.5522995914606</v>
      </c>
      <c r="O129" s="467">
        <f t="shared" si="27"/>
        <v>110.94085237179128</v>
      </c>
      <c r="P129" s="467">
        <f t="shared" si="27"/>
        <v>189.74798289999998</v>
      </c>
      <c r="Q129" s="467">
        <f t="shared" si="27"/>
        <v>177.61384031000003</v>
      </c>
      <c r="R129" s="467">
        <f t="shared" si="27"/>
        <v>391.08309071000002</v>
      </c>
      <c r="S129" s="467">
        <f>SUM(G129:R129)</f>
        <v>3139.8634282332514</v>
      </c>
    </row>
    <row r="130" spans="1:19">
      <c r="A130" s="340"/>
      <c r="B130" s="450"/>
      <c r="C130" s="411" t="s">
        <v>81</v>
      </c>
      <c r="D130" s="422">
        <v>14</v>
      </c>
      <c r="E130" s="421">
        <f>[58]Load!$R$137-35</f>
        <v>162.22</v>
      </c>
      <c r="F130" s="421"/>
      <c r="G130" s="421">
        <f>'[59]FY21-22 Sales'!G131</f>
        <v>10.774866999999986</v>
      </c>
      <c r="H130" s="421">
        <f>'[59]FY21-22 Sales'!H131</f>
        <v>9.6349264999999953</v>
      </c>
      <c r="I130" s="421">
        <f>'[59]FY21-22 Sales'!I131</f>
        <v>5.9631646900000135</v>
      </c>
      <c r="J130" s="421">
        <f>'[59]FY21-22 Sales'!J131</f>
        <v>0.44778052000000201</v>
      </c>
      <c r="K130" s="421">
        <f>'[59]FY21-22 Sales'!K131</f>
        <v>2.3180467799999818</v>
      </c>
      <c r="L130" s="421">
        <f>'[59]FY21-22 Sales'!L131</f>
        <v>4.4530578599999942</v>
      </c>
      <c r="M130" s="421">
        <f>'[59]FY21-22 Sales'!M131</f>
        <v>3.6652696699999936</v>
      </c>
      <c r="N130" s="421">
        <f>'[59]FY21-22 Sales'!N131</f>
        <v>2.8438685714606109</v>
      </c>
      <c r="O130" s="421">
        <f>'[59]FY21-22 Sales'!O131</f>
        <v>8.5210011791282625E-2</v>
      </c>
      <c r="P130" s="421">
        <f>'[59]FY21-22 Sales'!P131</f>
        <v>0.46339999999999715</v>
      </c>
      <c r="Q130" s="421">
        <f>'[59]FY21-22 Sales'!Q131</f>
        <v>0.69340000000000046</v>
      </c>
      <c r="R130" s="421">
        <f>'[59]FY21-22 Sales'!R131</f>
        <v>0.28162799999999644</v>
      </c>
      <c r="S130" s="403">
        <f t="shared" ref="S130:S156" si="28">SUM(G130:R130)</f>
        <v>41.624619603251858</v>
      </c>
    </row>
    <row r="131" spans="1:19" s="205" customFormat="1">
      <c r="A131" s="448"/>
      <c r="B131" s="449"/>
      <c r="C131" s="412" t="s">
        <v>82</v>
      </c>
      <c r="D131" s="422"/>
      <c r="E131" s="421"/>
      <c r="F131" s="421"/>
      <c r="G131" s="421"/>
      <c r="H131" s="421"/>
      <c r="I131" s="421"/>
      <c r="J131" s="421"/>
      <c r="K131" s="421"/>
      <c r="L131" s="421"/>
      <c r="M131" s="421"/>
      <c r="N131" s="421"/>
      <c r="O131" s="421"/>
      <c r="P131" s="421"/>
      <c r="Q131" s="421"/>
      <c r="R131" s="421"/>
      <c r="S131" s="403">
        <f t="shared" si="28"/>
        <v>0</v>
      </c>
    </row>
    <row r="132" spans="1:19">
      <c r="A132" s="340"/>
      <c r="B132" s="450"/>
      <c r="C132" s="412" t="s">
        <v>83</v>
      </c>
      <c r="D132" s="422"/>
      <c r="E132" s="421"/>
      <c r="F132" s="421"/>
      <c r="G132" s="421"/>
      <c r="H132" s="421"/>
      <c r="I132" s="421"/>
      <c r="J132" s="421"/>
      <c r="K132" s="421"/>
      <c r="L132" s="421"/>
      <c r="M132" s="421"/>
      <c r="N132" s="421"/>
      <c r="O132" s="421"/>
      <c r="P132" s="421"/>
      <c r="Q132" s="421"/>
      <c r="R132" s="421"/>
      <c r="S132" s="403">
        <f t="shared" si="28"/>
        <v>0</v>
      </c>
    </row>
    <row r="133" spans="1:19">
      <c r="A133" s="340"/>
      <c r="B133" s="450"/>
      <c r="C133" s="412" t="s">
        <v>84</v>
      </c>
      <c r="D133" s="422"/>
      <c r="E133" s="421"/>
      <c r="F133" s="421"/>
      <c r="G133" s="421"/>
      <c r="H133" s="421"/>
      <c r="I133" s="421"/>
      <c r="J133" s="421"/>
      <c r="K133" s="421"/>
      <c r="L133" s="421"/>
      <c r="M133" s="421"/>
      <c r="N133" s="421"/>
      <c r="O133" s="421"/>
      <c r="P133" s="421"/>
      <c r="Q133" s="421"/>
      <c r="R133" s="421"/>
      <c r="S133" s="403">
        <f t="shared" si="28"/>
        <v>0</v>
      </c>
    </row>
    <row r="134" spans="1:19">
      <c r="A134" s="340"/>
      <c r="B134" s="450"/>
      <c r="C134" s="412" t="s">
        <v>126</v>
      </c>
      <c r="D134" s="422"/>
      <c r="E134" s="421"/>
      <c r="F134" s="421"/>
      <c r="G134" s="421">
        <f>'[59]FY21-22 Sales'!G135</f>
        <v>8.6291180000000001</v>
      </c>
      <c r="H134" s="421">
        <f>'[59]FY21-22 Sales'!H135</f>
        <v>8.8421077100000005</v>
      </c>
      <c r="I134" s="421">
        <f>'[59]FY21-22 Sales'!I135</f>
        <v>10.687676129999998</v>
      </c>
      <c r="J134" s="421">
        <f>'[59]FY21-22 Sales'!J135</f>
        <v>10.171098480000001</v>
      </c>
      <c r="K134" s="421">
        <f>'[59]FY21-22 Sales'!K135</f>
        <v>11.092058970000002</v>
      </c>
      <c r="L134" s="421">
        <f>'[59]FY21-22 Sales'!L135</f>
        <v>8.9330368900000003</v>
      </c>
      <c r="M134" s="421">
        <f>'[59]FY21-22 Sales'!M135</f>
        <v>9.6128091799999993</v>
      </c>
      <c r="N134" s="421">
        <f>'[59]FY21-22 Sales'!N135</f>
        <v>11.319074870000001</v>
      </c>
      <c r="O134" s="421">
        <f>'[59]FY21-22 Sales'!O135</f>
        <v>9.4106340900000003</v>
      </c>
      <c r="P134" s="421">
        <f>'[59]FY21-22 Sales'!P135</f>
        <v>9.6976951699999994</v>
      </c>
      <c r="Q134" s="421">
        <f>'[59]FY21-22 Sales'!Q135</f>
        <v>9.909762820000001</v>
      </c>
      <c r="R134" s="421">
        <f>'[59]FY21-22 Sales'!R135</f>
        <v>9.3214169999999985</v>
      </c>
      <c r="S134" s="403">
        <f t="shared" si="28"/>
        <v>117.62648931000001</v>
      </c>
    </row>
    <row r="135" spans="1:19">
      <c r="A135" s="340"/>
      <c r="B135" s="450"/>
      <c r="C135" s="412" t="s">
        <v>127</v>
      </c>
      <c r="D135" s="422"/>
      <c r="E135" s="421"/>
      <c r="F135" s="421"/>
      <c r="G135" s="421">
        <f>'[59]FY21-22 Sales'!G136</f>
        <v>6.1704100000000004</v>
      </c>
      <c r="H135" s="421">
        <f>'[59]FY21-22 Sales'!H136</f>
        <v>6.0759563200000004</v>
      </c>
      <c r="I135" s="421">
        <f>'[59]FY21-22 Sales'!I136</f>
        <v>7.4840869100000003</v>
      </c>
      <c r="J135" s="421">
        <f>'[59]FY21-22 Sales'!J136</f>
        <v>7.6567435600000007</v>
      </c>
      <c r="K135" s="421">
        <f>'[59]FY21-22 Sales'!K136</f>
        <v>7.8964855700000003</v>
      </c>
      <c r="L135" s="421">
        <f>'[59]FY21-22 Sales'!L136</f>
        <v>5.6574083800000006</v>
      </c>
      <c r="M135" s="421">
        <f>'[59]FY21-22 Sales'!M136</f>
        <v>6.2230241600000005</v>
      </c>
      <c r="N135" s="421">
        <f>'[59]FY21-22 Sales'!N136</f>
        <v>7.829080939999999</v>
      </c>
      <c r="O135" s="421">
        <f>'[59]FY21-22 Sales'!O136</f>
        <v>6.0524893999999998</v>
      </c>
      <c r="P135" s="421">
        <f>'[59]FY21-22 Sales'!P136</f>
        <v>6.5912102099999998</v>
      </c>
      <c r="Q135" s="421">
        <f>'[59]FY21-22 Sales'!Q136</f>
        <v>6.2785651600000003</v>
      </c>
      <c r="R135" s="421">
        <f>'[59]FY21-22 Sales'!R136</f>
        <v>5.3804749999999997</v>
      </c>
      <c r="S135" s="403">
        <f t="shared" si="28"/>
        <v>79.295935610000001</v>
      </c>
    </row>
    <row r="136" spans="1:19">
      <c r="A136" s="340"/>
      <c r="B136" s="450"/>
      <c r="C136" s="412" t="s">
        <v>128</v>
      </c>
      <c r="D136" s="422"/>
      <c r="E136" s="421"/>
      <c r="F136" s="421"/>
      <c r="G136" s="421">
        <f>'[59]FY21-22 Sales'!G137</f>
        <v>15.1419</v>
      </c>
      <c r="H136" s="421">
        <f>'[59]FY21-22 Sales'!H137</f>
        <v>16.072548359999999</v>
      </c>
      <c r="I136" s="421">
        <f>'[59]FY21-22 Sales'!I137</f>
        <v>19.563582269999998</v>
      </c>
      <c r="J136" s="421">
        <f>'[59]FY21-22 Sales'!J137</f>
        <v>18.63344944</v>
      </c>
      <c r="K136" s="421">
        <f>'[59]FY21-22 Sales'!K137</f>
        <v>20.092505679999999</v>
      </c>
      <c r="L136" s="421">
        <f>'[59]FY21-22 Sales'!L137</f>
        <v>15.982744869999999</v>
      </c>
      <c r="M136" s="421">
        <f>'[59]FY21-22 Sales'!M137</f>
        <v>17.54458219</v>
      </c>
      <c r="N136" s="421">
        <f>'[59]FY21-22 Sales'!N137</f>
        <v>20.541415430000001</v>
      </c>
      <c r="O136" s="421">
        <f>'[59]FY21-22 Sales'!O137</f>
        <v>16.781966569999998</v>
      </c>
      <c r="P136" s="421">
        <f>'[59]FY21-22 Sales'!P137</f>
        <v>15.969748320000008</v>
      </c>
      <c r="Q136" s="421">
        <f>'[59]FY21-22 Sales'!Q137</f>
        <v>16.928793770000006</v>
      </c>
      <c r="R136" s="421">
        <f>'[59]FY21-22 Sales'!R137</f>
        <v>13.518243900000018</v>
      </c>
      <c r="S136" s="403">
        <f t="shared" si="28"/>
        <v>206.77148080000003</v>
      </c>
    </row>
    <row r="137" spans="1:19">
      <c r="A137" s="340"/>
      <c r="B137" s="450"/>
      <c r="C137" s="411" t="s">
        <v>152</v>
      </c>
      <c r="D137" s="422">
        <v>2</v>
      </c>
      <c r="E137" s="421">
        <v>35</v>
      </c>
      <c r="F137" s="421"/>
      <c r="G137" s="421">
        <f>'[59]FY21-22 Sales'!G138</f>
        <v>24.24464</v>
      </c>
      <c r="H137" s="421">
        <f>'[59]FY21-22 Sales'!H138</f>
        <v>24.03256</v>
      </c>
      <c r="I137" s="421">
        <f>'[59]FY21-22 Sales'!I138</f>
        <v>25.378413999999999</v>
      </c>
      <c r="J137" s="421">
        <f>'[59]FY21-22 Sales'!J138</f>
        <v>24.322372999999999</v>
      </c>
      <c r="K137" s="421">
        <f>'[59]FY21-22 Sales'!K138</f>
        <v>24.246040000000001</v>
      </c>
      <c r="L137" s="421">
        <f>'[59]FY21-22 Sales'!L138</f>
        <v>19.267880000000002</v>
      </c>
      <c r="M137" s="421">
        <f>'[59]FY21-22 Sales'!M138</f>
        <v>21.186399999999999</v>
      </c>
      <c r="N137" s="421">
        <f>'[59]FY21-22 Sales'!N138</f>
        <v>24.790906</v>
      </c>
      <c r="O137" s="421">
        <f>'[59]FY21-22 Sales'!O138</f>
        <v>24.256354999999999</v>
      </c>
      <c r="P137" s="421">
        <f>'[59]FY21-22 Sales'!P138</f>
        <v>25.095749000000001</v>
      </c>
      <c r="Q137" s="421">
        <f>'[59]FY21-22 Sales'!Q138</f>
        <v>24.457777</v>
      </c>
      <c r="R137" s="421">
        <f>'[59]FY21-22 Sales'!R138</f>
        <v>19.567333039999998</v>
      </c>
      <c r="S137" s="403">
        <f t="shared" si="28"/>
        <v>280.84642704000004</v>
      </c>
    </row>
    <row r="138" spans="1:19">
      <c r="A138" s="340"/>
      <c r="B138" s="450"/>
      <c r="C138" s="412" t="s">
        <v>126</v>
      </c>
      <c r="D138" s="422"/>
      <c r="E138" s="421"/>
      <c r="F138" s="421"/>
      <c r="G138" s="421"/>
      <c r="H138" s="421"/>
      <c r="I138" s="421"/>
      <c r="J138" s="421"/>
      <c r="K138" s="421"/>
      <c r="L138" s="421"/>
      <c r="M138" s="421"/>
      <c r="N138" s="421"/>
      <c r="O138" s="421"/>
      <c r="P138" s="421"/>
      <c r="Q138" s="421"/>
      <c r="R138" s="421"/>
      <c r="S138" s="403">
        <f t="shared" si="28"/>
        <v>0</v>
      </c>
    </row>
    <row r="139" spans="1:19">
      <c r="A139" s="340"/>
      <c r="B139" s="450"/>
      <c r="C139" s="412" t="s">
        <v>127</v>
      </c>
      <c r="D139" s="422"/>
      <c r="E139" s="421"/>
      <c r="F139" s="421"/>
      <c r="G139" s="421"/>
      <c r="H139" s="421"/>
      <c r="I139" s="421"/>
      <c r="J139" s="421"/>
      <c r="K139" s="421"/>
      <c r="L139" s="421"/>
      <c r="M139" s="421"/>
      <c r="N139" s="421"/>
      <c r="O139" s="421"/>
      <c r="P139" s="421"/>
      <c r="Q139" s="421"/>
      <c r="R139" s="421"/>
      <c r="S139" s="403">
        <f t="shared" si="28"/>
        <v>0</v>
      </c>
    </row>
    <row r="140" spans="1:19">
      <c r="A140" s="340"/>
      <c r="B140" s="450"/>
      <c r="C140" s="412" t="s">
        <v>128</v>
      </c>
      <c r="D140" s="422"/>
      <c r="E140" s="421"/>
      <c r="F140" s="421"/>
      <c r="G140" s="421"/>
      <c r="H140" s="421"/>
      <c r="I140" s="421"/>
      <c r="J140" s="421"/>
      <c r="K140" s="421"/>
      <c r="L140" s="421"/>
      <c r="M140" s="421"/>
      <c r="N140" s="421"/>
      <c r="O140" s="421"/>
      <c r="P140" s="421"/>
      <c r="Q140" s="421"/>
      <c r="R140" s="421"/>
      <c r="S140" s="403">
        <f t="shared" si="28"/>
        <v>0</v>
      </c>
    </row>
    <row r="141" spans="1:19">
      <c r="A141" s="340"/>
      <c r="B141" s="450"/>
      <c r="C141" s="411" t="s">
        <v>86</v>
      </c>
      <c r="D141" s="422"/>
      <c r="E141" s="421"/>
      <c r="F141" s="421"/>
      <c r="G141" s="421"/>
      <c r="H141" s="421"/>
      <c r="I141" s="421"/>
      <c r="J141" s="421"/>
      <c r="K141" s="421"/>
      <c r="L141" s="421"/>
      <c r="M141" s="421"/>
      <c r="N141" s="421"/>
      <c r="O141" s="421"/>
      <c r="P141" s="421"/>
      <c r="Q141" s="421"/>
      <c r="R141" s="421"/>
      <c r="S141" s="403">
        <f t="shared" si="28"/>
        <v>0</v>
      </c>
    </row>
    <row r="142" spans="1:19">
      <c r="A142" s="340"/>
      <c r="B142" s="450"/>
      <c r="C142" s="411" t="s">
        <v>87</v>
      </c>
      <c r="D142" s="422">
        <f>[58]Services!$R$142</f>
        <v>7</v>
      </c>
      <c r="E142" s="421">
        <f>[58]Load!$R$142</f>
        <v>17.850000000000001</v>
      </c>
      <c r="F142" s="421"/>
      <c r="G142" s="421">
        <f>'[59]FY21-22 Sales'!G140</f>
        <v>5.2000000000000005E-2</v>
      </c>
      <c r="H142" s="421">
        <f>'[59]FY21-22 Sales'!H140</f>
        <v>5.1600000000000035E-2</v>
      </c>
      <c r="I142" s="421">
        <f>'[59]FY21-22 Sales'!I140</f>
        <v>0.16649999999999998</v>
      </c>
      <c r="J142" s="421">
        <f>'[59]FY21-22 Sales'!J140</f>
        <v>9.8899999999999988E-2</v>
      </c>
      <c r="K142" s="421">
        <f>'[59]FY21-22 Sales'!K140</f>
        <v>1.3798000000000005E-2</v>
      </c>
      <c r="L142" s="421">
        <f>'[59]FY21-22 Sales'!L140</f>
        <v>1.0000000000000009E-2</v>
      </c>
      <c r="M142" s="421">
        <f>'[59]FY21-22 Sales'!M140</f>
        <v>5.9939999999999993E-2</v>
      </c>
      <c r="N142" s="421">
        <f>'[59]FY21-22 Sales'!N140</f>
        <v>0.15035999999999999</v>
      </c>
      <c r="O142" s="421">
        <f>'[59]FY21-22 Sales'!O140</f>
        <v>9.0199999999999947E-2</v>
      </c>
      <c r="P142" s="421">
        <f>'[59]FY21-22 Sales'!P140</f>
        <v>6.7900000000000016E-2</v>
      </c>
      <c r="Q142" s="421">
        <f>'[59]FY21-22 Sales'!Q140</f>
        <v>0.2041</v>
      </c>
      <c r="R142" s="421">
        <f>'[59]FY21-22 Sales'!R140</f>
        <v>9.4127999999999268E-2</v>
      </c>
      <c r="S142" s="403">
        <f t="shared" si="28"/>
        <v>1.0594259999999991</v>
      </c>
    </row>
    <row r="143" spans="1:19">
      <c r="A143" s="340"/>
      <c r="B143" s="450"/>
      <c r="C143" s="412" t="s">
        <v>126</v>
      </c>
      <c r="D143" s="422"/>
      <c r="E143" s="421"/>
      <c r="F143" s="421"/>
      <c r="G143" s="421">
        <f>'[59]FY21-22 Sales'!G141</f>
        <v>2.4500000000000001E-2</v>
      </c>
      <c r="H143" s="421">
        <f>'[59]FY21-22 Sales'!H141</f>
        <v>4.1399999999999999E-2</v>
      </c>
      <c r="I143" s="421">
        <f>'[59]FY21-22 Sales'!I141</f>
        <v>0.1094</v>
      </c>
      <c r="J143" s="421">
        <f>'[59]FY21-22 Sales'!J141</f>
        <v>4.87E-2</v>
      </c>
      <c r="K143" s="421">
        <f>'[59]FY21-22 Sales'!K141</f>
        <v>1.6101000000000001E-2</v>
      </c>
      <c r="L143" s="421">
        <f>'[59]FY21-22 Sales'!L141</f>
        <v>4.8500000000000001E-2</v>
      </c>
      <c r="M143" s="421">
        <f>'[59]FY21-22 Sales'!M141</f>
        <v>5.5499999999999994E-2</v>
      </c>
      <c r="N143" s="421">
        <f>'[59]FY21-22 Sales'!N141</f>
        <v>9.3609999999999999E-2</v>
      </c>
      <c r="O143" s="421">
        <f>'[59]FY21-22 Sales'!O141</f>
        <v>9.2399999999999996E-2</v>
      </c>
      <c r="P143" s="421">
        <f>'[59]FY21-22 Sales'!P141</f>
        <v>0.10500000000000001</v>
      </c>
      <c r="Q143" s="421">
        <f>'[59]FY21-22 Sales'!Q141</f>
        <v>0.1191</v>
      </c>
      <c r="R143" s="421">
        <f>'[59]FY21-22 Sales'!R141</f>
        <v>5.6400000000000006E-2</v>
      </c>
      <c r="S143" s="403">
        <f t="shared" si="28"/>
        <v>0.81061099999999997</v>
      </c>
    </row>
    <row r="144" spans="1:19">
      <c r="A144" s="340"/>
      <c r="B144" s="450"/>
      <c r="C144" s="412" t="s">
        <v>127</v>
      </c>
      <c r="D144" s="422"/>
      <c r="E144" s="421"/>
      <c r="F144" s="421"/>
      <c r="G144" s="421">
        <f>'[59]FY21-22 Sales'!G142</f>
        <v>3.32E-2</v>
      </c>
      <c r="H144" s="421">
        <f>'[59]FY21-22 Sales'!H142</f>
        <v>2.8499999999999998E-2</v>
      </c>
      <c r="I144" s="421">
        <f>'[59]FY21-22 Sales'!I142</f>
        <v>9.0900000000000009E-2</v>
      </c>
      <c r="J144" s="421">
        <f>'[59]FY21-22 Sales'!J142</f>
        <v>3.5200000000000002E-2</v>
      </c>
      <c r="K144" s="421">
        <f>'[59]FY21-22 Sales'!K142</f>
        <v>1.1601E-2</v>
      </c>
      <c r="L144" s="421">
        <f>'[59]FY21-22 Sales'!L142</f>
        <v>3.5999999999999997E-2</v>
      </c>
      <c r="M144" s="421">
        <f>'[59]FY21-22 Sales'!M142</f>
        <v>3.5700000000000003E-2</v>
      </c>
      <c r="N144" s="421">
        <f>'[59]FY21-22 Sales'!N142</f>
        <v>8.1110000000000002E-2</v>
      </c>
      <c r="O144" s="421">
        <f>'[59]FY21-22 Sales'!O142</f>
        <v>6.2899999999999998E-2</v>
      </c>
      <c r="P144" s="421">
        <f>'[59]FY21-22 Sales'!P142</f>
        <v>6.2600000000000003E-2</v>
      </c>
      <c r="Q144" s="421">
        <f>'[59]FY21-22 Sales'!Q142</f>
        <v>9.0499999999999997E-2</v>
      </c>
      <c r="R144" s="421">
        <f>'[59]FY21-22 Sales'!R142</f>
        <v>2.1199999999999997E-2</v>
      </c>
      <c r="S144" s="403">
        <f t="shared" si="28"/>
        <v>0.58941100000000002</v>
      </c>
    </row>
    <row r="145" spans="1:19">
      <c r="A145" s="340"/>
      <c r="B145" s="450"/>
      <c r="C145" s="412" t="s">
        <v>128</v>
      </c>
      <c r="D145" s="422"/>
      <c r="E145" s="421"/>
      <c r="F145" s="421"/>
      <c r="G145" s="421">
        <f>'[59]FY21-22 Sales'!G143</f>
        <v>5.1299999999999998E-2</v>
      </c>
      <c r="H145" s="421">
        <f>'[59]FY21-22 Sales'!H143</f>
        <v>0.12409999999999999</v>
      </c>
      <c r="I145" s="421">
        <f>'[59]FY21-22 Sales'!I143</f>
        <v>0.2089</v>
      </c>
      <c r="J145" s="421">
        <f>'[59]FY21-22 Sales'!J143</f>
        <v>0.1076</v>
      </c>
      <c r="K145" s="421">
        <f>'[59]FY21-22 Sales'!K143</f>
        <v>9.5799999999999996E-2</v>
      </c>
      <c r="L145" s="421">
        <f>'[59]FY21-22 Sales'!L143</f>
        <v>0.14949999999999999</v>
      </c>
      <c r="M145" s="421">
        <f>'[59]FY21-22 Sales'!M143</f>
        <v>0.12869999999999998</v>
      </c>
      <c r="N145" s="421">
        <f>'[59]FY21-22 Sales'!N143</f>
        <v>0.21042</v>
      </c>
      <c r="O145" s="421">
        <f>'[59]FY21-22 Sales'!O143</f>
        <v>0.18820000000000001</v>
      </c>
      <c r="P145" s="421">
        <f>'[59]FY21-22 Sales'!P143</f>
        <v>0.22789999999999999</v>
      </c>
      <c r="Q145" s="421">
        <f>'[59]FY21-22 Sales'!Q143</f>
        <v>0.2797</v>
      </c>
      <c r="R145" s="421">
        <f>'[59]FY21-22 Sales'!R143</f>
        <v>0.1099</v>
      </c>
      <c r="S145" s="403">
        <f t="shared" si="28"/>
        <v>1.8820199999999998</v>
      </c>
    </row>
    <row r="146" spans="1:19">
      <c r="A146" s="340"/>
      <c r="B146" s="450"/>
      <c r="C146" s="411" t="s">
        <v>88</v>
      </c>
      <c r="D146" s="422"/>
      <c r="E146" s="421"/>
      <c r="F146" s="421"/>
      <c r="G146" s="421"/>
      <c r="H146" s="421"/>
      <c r="I146" s="421"/>
      <c r="J146" s="421"/>
      <c r="K146" s="421"/>
      <c r="L146" s="421"/>
      <c r="M146" s="421"/>
      <c r="N146" s="421"/>
      <c r="O146" s="421"/>
      <c r="P146" s="421"/>
      <c r="Q146" s="421"/>
      <c r="R146" s="421"/>
      <c r="S146" s="403">
        <f t="shared" si="28"/>
        <v>0</v>
      </c>
    </row>
    <row r="147" spans="1:19">
      <c r="A147" s="340"/>
      <c r="B147" s="450"/>
      <c r="C147" s="412" t="s">
        <v>126</v>
      </c>
      <c r="D147" s="422"/>
      <c r="E147" s="421"/>
      <c r="F147" s="421"/>
      <c r="G147" s="421"/>
      <c r="H147" s="421"/>
      <c r="I147" s="421"/>
      <c r="J147" s="421"/>
      <c r="K147" s="421"/>
      <c r="L147" s="421"/>
      <c r="M147" s="421"/>
      <c r="N147" s="421"/>
      <c r="O147" s="421"/>
      <c r="P147" s="421"/>
      <c r="Q147" s="421"/>
      <c r="R147" s="421"/>
      <c r="S147" s="403">
        <f t="shared" si="28"/>
        <v>0</v>
      </c>
    </row>
    <row r="148" spans="1:19">
      <c r="A148" s="340"/>
      <c r="B148" s="450"/>
      <c r="C148" s="412" t="s">
        <v>127</v>
      </c>
      <c r="D148" s="422"/>
      <c r="E148" s="421"/>
      <c r="F148" s="421"/>
      <c r="G148" s="421"/>
      <c r="H148" s="421"/>
      <c r="I148" s="421"/>
      <c r="J148" s="421"/>
      <c r="K148" s="421"/>
      <c r="L148" s="421"/>
      <c r="M148" s="421"/>
      <c r="N148" s="421"/>
      <c r="O148" s="421"/>
      <c r="P148" s="421"/>
      <c r="Q148" s="421"/>
      <c r="R148" s="421"/>
      <c r="S148" s="403">
        <f t="shared" si="28"/>
        <v>0</v>
      </c>
    </row>
    <row r="149" spans="1:19">
      <c r="A149" s="340"/>
      <c r="B149" s="450"/>
      <c r="C149" s="412" t="s">
        <v>128</v>
      </c>
      <c r="D149" s="422"/>
      <c r="E149" s="421"/>
      <c r="F149" s="421"/>
      <c r="G149" s="421"/>
      <c r="H149" s="421"/>
      <c r="I149" s="421"/>
      <c r="J149" s="421"/>
      <c r="K149" s="421"/>
      <c r="L149" s="421"/>
      <c r="M149" s="421"/>
      <c r="N149" s="421"/>
      <c r="O149" s="421"/>
      <c r="P149" s="421"/>
      <c r="Q149" s="421"/>
      <c r="R149" s="421"/>
      <c r="S149" s="403">
        <f t="shared" si="28"/>
        <v>0</v>
      </c>
    </row>
    <row r="150" spans="1:19">
      <c r="A150" s="340"/>
      <c r="B150" s="450"/>
      <c r="C150" s="412" t="s">
        <v>89</v>
      </c>
      <c r="D150" s="422">
        <f>[58]Services!$R$143</f>
        <v>29</v>
      </c>
      <c r="E150" s="421">
        <f>[58]Load!$R$143</f>
        <v>2405.125</v>
      </c>
      <c r="F150" s="421"/>
      <c r="G150" s="421">
        <f>'[59]FY21-22 Sales'!G148</f>
        <v>269.06556899999998</v>
      </c>
      <c r="H150" s="421">
        <f>'[59]FY21-22 Sales'!H148</f>
        <v>62.920482</v>
      </c>
      <c r="I150" s="421">
        <f>'[59]FY21-22 Sales'!I148</f>
        <v>165.49462299999999</v>
      </c>
      <c r="J150" s="421">
        <f>'[59]FY21-22 Sales'!J148</f>
        <v>662.74608699000009</v>
      </c>
      <c r="K150" s="421">
        <f>'[59]FY21-22 Sales'!K148</f>
        <v>65.861003000000025</v>
      </c>
      <c r="L150" s="421">
        <f>'[59]FY21-22 Sales'!L148</f>
        <v>69.368162369999993</v>
      </c>
      <c r="M150" s="421">
        <f>'[59]FY21-22 Sales'!M148</f>
        <v>47.390408000000001</v>
      </c>
      <c r="N150" s="421">
        <f>'[59]FY21-22 Sales'!N148</f>
        <v>4.546200479999996</v>
      </c>
      <c r="O150" s="421">
        <f>'[59]FY21-22 Sales'!O148</f>
        <v>6.6711900000000002</v>
      </c>
      <c r="P150" s="421">
        <f>'[59]FY21-22 Sales'!P148</f>
        <v>79.029255000000006</v>
      </c>
      <c r="Q150" s="421">
        <f>'[59]FY21-22 Sales'!Q148</f>
        <v>67.069014559999999</v>
      </c>
      <c r="R150" s="421">
        <f>'[59]FY21-22 Sales'!R148</f>
        <v>292.48373117</v>
      </c>
      <c r="S150" s="403">
        <f t="shared" si="28"/>
        <v>1792.6457255699997</v>
      </c>
    </row>
    <row r="151" spans="1:19">
      <c r="A151" s="340"/>
      <c r="B151" s="450"/>
      <c r="C151" s="412" t="s">
        <v>91</v>
      </c>
      <c r="D151" s="422">
        <f>[58]Services!$R$145</f>
        <v>1</v>
      </c>
      <c r="E151" s="421">
        <f>[58]Load!$R$145</f>
        <v>5.3079999999999998</v>
      </c>
      <c r="F151" s="421"/>
      <c r="G151" s="421">
        <f>'[59]FY21-22 Sales'!G149</f>
        <v>2.1949559999999999</v>
      </c>
      <c r="H151" s="421">
        <f>'[59]FY21-22 Sales'!H149</f>
        <v>2.1782879999999998</v>
      </c>
      <c r="I151" s="421">
        <f>'[59]FY21-22 Sales'!I149</f>
        <v>2.2931279999999998</v>
      </c>
      <c r="J151" s="421">
        <f>'[59]FY21-22 Sales'!J149</f>
        <v>2.3157359999999998</v>
      </c>
      <c r="K151" s="421">
        <f>'[59]FY21-22 Sales'!K149</f>
        <v>1.856808</v>
      </c>
      <c r="L151" s="421">
        <f>'[59]FY21-22 Sales'!L149</f>
        <v>2.282184</v>
      </c>
      <c r="M151" s="421">
        <f>'[59]FY21-22 Sales'!M149</f>
        <v>1.9198440000000001</v>
      </c>
      <c r="N151" s="421">
        <f>'[59]FY21-22 Sales'!N149</f>
        <v>2.3172839999999999</v>
      </c>
      <c r="O151" s="421">
        <f>'[59]FY21-22 Sales'!O149</f>
        <v>2.3000039999999999</v>
      </c>
      <c r="P151" s="421">
        <f>'[59]FY21-22 Sales'!P149</f>
        <v>2.3787720000000001</v>
      </c>
      <c r="Q151" s="421">
        <f>'[59]FY21-22 Sales'!Q149</f>
        <v>2.2408199999999998</v>
      </c>
      <c r="R151" s="421">
        <f>'[59]FY21-22 Sales'!R149</f>
        <v>1.9256040000000001</v>
      </c>
      <c r="S151" s="403">
        <f t="shared" si="28"/>
        <v>26.203427999999999</v>
      </c>
    </row>
    <row r="152" spans="1:19">
      <c r="A152" s="340"/>
      <c r="B152" s="450"/>
      <c r="C152" s="411" t="s">
        <v>129</v>
      </c>
      <c r="D152" s="422">
        <f>[58]Services!$R$146</f>
        <v>11</v>
      </c>
      <c r="E152" s="421">
        <f>[58]Load!$R$146</f>
        <v>154</v>
      </c>
      <c r="F152" s="421"/>
      <c r="G152" s="421">
        <f>'[59]FY21-22 Sales'!G150</f>
        <v>40.344869299999999</v>
      </c>
      <c r="H152" s="421">
        <f>'[59]FY21-22 Sales'!H150</f>
        <v>37.970936100000003</v>
      </c>
      <c r="I152" s="421">
        <f>'[59]FY21-22 Sales'!I150</f>
        <v>40.797838200000001</v>
      </c>
      <c r="J152" s="421">
        <f>'[59]FY21-22 Sales'!J150</f>
        <v>38.461032100000004</v>
      </c>
      <c r="K152" s="421">
        <f>'[59]FY21-22 Sales'!K150</f>
        <v>38.101239399999997</v>
      </c>
      <c r="L152" s="421">
        <f>'[59]FY21-22 Sales'!L150</f>
        <v>40.774827700000003</v>
      </c>
      <c r="M152" s="421">
        <f>'[59]FY21-22 Sales'!M150</f>
        <v>40.325548099999999</v>
      </c>
      <c r="N152" s="421">
        <f>'[59]FY21-22 Sales'!N150</f>
        <v>40.066469300000001</v>
      </c>
      <c r="O152" s="421">
        <f>'[59]FY21-22 Sales'!O150</f>
        <v>38.241601299999999</v>
      </c>
      <c r="P152" s="421">
        <f>'[59]FY21-22 Sales'!P150</f>
        <v>43.807163200000005</v>
      </c>
      <c r="Q152" s="421">
        <f>'[59]FY21-22 Sales'!Q150</f>
        <v>42.544015999999999</v>
      </c>
      <c r="R152" s="421">
        <f>'[59]FY21-22 Sales'!R150</f>
        <v>40.6378956</v>
      </c>
      <c r="S152" s="403">
        <f t="shared" si="28"/>
        <v>482.07343629999997</v>
      </c>
    </row>
    <row r="153" spans="1:19">
      <c r="A153" s="340"/>
      <c r="B153" s="450"/>
      <c r="C153" s="411" t="s">
        <v>130</v>
      </c>
      <c r="D153" s="422"/>
      <c r="E153" s="421"/>
      <c r="F153" s="421"/>
      <c r="G153" s="421"/>
      <c r="H153" s="421"/>
      <c r="I153" s="421"/>
      <c r="J153" s="421"/>
      <c r="K153" s="421"/>
      <c r="L153" s="421"/>
      <c r="M153" s="421"/>
      <c r="N153" s="421"/>
      <c r="O153" s="421"/>
      <c r="P153" s="421"/>
      <c r="Q153" s="421"/>
      <c r="R153" s="421"/>
      <c r="S153" s="403">
        <f t="shared" si="28"/>
        <v>0</v>
      </c>
    </row>
    <row r="154" spans="1:19">
      <c r="A154" s="340"/>
      <c r="B154" s="450"/>
      <c r="C154" s="411" t="s">
        <v>92</v>
      </c>
      <c r="D154" s="422">
        <f>[58]Services!$R$147</f>
        <v>2</v>
      </c>
      <c r="E154" s="421">
        <f>[58]Load!$R$147</f>
        <v>30</v>
      </c>
      <c r="F154" s="421"/>
      <c r="G154" s="421">
        <f>'[59]FY21-22 Sales'!G152</f>
        <v>8.2769999999999992</v>
      </c>
      <c r="H154" s="421">
        <f>'[59]FY21-22 Sales'!H152</f>
        <v>10.845599999999999</v>
      </c>
      <c r="I154" s="421">
        <f>'[59]FY21-22 Sales'!I152</f>
        <v>9.2159999999999993</v>
      </c>
      <c r="J154" s="421">
        <f>'[59]FY21-22 Sales'!J152</f>
        <v>9.4044000000000008</v>
      </c>
      <c r="K154" s="421">
        <f>'[59]FY21-22 Sales'!K152</f>
        <v>9.2951999999999995</v>
      </c>
      <c r="L154" s="421">
        <f>'[59]FY21-22 Sales'!L152</f>
        <v>9.1898999999999997</v>
      </c>
      <c r="M154" s="421">
        <f>'[59]FY21-22 Sales'!M152</f>
        <v>8.4441000000000006</v>
      </c>
      <c r="N154" s="421">
        <f>'[59]FY21-22 Sales'!N152</f>
        <v>7.7625000000000002</v>
      </c>
      <c r="O154" s="421">
        <f>'[59]FY21-22 Sales'!O152</f>
        <v>6.7077020000000003</v>
      </c>
      <c r="P154" s="421">
        <f>'[59]FY21-22 Sales'!P152</f>
        <v>6.2515900000000002</v>
      </c>
      <c r="Q154" s="421">
        <f>'[59]FY21-22 Sales'!Q152</f>
        <v>6.7982909999999999</v>
      </c>
      <c r="R154" s="421">
        <f>'[59]FY21-22 Sales'!R152</f>
        <v>7.6851349999999998</v>
      </c>
      <c r="S154" s="403">
        <f t="shared" si="28"/>
        <v>99.877418000000006</v>
      </c>
    </row>
    <row r="155" spans="1:19">
      <c r="A155" s="340"/>
      <c r="B155" s="450"/>
      <c r="C155" s="411" t="s">
        <v>135</v>
      </c>
      <c r="D155" s="422">
        <f>[58]Services!$R$149</f>
        <v>0</v>
      </c>
      <c r="E155" s="421">
        <f>[58]Load!$R$149</f>
        <v>0</v>
      </c>
      <c r="F155" s="421"/>
      <c r="G155" s="421">
        <f>'[59]FY21-22 Sales'!G153</f>
        <v>8.5570000000000004</v>
      </c>
      <c r="H155" s="421">
        <f>'[59]FY21-22 Sales'!H153</f>
        <v>0</v>
      </c>
      <c r="I155" s="421">
        <f>'[59]FY21-22 Sales'!I153</f>
        <v>0</v>
      </c>
      <c r="J155" s="421">
        <f>'[59]FY21-22 Sales'!J153</f>
        <v>0</v>
      </c>
      <c r="K155" s="421">
        <f>'[59]FY21-22 Sales'!K153</f>
        <v>0</v>
      </c>
      <c r="L155" s="421">
        <f>'[59]FY21-22 Sales'!L153</f>
        <v>0</v>
      </c>
      <c r="M155" s="421">
        <f>'[59]FY21-22 Sales'!M153</f>
        <v>0</v>
      </c>
      <c r="N155" s="421">
        <f>'[59]FY21-22 Sales'!N153</f>
        <v>0</v>
      </c>
      <c r="O155" s="421">
        <f>'[59]FY21-22 Sales'!O153</f>
        <v>0</v>
      </c>
      <c r="P155" s="421">
        <f>'[59]FY21-22 Sales'!P153</f>
        <v>0</v>
      </c>
      <c r="Q155" s="421">
        <f>'[59]FY21-22 Sales'!Q153</f>
        <v>0</v>
      </c>
      <c r="R155" s="421">
        <f>'[59]FY21-22 Sales'!R153</f>
        <v>0</v>
      </c>
      <c r="S155" s="403">
        <f t="shared" si="28"/>
        <v>8.5570000000000004</v>
      </c>
    </row>
    <row r="156" spans="1:19">
      <c r="A156" s="340"/>
      <c r="B156" s="450"/>
      <c r="C156" s="400" t="s">
        <v>156</v>
      </c>
      <c r="D156" s="422"/>
      <c r="E156" s="421"/>
      <c r="F156" s="421"/>
      <c r="G156" s="421"/>
      <c r="H156" s="421"/>
      <c r="I156" s="421"/>
      <c r="J156" s="421"/>
      <c r="K156" s="421"/>
      <c r="L156" s="421"/>
      <c r="M156" s="421"/>
      <c r="N156" s="421"/>
      <c r="O156" s="421"/>
      <c r="P156" s="421"/>
      <c r="Q156" s="421"/>
      <c r="R156" s="421"/>
      <c r="S156" s="403">
        <f t="shared" si="28"/>
        <v>0</v>
      </c>
    </row>
    <row r="157" spans="1:19">
      <c r="A157" s="340"/>
      <c r="B157" s="450"/>
      <c r="C157" s="400" t="s">
        <v>99</v>
      </c>
      <c r="D157" s="423">
        <f t="shared" ref="D157:R157" si="29">D75+D103+D129</f>
        <v>3371</v>
      </c>
      <c r="E157" s="467">
        <f t="shared" si="29"/>
        <v>3957.3040900000005</v>
      </c>
      <c r="F157" s="467">
        <f t="shared" si="29"/>
        <v>0</v>
      </c>
      <c r="G157" s="467">
        <f t="shared" si="29"/>
        <v>686.91769998999996</v>
      </c>
      <c r="H157" s="467">
        <f t="shared" si="29"/>
        <v>369.68374996</v>
      </c>
      <c r="I157" s="467">
        <f t="shared" si="29"/>
        <v>476.44414135</v>
      </c>
      <c r="J157" s="467">
        <f t="shared" si="29"/>
        <v>1010.04328122</v>
      </c>
      <c r="K157" s="467">
        <f t="shared" si="29"/>
        <v>437.64071443</v>
      </c>
      <c r="L157" s="467">
        <f t="shared" si="29"/>
        <v>411.28047377000007</v>
      </c>
      <c r="M157" s="467">
        <f t="shared" si="29"/>
        <v>374.19119796999996</v>
      </c>
      <c r="N157" s="467">
        <f t="shared" si="29"/>
        <v>334.85873525146064</v>
      </c>
      <c r="O157" s="467">
        <f t="shared" si="29"/>
        <v>339.12696592179128</v>
      </c>
      <c r="P157" s="467">
        <f t="shared" si="29"/>
        <v>448.46593124999993</v>
      </c>
      <c r="Q157" s="467">
        <f t="shared" si="29"/>
        <v>451.81077288000006</v>
      </c>
      <c r="R157" s="467">
        <f t="shared" si="29"/>
        <v>647.33138135000002</v>
      </c>
      <c r="S157" s="403">
        <f>SUM(G157:R157)</f>
        <v>5987.7950453432522</v>
      </c>
    </row>
    <row r="158" spans="1:19" s="205" customFormat="1">
      <c r="A158" s="448"/>
      <c r="B158" s="449"/>
      <c r="C158" s="400" t="s">
        <v>100</v>
      </c>
      <c r="D158" s="423">
        <f t="shared" ref="D158:R158" si="30">D70+D157</f>
        <v>5650441</v>
      </c>
      <c r="E158" s="467">
        <f t="shared" si="30"/>
        <v>9597.3870268347455</v>
      </c>
      <c r="F158" s="467">
        <f t="shared" si="30"/>
        <v>6470695.4176202873</v>
      </c>
      <c r="G158" s="467">
        <f t="shared" si="30"/>
        <v>1853.9154375491603</v>
      </c>
      <c r="H158" s="467">
        <f t="shared" si="30"/>
        <v>1133.417232489018</v>
      </c>
      <c r="I158" s="467">
        <f t="shared" si="30"/>
        <v>1192.6411900966</v>
      </c>
      <c r="J158" s="467">
        <f t="shared" si="30"/>
        <v>2031.1220112199999</v>
      </c>
      <c r="K158" s="467">
        <f t="shared" si="30"/>
        <v>1698.5020524299998</v>
      </c>
      <c r="L158" s="467">
        <f t="shared" si="30"/>
        <v>1319.9784857699999</v>
      </c>
      <c r="M158" s="467">
        <f t="shared" si="30"/>
        <v>1468.1662839699998</v>
      </c>
      <c r="N158" s="467">
        <f t="shared" si="30"/>
        <v>1014.4530484214606</v>
      </c>
      <c r="O158" s="467">
        <f t="shared" si="30"/>
        <v>1327.2404659217914</v>
      </c>
      <c r="P158" s="467">
        <f t="shared" si="30"/>
        <v>1566.6421352499997</v>
      </c>
      <c r="Q158" s="467">
        <f t="shared" si="30"/>
        <v>1661.8560295500001</v>
      </c>
      <c r="R158" s="467">
        <f t="shared" si="30"/>
        <v>2373.88534235</v>
      </c>
      <c r="S158" s="403">
        <f>SUM(G158:R158)</f>
        <v>18641.819715018031</v>
      </c>
    </row>
    <row r="159" spans="1:19">
      <c r="B159" s="325"/>
      <c r="C159" s="276"/>
      <c r="D159" s="206"/>
      <c r="E159" s="206"/>
      <c r="F159" s="206"/>
      <c r="G159" s="206"/>
      <c r="H159" s="206"/>
      <c r="I159" s="206"/>
      <c r="J159" s="317"/>
      <c r="K159" s="317"/>
      <c r="L159" s="469"/>
      <c r="M159" s="469"/>
      <c r="N159" s="469"/>
      <c r="O159" s="469"/>
      <c r="P159" s="469"/>
      <c r="Q159" s="469"/>
      <c r="R159" s="469"/>
      <c r="S159" s="288"/>
    </row>
    <row r="160" spans="1:19" ht="15" thickBot="1">
      <c r="B160" s="464"/>
      <c r="C160" s="279"/>
      <c r="D160" s="200"/>
      <c r="E160" s="200"/>
      <c r="F160" s="432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318"/>
    </row>
    <row r="161" spans="3:18">
      <c r="C161" s="470"/>
      <c r="F161" s="282"/>
      <c r="G161" s="282"/>
      <c r="H161" s="282"/>
      <c r="I161" s="282"/>
      <c r="J161" s="282"/>
      <c r="K161" s="282"/>
      <c r="L161" s="282"/>
      <c r="M161" s="282"/>
      <c r="N161" s="282"/>
      <c r="O161" s="282"/>
      <c r="P161" s="282"/>
      <c r="Q161" s="282"/>
      <c r="R161" s="282"/>
    </row>
    <row r="162" spans="3:18">
      <c r="G162" s="340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</row>
    <row r="163" spans="3:18">
      <c r="G163" s="340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</row>
    <row r="164" spans="3:18">
      <c r="G164" s="340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</row>
    <row r="165" spans="3:18">
      <c r="C165" s="470"/>
      <c r="G165" s="471"/>
      <c r="H165" s="471"/>
      <c r="I165" s="471"/>
      <c r="J165" s="471"/>
      <c r="K165" s="471"/>
      <c r="L165" s="471"/>
      <c r="M165" s="471"/>
      <c r="N165" s="471"/>
      <c r="O165" s="471"/>
      <c r="P165" s="471"/>
      <c r="Q165" s="471"/>
      <c r="R165" s="471"/>
    </row>
    <row r="166" spans="3:18">
      <c r="G166" s="471"/>
      <c r="H166" s="471"/>
      <c r="I166" s="471"/>
      <c r="J166" s="471"/>
      <c r="K166" s="471"/>
      <c r="L166" s="471"/>
      <c r="M166" s="471"/>
      <c r="N166" s="471"/>
      <c r="O166" s="471"/>
      <c r="P166" s="471"/>
      <c r="Q166" s="471"/>
      <c r="R166" s="471"/>
    </row>
    <row r="167" spans="3:18">
      <c r="G167" s="471"/>
      <c r="H167" s="471"/>
      <c r="I167" s="471"/>
      <c r="J167" s="471"/>
      <c r="K167" s="471"/>
      <c r="L167" s="471"/>
      <c r="M167" s="471"/>
      <c r="N167" s="471"/>
      <c r="O167" s="471"/>
      <c r="P167" s="471"/>
      <c r="Q167" s="471"/>
      <c r="R167" s="471"/>
    </row>
    <row r="168" spans="3:18">
      <c r="G168" s="471"/>
      <c r="H168" s="471"/>
      <c r="I168" s="471"/>
      <c r="J168" s="471"/>
      <c r="K168" s="471"/>
      <c r="L168" s="471"/>
      <c r="M168" s="471"/>
      <c r="N168" s="471"/>
      <c r="O168" s="471"/>
      <c r="P168" s="471"/>
      <c r="Q168" s="471"/>
      <c r="R168" s="471"/>
    </row>
    <row r="169" spans="3:18">
      <c r="C169" s="470"/>
      <c r="G169" s="471"/>
      <c r="H169" s="471"/>
      <c r="I169" s="471"/>
      <c r="J169" s="471"/>
      <c r="K169" s="471"/>
      <c r="L169" s="471"/>
      <c r="M169" s="471"/>
      <c r="N169" s="471"/>
      <c r="O169" s="471"/>
      <c r="P169" s="471"/>
      <c r="Q169" s="471"/>
      <c r="R169" s="471"/>
    </row>
    <row r="170" spans="3:18">
      <c r="G170" s="471"/>
      <c r="H170" s="471"/>
      <c r="I170" s="471"/>
      <c r="J170" s="471"/>
      <c r="K170" s="471"/>
      <c r="L170" s="471"/>
      <c r="M170" s="471"/>
      <c r="N170" s="471"/>
      <c r="O170" s="471"/>
      <c r="P170" s="471"/>
      <c r="Q170" s="471"/>
      <c r="R170" s="471"/>
    </row>
    <row r="171" spans="3:18">
      <c r="G171" s="471"/>
      <c r="H171" s="471"/>
      <c r="I171" s="471"/>
      <c r="J171" s="471"/>
      <c r="K171" s="471"/>
      <c r="L171" s="471"/>
      <c r="M171" s="471"/>
      <c r="N171" s="471"/>
      <c r="O171" s="471"/>
      <c r="P171" s="471"/>
      <c r="Q171" s="471"/>
      <c r="R171" s="471"/>
    </row>
    <row r="172" spans="3:18">
      <c r="G172" s="471"/>
      <c r="H172" s="471"/>
      <c r="I172" s="471"/>
      <c r="J172" s="471"/>
      <c r="K172" s="471"/>
      <c r="L172" s="471"/>
      <c r="M172" s="471"/>
      <c r="N172" s="471"/>
      <c r="O172" s="471"/>
      <c r="P172" s="471"/>
      <c r="Q172" s="471"/>
      <c r="R172" s="471"/>
    </row>
    <row r="173" spans="3:18">
      <c r="G173" s="471"/>
    </row>
  </sheetData>
  <mergeCells count="4">
    <mergeCell ref="C5:C6"/>
    <mergeCell ref="D5:D6"/>
    <mergeCell ref="E5:F5"/>
    <mergeCell ref="G5:S5"/>
  </mergeCells>
  <pageMargins left="0.51181102362204722" right="0.31496062992125984" top="0.35433070866141736" bottom="0.35433070866141736" header="0.31496062992125984" footer="0.31496062992125984"/>
  <pageSetup paperSize="5" scale="7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73"/>
  <sheetViews>
    <sheetView showGridLines="0" topLeftCell="B1" zoomScale="85" zoomScaleNormal="85" workbookViewId="0">
      <selection activeCell="F17" sqref="F17"/>
    </sheetView>
  </sheetViews>
  <sheetFormatPr defaultColWidth="9.109375" defaultRowHeight="14.4"/>
  <cols>
    <col min="1" max="1" width="5.5546875" style="201" hidden="1" customWidth="1"/>
    <col min="2" max="2" width="7.5546875" style="201" customWidth="1"/>
    <col min="3" max="3" width="53" style="201" customWidth="1"/>
    <col min="4" max="4" width="13" style="201" customWidth="1"/>
    <col min="5" max="5" width="12" style="201" customWidth="1"/>
    <col min="6" max="6" width="13.5546875" style="201" customWidth="1"/>
    <col min="7" max="7" width="10" style="201" customWidth="1"/>
    <col min="8" max="8" width="9.88671875" style="201" customWidth="1"/>
    <col min="9" max="9" width="9.5546875" style="201" customWidth="1"/>
    <col min="10" max="10" width="9.33203125" style="201" customWidth="1"/>
    <col min="11" max="11" width="9.5546875" style="201" bestFit="1" customWidth="1"/>
    <col min="12" max="12" width="10.109375" style="201" customWidth="1"/>
    <col min="13" max="14" width="9.88671875" style="201" customWidth="1"/>
    <col min="15" max="15" width="9.77734375" style="201" customWidth="1"/>
    <col min="16" max="16" width="9.44140625" style="201" customWidth="1"/>
    <col min="17" max="17" width="10" style="201" customWidth="1"/>
    <col min="18" max="18" width="9.6640625" style="201" customWidth="1"/>
    <col min="19" max="19" width="10.44140625" style="285" customWidth="1"/>
    <col min="20" max="20" width="11.33203125" style="285" customWidth="1"/>
    <col min="21" max="16384" width="9.109375" style="201"/>
  </cols>
  <sheetData>
    <row r="1" spans="1:20" ht="15" thickBot="1"/>
    <row r="2" spans="1:20" ht="15" thickBot="1">
      <c r="B2" s="321"/>
      <c r="C2" s="550" t="s">
        <v>138</v>
      </c>
      <c r="D2" s="202"/>
      <c r="E2" s="202"/>
      <c r="F2" s="202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286"/>
      <c r="T2" s="288"/>
    </row>
    <row r="3" spans="1:20" s="205" customFormat="1" ht="15" thickBot="1">
      <c r="B3" s="323"/>
      <c r="C3" s="203" t="s">
        <v>158</v>
      </c>
      <c r="D3" s="204"/>
      <c r="E3" s="324"/>
      <c r="F3" s="204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</row>
    <row r="4" spans="1:20">
      <c r="B4" s="325"/>
      <c r="C4" s="206"/>
      <c r="D4" s="206"/>
      <c r="E4" s="206"/>
      <c r="F4" s="206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288"/>
      <c r="T4" s="288"/>
    </row>
    <row r="5" spans="1:20">
      <c r="B5" s="325"/>
      <c r="C5" s="593" t="s">
        <v>0</v>
      </c>
      <c r="D5" s="589" t="s">
        <v>1</v>
      </c>
      <c r="E5" s="593" t="s">
        <v>2</v>
      </c>
      <c r="F5" s="593"/>
      <c r="G5" s="593" t="s">
        <v>3</v>
      </c>
      <c r="H5" s="593"/>
      <c r="I5" s="593"/>
      <c r="J5" s="593"/>
      <c r="K5" s="593"/>
      <c r="L5" s="593"/>
      <c r="M5" s="593"/>
      <c r="N5" s="593"/>
      <c r="O5" s="593"/>
      <c r="P5" s="593"/>
      <c r="Q5" s="593"/>
      <c r="R5" s="593"/>
      <c r="S5" s="593"/>
      <c r="T5" s="551"/>
    </row>
    <row r="6" spans="1:20" ht="57.6">
      <c r="B6" s="325"/>
      <c r="C6" s="593"/>
      <c r="D6" s="589"/>
      <c r="E6" s="548" t="s">
        <v>4</v>
      </c>
      <c r="F6" s="548" t="s">
        <v>5</v>
      </c>
      <c r="G6" s="548" t="s">
        <v>6</v>
      </c>
      <c r="H6" s="548" t="s">
        <v>7</v>
      </c>
      <c r="I6" s="548" t="s">
        <v>8</v>
      </c>
      <c r="J6" s="548" t="s">
        <v>9</v>
      </c>
      <c r="K6" s="548" t="s">
        <v>10</v>
      </c>
      <c r="L6" s="548" t="s">
        <v>11</v>
      </c>
      <c r="M6" s="548" t="s">
        <v>12</v>
      </c>
      <c r="N6" s="548" t="s">
        <v>13</v>
      </c>
      <c r="O6" s="548" t="s">
        <v>14</v>
      </c>
      <c r="P6" s="548" t="s">
        <v>15</v>
      </c>
      <c r="Q6" s="548" t="s">
        <v>16</v>
      </c>
      <c r="R6" s="548" t="s">
        <v>17</v>
      </c>
      <c r="S6" s="552" t="s">
        <v>18</v>
      </c>
      <c r="T6" s="553"/>
    </row>
    <row r="7" spans="1:20" s="205" customFormat="1">
      <c r="B7" s="323"/>
      <c r="C7" s="400" t="s">
        <v>19</v>
      </c>
      <c r="D7" s="401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554"/>
    </row>
    <row r="8" spans="1:20" s="205" customFormat="1">
      <c r="A8" s="448"/>
      <c r="B8" s="449"/>
      <c r="C8" s="400" t="s">
        <v>20</v>
      </c>
      <c r="D8" s="466">
        <f t="shared" ref="D8:R8" si="0">D9+D12+D15</f>
        <v>3917432</v>
      </c>
      <c r="E8" s="403">
        <f t="shared" si="0"/>
        <v>4339.067734246818</v>
      </c>
      <c r="F8" s="466">
        <f t="shared" si="0"/>
        <v>0</v>
      </c>
      <c r="G8" s="555">
        <f t="shared" si="0"/>
        <v>365.610254</v>
      </c>
      <c r="H8" s="555">
        <f t="shared" si="0"/>
        <v>421.796719</v>
      </c>
      <c r="I8" s="555">
        <f t="shared" si="0"/>
        <v>440.76467699999995</v>
      </c>
      <c r="J8" s="555">
        <f t="shared" si="0"/>
        <v>373.50165099999992</v>
      </c>
      <c r="K8" s="555">
        <f t="shared" si="0"/>
        <v>313.20398829999999</v>
      </c>
      <c r="L8" s="555">
        <f t="shared" si="0"/>
        <v>346.03150899999997</v>
      </c>
      <c r="M8" s="555">
        <f t="shared" si="0"/>
        <v>328.04758299999992</v>
      </c>
      <c r="N8" s="555">
        <f t="shared" si="0"/>
        <v>290.00077999999991</v>
      </c>
      <c r="O8" s="555">
        <f t="shared" si="0"/>
        <v>245.65373099999996</v>
      </c>
      <c r="P8" s="555">
        <f t="shared" si="0"/>
        <v>255.37288599999999</v>
      </c>
      <c r="Q8" s="555">
        <f t="shared" si="0"/>
        <v>252.529065</v>
      </c>
      <c r="R8" s="555">
        <f t="shared" si="0"/>
        <v>259.34137300000003</v>
      </c>
      <c r="S8" s="555">
        <f>SUM(G8:R8)</f>
        <v>3891.8542163000002</v>
      </c>
      <c r="T8" s="556"/>
    </row>
    <row r="9" spans="1:20" s="205" customFormat="1">
      <c r="A9" s="448"/>
      <c r="B9" s="449"/>
      <c r="C9" s="400" t="s">
        <v>113</v>
      </c>
      <c r="D9" s="466">
        <f>D10+D11</f>
        <v>2967999</v>
      </c>
      <c r="E9" s="403">
        <f>E10+E11</f>
        <v>2378.7385087744296</v>
      </c>
      <c r="F9" s="466">
        <f t="shared" ref="F9:R9" si="1">F10+F11</f>
        <v>0</v>
      </c>
      <c r="G9" s="555">
        <f t="shared" si="1"/>
        <v>157.43453634349731</v>
      </c>
      <c r="H9" s="555">
        <f t="shared" si="1"/>
        <v>181.62885247461745</v>
      </c>
      <c r="I9" s="555">
        <f t="shared" si="1"/>
        <v>189.79659842933822</v>
      </c>
      <c r="J9" s="555">
        <f t="shared" si="1"/>
        <v>160.83263148499043</v>
      </c>
      <c r="K9" s="555">
        <f t="shared" si="1"/>
        <v>134.86800257780698</v>
      </c>
      <c r="L9" s="555">
        <f t="shared" si="1"/>
        <v>149.00378089410947</v>
      </c>
      <c r="M9" s="555">
        <f t="shared" si="1"/>
        <v>141.25976654968201</v>
      </c>
      <c r="N9" s="555">
        <f t="shared" si="1"/>
        <v>124.87652586065749</v>
      </c>
      <c r="O9" s="555">
        <f t="shared" si="1"/>
        <v>105.78035166660071</v>
      </c>
      <c r="P9" s="555">
        <f t="shared" si="1"/>
        <v>109.96549320553464</v>
      </c>
      <c r="Q9" s="555">
        <f t="shared" si="1"/>
        <v>108.74092240731272</v>
      </c>
      <c r="R9" s="555">
        <f t="shared" si="1"/>
        <v>111.67435367647265</v>
      </c>
      <c r="S9" s="555">
        <f t="shared" ref="S9:S70" si="2">SUM(G9:R9)</f>
        <v>1675.8618155706197</v>
      </c>
      <c r="T9" s="557"/>
    </row>
    <row r="10" spans="1:20">
      <c r="A10" s="340"/>
      <c r="B10" s="450"/>
      <c r="C10" s="404" t="s">
        <v>22</v>
      </c>
      <c r="D10" s="422">
        <f>[60]Services!$S$4+[60]Services!$S$6</f>
        <v>1925449</v>
      </c>
      <c r="E10" s="421">
        <f>[60]Load!$S$4+[60]Load!$S$6</f>
        <v>1215.0878460835513</v>
      </c>
      <c r="F10" s="421"/>
      <c r="G10" s="558">
        <f>'[61]FY22-23 Sales '!F10</f>
        <v>130.6393071469918</v>
      </c>
      <c r="H10" s="558">
        <f>'[61]FY22-23 Sales '!G10</f>
        <v>150.71577048009814</v>
      </c>
      <c r="I10" s="558">
        <f>'[61]FY22-23 Sales '!H10</f>
        <v>157.49337276012949</v>
      </c>
      <c r="J10" s="558">
        <f>'[61]FY22-23 Sales '!I10</f>
        <v>133.45904927736939</v>
      </c>
      <c r="K10" s="558">
        <f>'[61]FY22-23 Sales '!J10</f>
        <v>111.91357895335869</v>
      </c>
      <c r="L10" s="558">
        <f>'[61]FY22-23 Sales '!K10</f>
        <v>123.643459372964</v>
      </c>
      <c r="M10" s="558">
        <f>'[61]FY22-23 Sales '!L10</f>
        <v>117.2174699300564</v>
      </c>
      <c r="N10" s="558">
        <f>'[61]FY22-23 Sales '!M10</f>
        <v>103.62264339360456</v>
      </c>
      <c r="O10" s="558">
        <f>'[61]FY22-23 Sales '!N10</f>
        <v>87.77662241364132</v>
      </c>
      <c r="P10" s="558">
        <f>'[61]FY22-23 Sales '!O10</f>
        <v>91.249456288957688</v>
      </c>
      <c r="Q10" s="558">
        <f>'[61]FY22-23 Sales '!P10</f>
        <v>90.233306438056459</v>
      </c>
      <c r="R10" s="558">
        <f>'[61]FY22-23 Sales '!Q10</f>
        <v>92.667470106759012</v>
      </c>
      <c r="S10" s="555">
        <f t="shared" si="2"/>
        <v>1390.6315065619867</v>
      </c>
      <c r="T10" s="557"/>
    </row>
    <row r="11" spans="1:20" s="205" customFormat="1">
      <c r="A11" s="448"/>
      <c r="B11" s="449"/>
      <c r="C11" s="404" t="s">
        <v>24</v>
      </c>
      <c r="D11" s="422">
        <f>[60]Services!$S$7</f>
        <v>1042550</v>
      </c>
      <c r="E11" s="421">
        <f>[60]Load!$S$7</f>
        <v>1163.6506626908786</v>
      </c>
      <c r="F11" s="421"/>
      <c r="G11" s="558">
        <f>'[61]FY22-23 Sales '!F11</f>
        <v>26.795229196505517</v>
      </c>
      <c r="H11" s="558">
        <f>'[61]FY22-23 Sales '!G11</f>
        <v>30.913081994519313</v>
      </c>
      <c r="I11" s="558">
        <f>'[61]FY22-23 Sales '!H11</f>
        <v>32.303225669208729</v>
      </c>
      <c r="J11" s="558">
        <f>'[61]FY22-23 Sales '!I11</f>
        <v>27.373582207621055</v>
      </c>
      <c r="K11" s="558">
        <f>'[61]FY22-23 Sales '!J11</f>
        <v>22.954423624448268</v>
      </c>
      <c r="L11" s="558">
        <f>'[61]FY22-23 Sales '!K11</f>
        <v>25.360321521145465</v>
      </c>
      <c r="M11" s="558">
        <f>'[61]FY22-23 Sales '!L11</f>
        <v>24.042296619625628</v>
      </c>
      <c r="N11" s="558">
        <f>'[61]FY22-23 Sales '!M11</f>
        <v>21.253882467052939</v>
      </c>
      <c r="O11" s="558">
        <f>'[61]FY22-23 Sales '!N11</f>
        <v>18.003729252959388</v>
      </c>
      <c r="P11" s="558">
        <f>'[61]FY22-23 Sales '!O11</f>
        <v>18.716036916576947</v>
      </c>
      <c r="Q11" s="558">
        <f>'[61]FY22-23 Sales '!P11</f>
        <v>18.507615969256264</v>
      </c>
      <c r="R11" s="558">
        <f>'[61]FY22-23 Sales '!Q11</f>
        <v>19.006883569713633</v>
      </c>
      <c r="S11" s="555">
        <f t="shared" si="2"/>
        <v>285.23030900863313</v>
      </c>
      <c r="T11" s="557"/>
    </row>
    <row r="12" spans="1:20">
      <c r="A12" s="340"/>
      <c r="B12" s="450"/>
      <c r="C12" s="400" t="s">
        <v>114</v>
      </c>
      <c r="D12" s="466">
        <f>SUM(D13:D14)</f>
        <v>652100</v>
      </c>
      <c r="E12" s="403">
        <f>SUM(E13:E14)</f>
        <v>1306.1689366850117</v>
      </c>
      <c r="F12" s="403">
        <f>SUM(F13:F14)</f>
        <v>0</v>
      </c>
      <c r="G12" s="555">
        <f t="shared" ref="G12:R12" si="3">SUM(G13:G14)</f>
        <v>114.2951849452317</v>
      </c>
      <c r="H12" s="555">
        <f t="shared" si="3"/>
        <v>131.85990677219058</v>
      </c>
      <c r="I12" s="555">
        <f t="shared" si="3"/>
        <v>137.78957161042948</v>
      </c>
      <c r="J12" s="555">
        <f t="shared" si="3"/>
        <v>116.76215262385497</v>
      </c>
      <c r="K12" s="555">
        <f t="shared" si="3"/>
        <v>97.912209454422694</v>
      </c>
      <c r="L12" s="555">
        <f t="shared" si="3"/>
        <v>108.17457903692329</v>
      </c>
      <c r="M12" s="555">
        <f t="shared" si="3"/>
        <v>102.55253718847075</v>
      </c>
      <c r="N12" s="555">
        <f t="shared" si="3"/>
        <v>90.658542592083435</v>
      </c>
      <c r="O12" s="555">
        <f t="shared" si="3"/>
        <v>76.794997705756884</v>
      </c>
      <c r="P12" s="555">
        <f t="shared" si="3"/>
        <v>79.833349628557102</v>
      </c>
      <c r="Q12" s="555">
        <f t="shared" si="3"/>
        <v>78.944329029189191</v>
      </c>
      <c r="R12" s="555">
        <f t="shared" si="3"/>
        <v>81.073957490769175</v>
      </c>
      <c r="S12" s="555">
        <f t="shared" si="2"/>
        <v>1216.6513180778793</v>
      </c>
      <c r="T12" s="557"/>
    </row>
    <row r="13" spans="1:20">
      <c r="A13" s="340"/>
      <c r="B13" s="450"/>
      <c r="C13" s="404" t="s">
        <v>115</v>
      </c>
      <c r="D13" s="422">
        <f>[60]Services!$S$9+[60]Services!$S$10</f>
        <v>0</v>
      </c>
      <c r="E13" s="421">
        <f>[60]Load!$S$9+[60]Load!$S$10</f>
        <v>0</v>
      </c>
      <c r="F13" s="421"/>
      <c r="G13" s="558">
        <f>'[61]FY22-23 Sales '!F13</f>
        <v>67.875360232300835</v>
      </c>
      <c r="H13" s="558">
        <f>'[61]FY22-23 Sales '!G13</f>
        <v>78.306349271395334</v>
      </c>
      <c r="I13" s="558">
        <f>'[61]FY22-23 Sales '!H13</f>
        <v>81.827741158071348</v>
      </c>
      <c r="J13" s="558">
        <f>'[61]FY22-23 Sales '!I13</f>
        <v>69.34039412632039</v>
      </c>
      <c r="K13" s="558">
        <f>'[61]FY22-23 Sales '!J13</f>
        <v>58.146163296765287</v>
      </c>
      <c r="L13" s="558">
        <f>'[61]FY22-23 Sales '!K13</f>
        <v>64.240576045500205</v>
      </c>
      <c r="M13" s="558">
        <f>'[61]FY22-23 Sales '!L13</f>
        <v>60.901869205945744</v>
      </c>
      <c r="N13" s="558">
        <f>'[61]FY22-23 Sales '!M13</f>
        <v>53.838499316674579</v>
      </c>
      <c r="O13" s="558">
        <f>'[61]FY22-23 Sales '!N13</f>
        <v>45.605491918270225</v>
      </c>
      <c r="P13" s="558">
        <f>'[61]FY22-23 Sales '!O13</f>
        <v>47.409848168022911</v>
      </c>
      <c r="Q13" s="558">
        <f>'[61]FY22-23 Sales '!P13</f>
        <v>46.881894226087844</v>
      </c>
      <c r="R13" s="558">
        <f>'[61]FY22-23 Sales '!Q13</f>
        <v>48.146595788624943</v>
      </c>
      <c r="S13" s="555">
        <f t="shared" si="2"/>
        <v>722.52078275397969</v>
      </c>
      <c r="T13" s="557"/>
    </row>
    <row r="14" spans="1:20" s="205" customFormat="1">
      <c r="A14" s="448"/>
      <c r="B14" s="449"/>
      <c r="C14" s="404" t="s">
        <v>132</v>
      </c>
      <c r="D14" s="422">
        <f>[60]Services!$S$11+[60]Services!$S$12</f>
        <v>652100</v>
      </c>
      <c r="E14" s="421">
        <f>[60]Load!$S$11+[60]Load!$S$12</f>
        <v>1306.1689366850117</v>
      </c>
      <c r="F14" s="421"/>
      <c r="G14" s="558">
        <f>'[61]FY22-23 Sales '!F14</f>
        <v>46.419824712930861</v>
      </c>
      <c r="H14" s="558">
        <f>'[61]FY22-23 Sales '!G14</f>
        <v>53.553557500795243</v>
      </c>
      <c r="I14" s="558">
        <f>'[61]FY22-23 Sales '!H14</f>
        <v>55.961830452358129</v>
      </c>
      <c r="J14" s="558">
        <f>'[61]FY22-23 Sales '!I14</f>
        <v>47.42175849753459</v>
      </c>
      <c r="K14" s="558">
        <f>'[61]FY22-23 Sales '!J14</f>
        <v>39.766046157657406</v>
      </c>
      <c r="L14" s="558">
        <f>'[61]FY22-23 Sales '!K14</f>
        <v>43.934002991423093</v>
      </c>
      <c r="M14" s="558">
        <f>'[61]FY22-23 Sales '!L14</f>
        <v>41.650667982525015</v>
      </c>
      <c r="N14" s="558">
        <f>'[61]FY22-23 Sales '!M14</f>
        <v>36.820043275408857</v>
      </c>
      <c r="O14" s="558">
        <f>'[61]FY22-23 Sales '!N14</f>
        <v>31.189505787486667</v>
      </c>
      <c r="P14" s="558">
        <f>'[61]FY22-23 Sales '!O14</f>
        <v>32.42350146053419</v>
      </c>
      <c r="Q14" s="558">
        <f>'[61]FY22-23 Sales '!P14</f>
        <v>32.062434803101347</v>
      </c>
      <c r="R14" s="558">
        <f>'[61]FY22-23 Sales '!Q14</f>
        <v>32.927361702144225</v>
      </c>
      <c r="S14" s="555">
        <f t="shared" si="2"/>
        <v>494.13053532389961</v>
      </c>
      <c r="T14" s="557"/>
    </row>
    <row r="15" spans="1:20">
      <c r="A15" s="340"/>
      <c r="B15" s="450"/>
      <c r="C15" s="400" t="s">
        <v>116</v>
      </c>
      <c r="D15" s="466">
        <f t="shared" ref="D15:L15" si="4">SUM(D16:D20)</f>
        <v>297333</v>
      </c>
      <c r="E15" s="403">
        <f t="shared" si="4"/>
        <v>654.16028878737666</v>
      </c>
      <c r="F15" s="403">
        <f t="shared" si="4"/>
        <v>0</v>
      </c>
      <c r="G15" s="555">
        <f t="shared" si="4"/>
        <v>93.880532711270988</v>
      </c>
      <c r="H15" s="555">
        <f t="shared" si="4"/>
        <v>108.30795975319192</v>
      </c>
      <c r="I15" s="555">
        <f t="shared" si="4"/>
        <v>113.17850696023226</v>
      </c>
      <c r="J15" s="555">
        <f t="shared" si="4"/>
        <v>95.906866891154579</v>
      </c>
      <c r="K15" s="555">
        <f t="shared" si="4"/>
        <v>80.423776267770336</v>
      </c>
      <c r="L15" s="555">
        <f t="shared" si="4"/>
        <v>88.853149068967184</v>
      </c>
      <c r="M15" s="555">
        <f t="shared" ref="M15:R15" si="5">SUM(M16:M20)</f>
        <v>84.235279261847182</v>
      </c>
      <c r="N15" s="555">
        <f t="shared" si="5"/>
        <v>74.465711547258991</v>
      </c>
      <c r="O15" s="555">
        <f t="shared" si="5"/>
        <v>63.078381627642365</v>
      </c>
      <c r="P15" s="555">
        <f t="shared" si="5"/>
        <v>65.574043165908236</v>
      </c>
      <c r="Q15" s="555">
        <f t="shared" si="5"/>
        <v>64.843813563498074</v>
      </c>
      <c r="R15" s="555">
        <f t="shared" si="5"/>
        <v>66.59306183275821</v>
      </c>
      <c r="S15" s="555">
        <f t="shared" si="2"/>
        <v>999.3410826515003</v>
      </c>
      <c r="T15" s="557"/>
    </row>
    <row r="16" spans="1:20">
      <c r="A16" s="340"/>
      <c r="B16" s="450"/>
      <c r="C16" s="404" t="s">
        <v>117</v>
      </c>
      <c r="D16" s="422">
        <f>SUM([60]Services!$S$14:$S$17)</f>
        <v>0</v>
      </c>
      <c r="E16" s="421">
        <f>SUM([60]Load!$S$14:$S$17)</f>
        <v>0</v>
      </c>
      <c r="F16" s="421"/>
      <c r="G16" s="558">
        <f>'[61]FY22-23 Sales '!F16</f>
        <v>61.344475214101259</v>
      </c>
      <c r="H16" s="558">
        <f>'[61]FY22-23 Sales '!G16</f>
        <v>70.771807111527934</v>
      </c>
      <c r="I16" s="558">
        <f>'[61]FY22-23 Sales '!H16</f>
        <v>73.954374932487113</v>
      </c>
      <c r="J16" s="558">
        <f>'[61]FY22-23 Sales '!I16</f>
        <v>62.66854531983504</v>
      </c>
      <c r="K16" s="558">
        <f>'[61]FY22-23 Sales '!J16</f>
        <v>52.551409833344039</v>
      </c>
      <c r="L16" s="558">
        <f>'[61]FY22-23 Sales '!K16</f>
        <v>58.059425562907087</v>
      </c>
      <c r="M16" s="558">
        <f>'[61]FY22-23 Sales '!L16</f>
        <v>55.041965054922457</v>
      </c>
      <c r="N16" s="558">
        <f>'[61]FY22-23 Sales '!M16</f>
        <v>48.658224068245168</v>
      </c>
      <c r="O16" s="558">
        <f>'[61]FY22-23 Sales '!N16</f>
        <v>41.217386678057984</v>
      </c>
      <c r="P16" s="558">
        <f>'[61]FY22-23 Sales '!O16</f>
        <v>42.848129953107133</v>
      </c>
      <c r="Q16" s="558">
        <f>'[61]FY22-23 Sales '!P16</f>
        <v>42.370975100530593</v>
      </c>
      <c r="R16" s="558">
        <f>'[61]FY22-23 Sales '!Q16</f>
        <v>43.513988609273227</v>
      </c>
      <c r="S16" s="555">
        <f t="shared" si="2"/>
        <v>653.00070743833908</v>
      </c>
      <c r="T16" s="557"/>
    </row>
    <row r="17" spans="1:20">
      <c r="A17" s="340"/>
      <c r="B17" s="450"/>
      <c r="C17" s="404" t="s">
        <v>118</v>
      </c>
      <c r="D17" s="422">
        <f>SUM([60]Services!$S$18:$S$19)</f>
        <v>210267</v>
      </c>
      <c r="E17" s="421">
        <f>SUM([60]Load!$S$18:$S$19)</f>
        <v>384.76669536982899</v>
      </c>
      <c r="F17" s="421"/>
      <c r="G17" s="558">
        <f>'[61]FY22-23 Sales '!F17</f>
        <v>17.860354713177536</v>
      </c>
      <c r="H17" s="558">
        <f>'[61]FY22-23 Sales '!G17</f>
        <v>20.605108680005653</v>
      </c>
      <c r="I17" s="558">
        <f>'[61]FY22-23 Sales '!H17</f>
        <v>21.531708671002221</v>
      </c>
      <c r="J17" s="558">
        <f>'[61]FY22-23 Sales '!I17</f>
        <v>18.245855798173107</v>
      </c>
      <c r="K17" s="558">
        <f>'[61]FY22-23 Sales '!J17</f>
        <v>15.30026651993165</v>
      </c>
      <c r="L17" s="558">
        <f>'[61]FY22-23 Sales '!K17</f>
        <v>16.903917286401068</v>
      </c>
      <c r="M17" s="558">
        <f>'[61]FY22-23 Sales '!L17</f>
        <v>16.025388049374975</v>
      </c>
      <c r="N17" s="558">
        <f>'[61]FY22-23 Sales '!M17</f>
        <v>14.166771148322773</v>
      </c>
      <c r="O17" s="558">
        <f>'[61]FY22-23 Sales '!N17</f>
        <v>12.000382167277772</v>
      </c>
      <c r="P17" s="558">
        <f>'[61]FY22-23 Sales '!O17</f>
        <v>12.475170699364055</v>
      </c>
      <c r="Q17" s="558">
        <f>'[61]FY22-23 Sales '!P17</f>
        <v>12.336247758212675</v>
      </c>
      <c r="R17" s="558">
        <f>'[61]FY22-23 Sales '!Q17</f>
        <v>12.669034478399734</v>
      </c>
      <c r="S17" s="555">
        <f t="shared" si="2"/>
        <v>190.12020596964319</v>
      </c>
      <c r="T17" s="557"/>
    </row>
    <row r="18" spans="1:20">
      <c r="A18" s="340"/>
      <c r="B18" s="450"/>
      <c r="C18" s="404" t="s">
        <v>34</v>
      </c>
      <c r="D18" s="422">
        <f>SUM([60]Services!$S$20)</f>
        <v>48943</v>
      </c>
      <c r="E18" s="421">
        <f>SUM([60]Load!$S$20)</f>
        <v>129.9830825084359</v>
      </c>
      <c r="F18" s="421"/>
      <c r="G18" s="558">
        <f>'[61]FY22-23 Sales '!F18</f>
        <v>6.4303665059804462</v>
      </c>
      <c r="H18" s="558">
        <f>'[61]FY22-23 Sales '!G18</f>
        <v>7.4185761053355082</v>
      </c>
      <c r="I18" s="558">
        <f>'[61]FY22-23 Sales '!H18</f>
        <v>7.752185243688734</v>
      </c>
      <c r="J18" s="558">
        <f>'[61]FY22-23 Sales '!I18</f>
        <v>6.569160684751469</v>
      </c>
      <c r="K18" s="558">
        <f>'[61]FY22-23 Sales '!J18</f>
        <v>5.5086431900343023</v>
      </c>
      <c r="L18" s="558">
        <f>'[61]FY22-23 Sales '!K18</f>
        <v>6.0860148235543496</v>
      </c>
      <c r="M18" s="558">
        <f>'[61]FY22-23 Sales '!L18</f>
        <v>5.7697128759715808</v>
      </c>
      <c r="N18" s="558">
        <f>'[61]FY22-23 Sales '!M18</f>
        <v>5.1005443146575526</v>
      </c>
      <c r="O18" s="558">
        <f>'[61]FY22-23 Sales '!N18</f>
        <v>4.3205667964978094</v>
      </c>
      <c r="P18" s="558">
        <f>'[61]FY22-23 Sales '!O18</f>
        <v>4.4915076497552571</v>
      </c>
      <c r="Q18" s="558">
        <f>'[61]FY22-23 Sales '!P18</f>
        <v>4.4414904221000295</v>
      </c>
      <c r="R18" s="558">
        <f>'[61]FY22-23 Sales '!Q18</f>
        <v>4.5613055441114119</v>
      </c>
      <c r="S18" s="555">
        <f t="shared" si="2"/>
        <v>68.450074156438447</v>
      </c>
      <c r="T18" s="557"/>
    </row>
    <row r="19" spans="1:20" s="205" customFormat="1">
      <c r="A19" s="448"/>
      <c r="B19" s="449"/>
      <c r="C19" s="404" t="s">
        <v>119</v>
      </c>
      <c r="D19" s="422">
        <f>SUM([60]Services!$S$21:$S$22)</f>
        <v>33472</v>
      </c>
      <c r="E19" s="421">
        <f>SUM([60]Load!$S$21:$S$22)</f>
        <v>115.04961017645041</v>
      </c>
      <c r="F19" s="421"/>
      <c r="G19" s="558">
        <f>'[61]FY22-23 Sales '!F19</f>
        <v>5.6280972589231331</v>
      </c>
      <c r="H19" s="558">
        <f>'[61]FY22-23 Sales '!G19</f>
        <v>6.4930152588845917</v>
      </c>
      <c r="I19" s="558">
        <f>'[61]FY22-23 Sales '!H19</f>
        <v>6.7850024536068956</v>
      </c>
      <c r="J19" s="558">
        <f>'[61]FY22-23 Sales '!I19</f>
        <v>5.7495751150249879</v>
      </c>
      <c r="K19" s="558">
        <f>'[61]FY22-23 Sales '!J19</f>
        <v>4.8213705407590215</v>
      </c>
      <c r="L19" s="558">
        <f>'[61]FY22-23 Sales '!K19</f>
        <v>5.326707787861813</v>
      </c>
      <c r="M19" s="558">
        <f>'[61]FY22-23 Sales '!L19</f>
        <v>5.049868493783161</v>
      </c>
      <c r="N19" s="558">
        <f>'[61]FY22-23 Sales '!M19</f>
        <v>4.4641871423102115</v>
      </c>
      <c r="O19" s="558">
        <f>'[61]FY22-23 Sales '!N19</f>
        <v>3.7815216475994702</v>
      </c>
      <c r="P19" s="558">
        <f>'[61]FY22-23 Sales '!O19</f>
        <v>3.9311354754833814</v>
      </c>
      <c r="Q19" s="558">
        <f>'[61]FY22-23 Sales '!P19</f>
        <v>3.8873585272171325</v>
      </c>
      <c r="R19" s="558">
        <f>'[61]FY22-23 Sales '!Q19</f>
        <v>3.9922252030345464</v>
      </c>
      <c r="S19" s="555">
        <f t="shared" si="2"/>
        <v>59.910064904488337</v>
      </c>
      <c r="T19" s="557"/>
    </row>
    <row r="20" spans="1:20">
      <c r="A20" s="340"/>
      <c r="B20" s="450"/>
      <c r="C20" s="404" t="s">
        <v>120</v>
      </c>
      <c r="D20" s="422">
        <f>[60]Services!$S$23</f>
        <v>4651</v>
      </c>
      <c r="E20" s="421">
        <f>[60]Load!$S$23</f>
        <v>24.360900732661378</v>
      </c>
      <c r="F20" s="421"/>
      <c r="G20" s="558">
        <f>'[61]FY22-23 Sales '!F20</f>
        <v>2.6172390190886081</v>
      </c>
      <c r="H20" s="558">
        <f>'[61]FY22-23 Sales '!G20</f>
        <v>3.019452597438236</v>
      </c>
      <c r="I20" s="558">
        <f>'[61]FY22-23 Sales '!H20</f>
        <v>3.1552356594473063</v>
      </c>
      <c r="J20" s="558">
        <f>'[61]FY22-23 Sales '!I20</f>
        <v>2.6737299733699915</v>
      </c>
      <c r="K20" s="558">
        <f>'[61]FY22-23 Sales '!J20</f>
        <v>2.2420861837013244</v>
      </c>
      <c r="L20" s="558">
        <f>'[61]FY22-23 Sales '!K20</f>
        <v>2.4770836082428658</v>
      </c>
      <c r="M20" s="558">
        <f>'[61]FY22-23 Sales '!L20</f>
        <v>2.348344787795007</v>
      </c>
      <c r="N20" s="558">
        <f>'[61]FY22-23 Sales '!M20</f>
        <v>2.0759848737232929</v>
      </c>
      <c r="O20" s="558">
        <f>'[61]FY22-23 Sales '!N20</f>
        <v>1.7585243382093345</v>
      </c>
      <c r="P20" s="558">
        <f>'[61]FY22-23 Sales '!O20</f>
        <v>1.8280993881984142</v>
      </c>
      <c r="Q20" s="558">
        <f>'[61]FY22-23 Sales '!P20</f>
        <v>1.8077417554376451</v>
      </c>
      <c r="R20" s="558">
        <f>'[61]FY22-23 Sales '!Q20</f>
        <v>1.8565079979392836</v>
      </c>
      <c r="S20" s="555">
        <f t="shared" si="2"/>
        <v>27.860030182591309</v>
      </c>
      <c r="T20" s="557"/>
    </row>
    <row r="21" spans="1:20">
      <c r="A21" s="340"/>
      <c r="B21" s="450"/>
      <c r="C21" s="400" t="s">
        <v>37</v>
      </c>
      <c r="D21" s="466">
        <f>D22+D24+D29+D30</f>
        <v>483201</v>
      </c>
      <c r="E21" s="403">
        <f>E22+E24+E29+E30</f>
        <v>1058.3777230596379</v>
      </c>
      <c r="F21" s="403">
        <f>F22+F24+F29</f>
        <v>0</v>
      </c>
      <c r="G21" s="555">
        <f t="shared" ref="G21:R21" si="6">G22+G24+G29+G30</f>
        <v>79.94304799999999</v>
      </c>
      <c r="H21" s="555">
        <f t="shared" si="6"/>
        <v>86.530002999999994</v>
      </c>
      <c r="I21" s="555">
        <f t="shared" si="6"/>
        <v>90.612987000000004</v>
      </c>
      <c r="J21" s="555">
        <f t="shared" si="6"/>
        <v>78.423677999999995</v>
      </c>
      <c r="K21" s="555">
        <f t="shared" si="6"/>
        <v>68.017126000000005</v>
      </c>
      <c r="L21" s="555">
        <f t="shared" si="6"/>
        <v>73.683937</v>
      </c>
      <c r="M21" s="555">
        <f t="shared" si="6"/>
        <v>70.613885000000025</v>
      </c>
      <c r="N21" s="555">
        <f t="shared" si="6"/>
        <v>67.335615000000004</v>
      </c>
      <c r="O21" s="555">
        <f t="shared" si="6"/>
        <v>62.238168000000002</v>
      </c>
      <c r="P21" s="555">
        <f t="shared" si="6"/>
        <v>66.536774999999992</v>
      </c>
      <c r="Q21" s="555">
        <f t="shared" si="6"/>
        <v>65.036568000000017</v>
      </c>
      <c r="R21" s="555">
        <f t="shared" si="6"/>
        <v>66.165188999999998</v>
      </c>
      <c r="S21" s="555">
        <f t="shared" si="2"/>
        <v>875.13697900000011</v>
      </c>
      <c r="T21" s="557"/>
    </row>
    <row r="22" spans="1:20">
      <c r="A22" s="340"/>
      <c r="B22" s="450"/>
      <c r="C22" s="400" t="s">
        <v>38</v>
      </c>
      <c r="D22" s="466">
        <f>SUM(D23:D23)</f>
        <v>283920</v>
      </c>
      <c r="E22" s="403">
        <f>SUM(E23:E23)</f>
        <v>359.92444792742776</v>
      </c>
      <c r="F22" s="403">
        <f t="shared" ref="F22:R22" si="7">SUM(F23:F23)</f>
        <v>0</v>
      </c>
      <c r="G22" s="555">
        <f t="shared" si="7"/>
        <v>5.4426136829741312</v>
      </c>
      <c r="H22" s="555">
        <f t="shared" si="7"/>
        <v>5.8910610753244317</v>
      </c>
      <c r="I22" s="555">
        <f t="shared" si="7"/>
        <v>6.1690352724774407</v>
      </c>
      <c r="J22" s="555">
        <f t="shared" si="7"/>
        <v>5.3391732443321072</v>
      </c>
      <c r="K22" s="555">
        <f t="shared" si="7"/>
        <v>4.6306833415230253</v>
      </c>
      <c r="L22" s="555">
        <f t="shared" si="7"/>
        <v>5.0164862832300798</v>
      </c>
      <c r="M22" s="555">
        <f t="shared" si="7"/>
        <v>4.807473649352997</v>
      </c>
      <c r="N22" s="555">
        <f t="shared" si="7"/>
        <v>4.5842852970839711</v>
      </c>
      <c r="O22" s="555">
        <f t="shared" si="7"/>
        <v>4.2372453044327596</v>
      </c>
      <c r="P22" s="555">
        <f t="shared" si="7"/>
        <v>4.5298993608045963</v>
      </c>
      <c r="Q22" s="555">
        <f t="shared" si="7"/>
        <v>4.4277635610100523</v>
      </c>
      <c r="R22" s="555">
        <f t="shared" si="7"/>
        <v>4.5046013630599804</v>
      </c>
      <c r="S22" s="555">
        <f t="shared" si="2"/>
        <v>59.580321435605583</v>
      </c>
      <c r="T22" s="557"/>
    </row>
    <row r="23" spans="1:20">
      <c r="A23" s="340"/>
      <c r="B23" s="450"/>
      <c r="C23" s="404" t="s">
        <v>22</v>
      </c>
      <c r="D23" s="422">
        <f>[60]Services!$S$27</f>
        <v>283920</v>
      </c>
      <c r="E23" s="421">
        <f>[60]Load!$S$27</f>
        <v>359.92444792742776</v>
      </c>
      <c r="F23" s="421"/>
      <c r="G23" s="558">
        <f>'[61]FY22-23 Sales '!F23</f>
        <v>5.4426136829741312</v>
      </c>
      <c r="H23" s="558">
        <f>'[61]FY22-23 Sales '!G23</f>
        <v>5.8910610753244317</v>
      </c>
      <c r="I23" s="558">
        <f>'[61]FY22-23 Sales '!H23</f>
        <v>6.1690352724774407</v>
      </c>
      <c r="J23" s="558">
        <f>'[61]FY22-23 Sales '!I23</f>
        <v>5.3391732443321072</v>
      </c>
      <c r="K23" s="558">
        <f>'[61]FY22-23 Sales '!J23</f>
        <v>4.6306833415230253</v>
      </c>
      <c r="L23" s="558">
        <f>'[61]FY22-23 Sales '!K23</f>
        <v>5.0164862832300798</v>
      </c>
      <c r="M23" s="558">
        <f>'[61]FY22-23 Sales '!L23</f>
        <v>4.807473649352997</v>
      </c>
      <c r="N23" s="558">
        <f>'[61]FY22-23 Sales '!M23</f>
        <v>4.5842852970839711</v>
      </c>
      <c r="O23" s="558">
        <f>'[61]FY22-23 Sales '!N23</f>
        <v>4.2372453044327596</v>
      </c>
      <c r="P23" s="558">
        <f>'[61]FY22-23 Sales '!O23</f>
        <v>4.5298993608045963</v>
      </c>
      <c r="Q23" s="558">
        <f>'[61]FY22-23 Sales '!P23</f>
        <v>4.4277635610100523</v>
      </c>
      <c r="R23" s="558">
        <f>'[61]FY22-23 Sales '!Q23</f>
        <v>4.5046013630599804</v>
      </c>
      <c r="S23" s="555">
        <f t="shared" si="2"/>
        <v>59.580321435605583</v>
      </c>
      <c r="T23" s="557"/>
    </row>
    <row r="24" spans="1:20">
      <c r="A24" s="340"/>
      <c r="B24" s="450"/>
      <c r="C24" s="400" t="s">
        <v>39</v>
      </c>
      <c r="D24" s="466">
        <f t="shared" ref="D24:R24" si="8">SUM(D25:D28)</f>
        <v>186732</v>
      </c>
      <c r="E24" s="403">
        <f t="shared" si="8"/>
        <v>685.53674513221017</v>
      </c>
      <c r="F24" s="403">
        <f t="shared" si="8"/>
        <v>0</v>
      </c>
      <c r="G24" s="555">
        <f t="shared" si="8"/>
        <v>74.18209559092162</v>
      </c>
      <c r="H24" s="555">
        <f t="shared" si="8"/>
        <v>80.294373489846592</v>
      </c>
      <c r="I24" s="555">
        <f t="shared" si="8"/>
        <v>84.083124569042425</v>
      </c>
      <c r="J24" s="555">
        <f t="shared" si="8"/>
        <v>72.772216265605195</v>
      </c>
      <c r="K24" s="555">
        <f t="shared" si="8"/>
        <v>63.115593775605866</v>
      </c>
      <c r="L24" s="555">
        <f t="shared" si="8"/>
        <v>68.374036201990279</v>
      </c>
      <c r="M24" s="555">
        <f t="shared" si="8"/>
        <v>65.525221994492227</v>
      </c>
      <c r="N24" s="555">
        <f t="shared" si="8"/>
        <v>62.483194643810634</v>
      </c>
      <c r="O24" s="555">
        <f t="shared" si="8"/>
        <v>57.753086021686826</v>
      </c>
      <c r="P24" s="555">
        <f t="shared" si="8"/>
        <v>61.741921616018999</v>
      </c>
      <c r="Q24" s="555">
        <f t="shared" si="8"/>
        <v>60.349824343468555</v>
      </c>
      <c r="R24" s="555">
        <f t="shared" si="8"/>
        <v>61.397113294822034</v>
      </c>
      <c r="S24" s="555">
        <f t="shared" si="2"/>
        <v>812.0718018073112</v>
      </c>
      <c r="T24" s="557"/>
    </row>
    <row r="25" spans="1:20">
      <c r="A25" s="340"/>
      <c r="B25" s="450"/>
      <c r="C25" s="404" t="s">
        <v>115</v>
      </c>
      <c r="D25" s="422">
        <f>SUM([60]Services!$S$30:$S$31)</f>
        <v>79124</v>
      </c>
      <c r="E25" s="421">
        <f>SUM([60]Load!$S$30:$S$31)</f>
        <v>122.36600494825188</v>
      </c>
      <c r="F25" s="421"/>
      <c r="G25" s="558">
        <f>'[61]FY22-23 Sales '!F25</f>
        <v>14.368390503440772</v>
      </c>
      <c r="H25" s="558">
        <f>'[61]FY22-23 Sales '!G25</f>
        <v>15.552282587072503</v>
      </c>
      <c r="I25" s="558">
        <f>'[61]FY22-23 Sales '!H25</f>
        <v>16.286128868881782</v>
      </c>
      <c r="J25" s="558">
        <f>'[61]FY22-23 Sales '!I25</f>
        <v>14.095309828818346</v>
      </c>
      <c r="K25" s="558">
        <f>'[61]FY22-23 Sales '!J25</f>
        <v>12.224910755088228</v>
      </c>
      <c r="L25" s="558">
        <f>'[61]FY22-23 Sales '!K25</f>
        <v>13.243422750742853</v>
      </c>
      <c r="M25" s="558">
        <f>'[61]FY22-23 Sales '!L25</f>
        <v>12.691633607028079</v>
      </c>
      <c r="N25" s="558">
        <f>'[61]FY22-23 Sales '!M25</f>
        <v>12.102420852271532</v>
      </c>
      <c r="O25" s="558">
        <f>'[61]FY22-23 Sales '!N25</f>
        <v>11.186242261400279</v>
      </c>
      <c r="P25" s="558">
        <f>'[61]FY22-23 Sales '!O25</f>
        <v>11.958843075880411</v>
      </c>
      <c r="Q25" s="558">
        <f>'[61]FY22-23 Sales '!P25</f>
        <v>11.689206621538624</v>
      </c>
      <c r="R25" s="558">
        <f>'[61]FY22-23 Sales '!Q25</f>
        <v>11.89205687136127</v>
      </c>
      <c r="S25" s="555">
        <f t="shared" si="2"/>
        <v>157.29084858352468</v>
      </c>
      <c r="T25" s="557"/>
    </row>
    <row r="26" spans="1:20">
      <c r="A26" s="340"/>
      <c r="B26" s="450"/>
      <c r="C26" s="404" t="s">
        <v>40</v>
      </c>
      <c r="D26" s="422">
        <f>[60]Services!$S$32</f>
        <v>68612</v>
      </c>
      <c r="E26" s="421">
        <f>[60]Load!$S$32</f>
        <v>166.09189694816556</v>
      </c>
      <c r="F26" s="421"/>
      <c r="G26" s="558">
        <f>'[61]FY22-23 Sales '!F26</f>
        <v>8.6380253417595494</v>
      </c>
      <c r="H26" s="558">
        <f>'[61]FY22-23 Sales '!G26</f>
        <v>9.349760578762643</v>
      </c>
      <c r="I26" s="558">
        <f>'[61]FY22-23 Sales '!H26</f>
        <v>9.7909361424213959</v>
      </c>
      <c r="J26" s="558">
        <f>'[61]FY22-23 Sales '!I26</f>
        <v>8.4738540111454181</v>
      </c>
      <c r="K26" s="558">
        <f>'[61]FY22-23 Sales '!J26</f>
        <v>7.3494027655994838</v>
      </c>
      <c r="L26" s="558">
        <f>'[61]FY22-23 Sales '!K26</f>
        <v>7.9617143830519694</v>
      </c>
      <c r="M26" s="558">
        <f>'[61]FY22-23 Sales '!L26</f>
        <v>7.6299883901111007</v>
      </c>
      <c r="N26" s="558">
        <f>'[61]FY22-23 Sales '!M26</f>
        <v>7.2757639760365951</v>
      </c>
      <c r="O26" s="558">
        <f>'[61]FY22-23 Sales '!N26</f>
        <v>6.724973413681802</v>
      </c>
      <c r="P26" s="558">
        <f>'[61]FY22-23 Sales '!O26</f>
        <v>7.1894475253051802</v>
      </c>
      <c r="Q26" s="558">
        <f>'[61]FY22-23 Sales '!P26</f>
        <v>7.0273467997500942</v>
      </c>
      <c r="R26" s="558">
        <f>'[61]FY22-23 Sales '!Q26</f>
        <v>7.1492968259642797</v>
      </c>
      <c r="S26" s="555">
        <f t="shared" si="2"/>
        <v>94.560510153589519</v>
      </c>
      <c r="T26" s="557"/>
    </row>
    <row r="27" spans="1:20">
      <c r="A27" s="340"/>
      <c r="B27" s="450"/>
      <c r="C27" s="404" t="s">
        <v>41</v>
      </c>
      <c r="D27" s="422">
        <f>[60]Services!$S$33</f>
        <v>17777</v>
      </c>
      <c r="E27" s="421">
        <f>[60]Load!$S$33</f>
        <v>67.431847183721771</v>
      </c>
      <c r="F27" s="421"/>
      <c r="G27" s="558">
        <f>'[61]FY22-23 Sales '!F27</f>
        <v>9.1039086882376967</v>
      </c>
      <c r="H27" s="558">
        <f>'[61]FY22-23 Sales '!G27</f>
        <v>9.8540306607390526</v>
      </c>
      <c r="I27" s="558">
        <f>'[61]FY22-23 Sales '!H27</f>
        <v>10.31900059172712</v>
      </c>
      <c r="J27" s="558">
        <f>'[61]FY22-23 Sales '!I27</f>
        <v>8.9308829394115108</v>
      </c>
      <c r="K27" s="558">
        <f>'[61]FY22-23 Sales '!J27</f>
        <v>7.7457855289725526</v>
      </c>
      <c r="L27" s="558">
        <f>'[61]FY22-23 Sales '!K27</f>
        <v>8.3911215674170823</v>
      </c>
      <c r="M27" s="558">
        <f>'[61]FY22-23 Sales '!L27</f>
        <v>8.0415042614051639</v>
      </c>
      <c r="N27" s="558">
        <f>'[61]FY22-23 Sales '!M27</f>
        <v>7.6681751041857771</v>
      </c>
      <c r="O27" s="558">
        <f>'[61]FY22-23 Sales '!N27</f>
        <v>7.0876781980491579</v>
      </c>
      <c r="P27" s="558">
        <f>'[61]FY22-23 Sales '!O27</f>
        <v>7.5772032611243034</v>
      </c>
      <c r="Q27" s="558">
        <f>'[61]FY22-23 Sales '!P27</f>
        <v>7.4063597933914371</v>
      </c>
      <c r="R27" s="558">
        <f>'[61]FY22-23 Sales '!Q27</f>
        <v>7.5348870735575311</v>
      </c>
      <c r="S27" s="555">
        <f t="shared" si="2"/>
        <v>99.660537668218367</v>
      </c>
      <c r="T27" s="557"/>
    </row>
    <row r="28" spans="1:20">
      <c r="A28" s="340"/>
      <c r="B28" s="450"/>
      <c r="C28" s="404" t="s">
        <v>42</v>
      </c>
      <c r="D28" s="422">
        <f>[60]Services!$S$34</f>
        <v>21219</v>
      </c>
      <c r="E28" s="421">
        <f>[60]Load!$S$34</f>
        <v>329.64699605207096</v>
      </c>
      <c r="F28" s="421"/>
      <c r="G28" s="558">
        <f>'[61]FY22-23 Sales '!F28</f>
        <v>42.071771057483609</v>
      </c>
      <c r="H28" s="558">
        <f>'[61]FY22-23 Sales '!G28</f>
        <v>45.538299663272397</v>
      </c>
      <c r="I28" s="558">
        <f>'[61]FY22-23 Sales '!H28</f>
        <v>47.687058966012131</v>
      </c>
      <c r="J28" s="558">
        <f>'[61]FY22-23 Sales '!I28</f>
        <v>41.27216948622992</v>
      </c>
      <c r="K28" s="558">
        <f>'[61]FY22-23 Sales '!J28</f>
        <v>35.795494725945602</v>
      </c>
      <c r="L28" s="558">
        <f>'[61]FY22-23 Sales '!K28</f>
        <v>38.777777500778377</v>
      </c>
      <c r="M28" s="558">
        <f>'[61]FY22-23 Sales '!L28</f>
        <v>37.162095735947879</v>
      </c>
      <c r="N28" s="558">
        <f>'[61]FY22-23 Sales '!M28</f>
        <v>35.436834711316727</v>
      </c>
      <c r="O28" s="558">
        <f>'[61]FY22-23 Sales '!N28</f>
        <v>32.754192148555582</v>
      </c>
      <c r="P28" s="558">
        <f>'[61]FY22-23 Sales '!O28</f>
        <v>35.016427753709102</v>
      </c>
      <c r="Q28" s="558">
        <f>'[61]FY22-23 Sales '!P28</f>
        <v>34.226911128788394</v>
      </c>
      <c r="R28" s="558">
        <f>'[61]FY22-23 Sales '!Q28</f>
        <v>34.820872523938952</v>
      </c>
      <c r="S28" s="555">
        <f t="shared" si="2"/>
        <v>460.55990540197871</v>
      </c>
      <c r="T28" s="557"/>
    </row>
    <row r="29" spans="1:20" s="205" customFormat="1">
      <c r="A29" s="448"/>
      <c r="B29" s="449"/>
      <c r="C29" s="400" t="s">
        <v>43</v>
      </c>
      <c r="D29" s="466">
        <f>[60]Services!$S$37</f>
        <v>384</v>
      </c>
      <c r="E29" s="403">
        <f>[60]Load!$S$37</f>
        <v>1.7189099999999999</v>
      </c>
      <c r="F29" s="403"/>
      <c r="G29" s="558">
        <f>'[61]FY22-23 Sales '!F29</f>
        <v>9.5917159569030519E-2</v>
      </c>
      <c r="H29" s="558">
        <f>'[61]FY22-23 Sales '!G29</f>
        <v>0.10382031099514355</v>
      </c>
      <c r="I29" s="558">
        <f>'[61]FY22-23 Sales '!H29</f>
        <v>0.10871915132764876</v>
      </c>
      <c r="J29" s="558">
        <f>'[61]FY22-23 Sales '!I29</f>
        <v>9.4094191113607117E-2</v>
      </c>
      <c r="K29" s="558">
        <f>'[61]FY22-23 Sales '!J29</f>
        <v>8.1608215988572944E-2</v>
      </c>
      <c r="L29" s="558">
        <f>'[61]FY22-23 Sales '!K29</f>
        <v>8.8407361486934954E-2</v>
      </c>
      <c r="M29" s="558">
        <f>'[61]FY22-23 Sales '!L29</f>
        <v>8.472385585466008E-2</v>
      </c>
      <c r="N29" s="558">
        <f>'[61]FY22-23 Sales '!M29</f>
        <v>8.0790526383655095E-2</v>
      </c>
      <c r="O29" s="558">
        <f>'[61]FY22-23 Sales '!N29</f>
        <v>7.4674514428573299E-2</v>
      </c>
      <c r="P29" s="558">
        <f>'[61]FY22-23 Sales '!O29</f>
        <v>7.9832063256878597E-2</v>
      </c>
      <c r="Q29" s="558">
        <f>'[61]FY22-23 Sales '!P29</f>
        <v>7.8032086926159039E-2</v>
      </c>
      <c r="R29" s="558">
        <f>'[61]FY22-23 Sales '!Q29</f>
        <v>7.9386227445669366E-2</v>
      </c>
      <c r="S29" s="555">
        <f t="shared" si="2"/>
        <v>1.0500056647765335</v>
      </c>
      <c r="T29" s="557"/>
    </row>
    <row r="30" spans="1:20" s="205" customFormat="1">
      <c r="A30" s="448"/>
      <c r="B30" s="449"/>
      <c r="C30" s="411" t="s">
        <v>121</v>
      </c>
      <c r="D30" s="466">
        <f>D31+D32+D33</f>
        <v>12165</v>
      </c>
      <c r="E30" s="403">
        <f>E31+E32+E33</f>
        <v>11.197620000000001</v>
      </c>
      <c r="F30" s="403">
        <f t="shared" ref="F30:R30" si="9">F31+F32+F33</f>
        <v>0</v>
      </c>
      <c r="G30" s="555">
        <f t="shared" si="9"/>
        <v>0.22242156653521639</v>
      </c>
      <c r="H30" s="555">
        <f t="shared" si="9"/>
        <v>0.24074812383381944</v>
      </c>
      <c r="I30" s="555">
        <f t="shared" si="9"/>
        <v>0.25210800715248183</v>
      </c>
      <c r="J30" s="555">
        <f t="shared" si="9"/>
        <v>0.21819429894908915</v>
      </c>
      <c r="K30" s="555">
        <f t="shared" si="9"/>
        <v>0.18924066688254365</v>
      </c>
      <c r="L30" s="555">
        <f t="shared" si="9"/>
        <v>0.20500715329270647</v>
      </c>
      <c r="M30" s="555">
        <f t="shared" si="9"/>
        <v>0.19646550030013388</v>
      </c>
      <c r="N30" s="555">
        <f t="shared" si="9"/>
        <v>0.18734453272174728</v>
      </c>
      <c r="O30" s="555">
        <f t="shared" si="9"/>
        <v>0.17316215945183844</v>
      </c>
      <c r="P30" s="555">
        <f t="shared" si="9"/>
        <v>0.18512195991953201</v>
      </c>
      <c r="Q30" s="555">
        <f t="shared" si="9"/>
        <v>0.18094800859524551</v>
      </c>
      <c r="R30" s="555">
        <f t="shared" si="9"/>
        <v>0.18408811467231856</v>
      </c>
      <c r="S30" s="555">
        <f t="shared" si="2"/>
        <v>2.4348500923066725</v>
      </c>
      <c r="T30" s="557"/>
    </row>
    <row r="31" spans="1:20">
      <c r="A31" s="340"/>
      <c r="B31" s="450"/>
      <c r="C31" s="412" t="s">
        <v>22</v>
      </c>
      <c r="D31" s="422">
        <f>[60]Services!$AE30</f>
        <v>9901</v>
      </c>
      <c r="E31" s="421">
        <f>[60]Load!AE30</f>
        <v>8.7964800000000007</v>
      </c>
      <c r="F31" s="421"/>
      <c r="G31" s="558">
        <f>'[61]FY22-23 Sales '!F31</f>
        <v>0.1178698265178469</v>
      </c>
      <c r="H31" s="558">
        <f>'[61]FY22-23 Sales '!G31</f>
        <v>0.12758178099737666</v>
      </c>
      <c r="I31" s="558">
        <f>'[61]FY22-23 Sales '!H31</f>
        <v>0.1336018243631881</v>
      </c>
      <c r="J31" s="558">
        <f>'[61]FY22-23 Sales '!I31</f>
        <v>0.1156296332453009</v>
      </c>
      <c r="K31" s="558">
        <f>'[61]FY22-23 Sales '!J31</f>
        <v>0.10028597911181138</v>
      </c>
      <c r="L31" s="558">
        <f>'[61]FY22-23 Sales '!K31</f>
        <v>0.10864125259950008</v>
      </c>
      <c r="M31" s="558">
        <f>'[61]FY22-23 Sales '!L31</f>
        <v>0.10411469893793882</v>
      </c>
      <c r="N31" s="558">
        <f>'[61]FY22-23 Sales '!M31</f>
        <v>9.9281143977929517E-2</v>
      </c>
      <c r="O31" s="558">
        <f>'[61]FY22-23 Sales '!N31</f>
        <v>9.1765353567062016E-2</v>
      </c>
      <c r="P31" s="558">
        <f>'[61]FY22-23 Sales '!O31</f>
        <v>9.8103316329732806E-2</v>
      </c>
      <c r="Q31" s="558">
        <f>'[61]FY22-23 Sales '!P31</f>
        <v>9.5891377415033674E-2</v>
      </c>
      <c r="R31" s="558">
        <f>'[61]FY22-23 Sales '!Q31</f>
        <v>9.7555441580743224E-2</v>
      </c>
      <c r="S31" s="555">
        <f t="shared" si="2"/>
        <v>1.290321628643464</v>
      </c>
      <c r="T31" s="557"/>
    </row>
    <row r="32" spans="1:20" s="205" customFormat="1">
      <c r="A32" s="448"/>
      <c r="B32" s="449"/>
      <c r="C32" s="412" t="s">
        <v>29</v>
      </c>
      <c r="D32" s="422">
        <f>[60]Services!$AE31</f>
        <v>1575</v>
      </c>
      <c r="E32" s="421">
        <f>[60]Load!AE31</f>
        <v>1.51772</v>
      </c>
      <c r="F32" s="421"/>
      <c r="G32" s="558">
        <f>'[61]FY22-23 Sales '!F32</f>
        <v>6.4628002429448397E-2</v>
      </c>
      <c r="H32" s="558">
        <f>'[61]FY22-23 Sales '!G32</f>
        <v>6.995306513837421E-2</v>
      </c>
      <c r="I32" s="558">
        <f>'[61]FY22-23 Sales '!H32</f>
        <v>7.3253853718156653E-2</v>
      </c>
      <c r="J32" s="558">
        <f>'[61]FY22-23 Sales '!I32</f>
        <v>6.3399704903799495E-2</v>
      </c>
      <c r="K32" s="558">
        <f>'[61]FY22-23 Sales '!J32</f>
        <v>5.4986782395038243E-2</v>
      </c>
      <c r="L32" s="558">
        <f>'[61]FY22-23 Sales '!K32</f>
        <v>5.956797718605028E-2</v>
      </c>
      <c r="M32" s="558">
        <f>'[61]FY22-23 Sales '!L32</f>
        <v>5.7086068713977353E-2</v>
      </c>
      <c r="N32" s="558">
        <f>'[61]FY22-23 Sales '!M32</f>
        <v>5.4435831491043495E-2</v>
      </c>
      <c r="O32" s="558">
        <f>'[61]FY22-23 Sales '!N32</f>
        <v>5.0314925104036776E-2</v>
      </c>
      <c r="P32" s="558">
        <f>'[61]FY22-23 Sales '!O32</f>
        <v>5.3790028825866899E-2</v>
      </c>
      <c r="Q32" s="558">
        <f>'[61]FY22-23 Sales '!P32</f>
        <v>5.2577223159004212E-2</v>
      </c>
      <c r="R32" s="558">
        <f>'[61]FY22-23 Sales '!Q32</f>
        <v>5.3489629209995997E-2</v>
      </c>
      <c r="S32" s="555">
        <f t="shared" si="2"/>
        <v>0.70748309227479211</v>
      </c>
      <c r="T32" s="557"/>
    </row>
    <row r="33" spans="1:20">
      <c r="A33" s="340"/>
      <c r="B33" s="450"/>
      <c r="C33" s="412" t="s">
        <v>122</v>
      </c>
      <c r="D33" s="422">
        <f>[60]Services!$AE32</f>
        <v>689</v>
      </c>
      <c r="E33" s="421">
        <f>[60]Load!AE32</f>
        <v>0.88341999999999998</v>
      </c>
      <c r="F33" s="421"/>
      <c r="G33" s="558">
        <f>'[61]FY22-23 Sales '!F33</f>
        <v>3.9923737587921088E-2</v>
      </c>
      <c r="H33" s="558">
        <f>'[61]FY22-23 Sales '!G33</f>
        <v>4.3213277698068556E-2</v>
      </c>
      <c r="I33" s="558">
        <f>'[61]FY22-23 Sales '!H33</f>
        <v>4.5252329071137048E-2</v>
      </c>
      <c r="J33" s="558">
        <f>'[61]FY22-23 Sales '!I33</f>
        <v>3.9164960799988754E-2</v>
      </c>
      <c r="K33" s="558">
        <f>'[61]FY22-23 Sales '!J33</f>
        <v>3.396790537569401E-2</v>
      </c>
      <c r="L33" s="558">
        <f>'[61]FY22-23 Sales '!K33</f>
        <v>3.6797923507156105E-2</v>
      </c>
      <c r="M33" s="558">
        <f>'[61]FY22-23 Sales '!L33</f>
        <v>3.526473264821773E-2</v>
      </c>
      <c r="N33" s="558">
        <f>'[61]FY22-23 Sales '!M33</f>
        <v>3.3627557252774283E-2</v>
      </c>
      <c r="O33" s="558">
        <f>'[61]FY22-23 Sales '!N33</f>
        <v>3.1081880780739646E-2</v>
      </c>
      <c r="P33" s="558">
        <f>'[61]FY22-23 Sales '!O33</f>
        <v>3.3228614763932296E-2</v>
      </c>
      <c r="Q33" s="558">
        <f>'[61]FY22-23 Sales '!P33</f>
        <v>3.247940802120762E-2</v>
      </c>
      <c r="R33" s="558">
        <f>'[61]FY22-23 Sales '!Q33</f>
        <v>3.3043043881579331E-2</v>
      </c>
      <c r="S33" s="555">
        <f t="shared" si="2"/>
        <v>0.43704537138841648</v>
      </c>
      <c r="T33" s="557"/>
    </row>
    <row r="34" spans="1:20">
      <c r="A34" s="340"/>
      <c r="B34" s="450"/>
      <c r="C34" s="400" t="s">
        <v>44</v>
      </c>
      <c r="D34" s="466">
        <f t="shared" ref="D34:L34" si="10">SUM(D35:D40)</f>
        <v>22113</v>
      </c>
      <c r="E34" s="403">
        <f t="shared" si="10"/>
        <v>387.73115961166644</v>
      </c>
      <c r="F34" s="403">
        <f t="shared" si="10"/>
        <v>0</v>
      </c>
      <c r="G34" s="555">
        <f t="shared" si="10"/>
        <v>21.277899999999995</v>
      </c>
      <c r="H34" s="555">
        <f t="shared" si="10"/>
        <v>21.101853000000002</v>
      </c>
      <c r="I34" s="555">
        <f t="shared" si="10"/>
        <v>21.908694999999994</v>
      </c>
      <c r="J34" s="555">
        <f t="shared" si="10"/>
        <v>17.595610999999998</v>
      </c>
      <c r="K34" s="555">
        <f t="shared" si="10"/>
        <v>14.882455500000001</v>
      </c>
      <c r="L34" s="555">
        <f t="shared" si="10"/>
        <v>16.780107999999998</v>
      </c>
      <c r="M34" s="555">
        <f t="shared" ref="M34:R34" si="11">SUM(M35:M40)</f>
        <v>15.748473999999998</v>
      </c>
      <c r="N34" s="555">
        <f t="shared" si="11"/>
        <v>17.335014000000001</v>
      </c>
      <c r="O34" s="555">
        <f t="shared" si="11"/>
        <v>21.366014000000003</v>
      </c>
      <c r="P34" s="555">
        <f t="shared" si="11"/>
        <v>24.650779000000004</v>
      </c>
      <c r="Q34" s="555">
        <f t="shared" si="11"/>
        <v>23.489951999999999</v>
      </c>
      <c r="R34" s="555">
        <f t="shared" si="11"/>
        <v>20.878366999999997</v>
      </c>
      <c r="S34" s="555">
        <f t="shared" si="2"/>
        <v>237.01522249999996</v>
      </c>
      <c r="T34" s="557"/>
    </row>
    <row r="35" spans="1:20">
      <c r="A35" s="340"/>
      <c r="B35" s="450"/>
      <c r="C35" s="404" t="s">
        <v>45</v>
      </c>
      <c r="D35" s="422">
        <f>[60]Services!$S40</f>
        <v>18924</v>
      </c>
      <c r="E35" s="421">
        <f>[60]Load!$S$40</f>
        <v>363.53859595166648</v>
      </c>
      <c r="F35" s="421"/>
      <c r="G35" s="558">
        <f>'[61]FY22-23 Sales '!F35</f>
        <v>19.750953041710009</v>
      </c>
      <c r="H35" s="558">
        <f>'[61]FY22-23 Sales '!G35</f>
        <v>19.587539545541034</v>
      </c>
      <c r="I35" s="558">
        <f>'[61]FY22-23 Sales '!H35</f>
        <v>20.336480862780011</v>
      </c>
      <c r="J35" s="558">
        <f>'[61]FY22-23 Sales '!I35</f>
        <v>16.332912862697736</v>
      </c>
      <c r="K35" s="558">
        <f>'[61]FY22-23 Sales '!J35</f>
        <v>13.814459120770325</v>
      </c>
      <c r="L35" s="558">
        <f>'[61]FY22-23 Sales '!K35</f>
        <v>15.575932077076333</v>
      </c>
      <c r="M35" s="558">
        <f>'[61]FY22-23 Sales '!L35</f>
        <v>14.618330307623919</v>
      </c>
      <c r="N35" s="558">
        <f>'[61]FY22-23 Sales '!M35</f>
        <v>16.091016852762049</v>
      </c>
      <c r="O35" s="558">
        <f>'[61]FY22-23 Sales '!N35</f>
        <v>19.832743795323726</v>
      </c>
      <c r="P35" s="558">
        <f>'[61]FY22-23 Sales '!O35</f>
        <v>22.881787134565499</v>
      </c>
      <c r="Q35" s="558">
        <f>'[61]FY22-23 Sales '!P35</f>
        <v>21.804263527134829</v>
      </c>
      <c r="R35" s="558">
        <f>'[61]FY22-23 Sales '!Q35</f>
        <v>19.380091372014526</v>
      </c>
      <c r="S35" s="555">
        <f t="shared" si="2"/>
        <v>220.00651049999999</v>
      </c>
      <c r="T35" s="557"/>
    </row>
    <row r="36" spans="1:20">
      <c r="A36" s="340"/>
      <c r="B36" s="450"/>
      <c r="C36" s="404" t="s">
        <v>46</v>
      </c>
      <c r="D36" s="422">
        <f>[60]Services!$S41</f>
        <v>0</v>
      </c>
      <c r="E36" s="421"/>
      <c r="F36" s="421"/>
      <c r="G36" s="558">
        <f>'[61]FY22-23 Sales '!F36</f>
        <v>0</v>
      </c>
      <c r="H36" s="558">
        <f>'[61]FY22-23 Sales '!G36</f>
        <v>0</v>
      </c>
      <c r="I36" s="558">
        <f>'[61]FY22-23 Sales '!H36</f>
        <v>0</v>
      </c>
      <c r="J36" s="558">
        <f>'[61]FY22-23 Sales '!I36</f>
        <v>0</v>
      </c>
      <c r="K36" s="558">
        <f>'[61]FY22-23 Sales '!J36</f>
        <v>0</v>
      </c>
      <c r="L36" s="558">
        <f>'[61]FY22-23 Sales '!K36</f>
        <v>0</v>
      </c>
      <c r="M36" s="558">
        <f>'[61]FY22-23 Sales '!L36</f>
        <v>0</v>
      </c>
      <c r="N36" s="558">
        <f>'[61]FY22-23 Sales '!M36</f>
        <v>0</v>
      </c>
      <c r="O36" s="558">
        <f>'[61]FY22-23 Sales '!N36</f>
        <v>0</v>
      </c>
      <c r="P36" s="558">
        <f>'[61]FY22-23 Sales '!O36</f>
        <v>0</v>
      </c>
      <c r="Q36" s="558">
        <f>'[61]FY22-23 Sales '!P36</f>
        <v>0</v>
      </c>
      <c r="R36" s="558">
        <f>'[61]FY22-23 Sales '!Q36</f>
        <v>0</v>
      </c>
      <c r="S36" s="555">
        <f t="shared" si="2"/>
        <v>0</v>
      </c>
      <c r="T36" s="557"/>
    </row>
    <row r="37" spans="1:20">
      <c r="A37" s="340"/>
      <c r="B37" s="450"/>
      <c r="C37" s="404" t="s">
        <v>47</v>
      </c>
      <c r="D37" s="422">
        <f>[60]Services!$S42</f>
        <v>100</v>
      </c>
      <c r="E37" s="421">
        <f>[60]Load!$S$42</f>
        <v>0.99955048000000013</v>
      </c>
      <c r="F37" s="421"/>
      <c r="G37" s="558">
        <f>'[61]FY22-23 Sales '!F37</f>
        <v>6.1022803531110725E-2</v>
      </c>
      <c r="H37" s="558">
        <f>'[61]FY22-23 Sales '!G37</f>
        <v>6.051791905034707E-2</v>
      </c>
      <c r="I37" s="558">
        <f>'[61]FY22-23 Sales '!H37</f>
        <v>6.2831857965684024E-2</v>
      </c>
      <c r="J37" s="558">
        <f>'[61]FY22-23 Sales '!I37</f>
        <v>5.0462381769951506E-2</v>
      </c>
      <c r="K37" s="558">
        <f>'[61]FY22-23 Sales '!J37</f>
        <v>4.2681334061960931E-2</v>
      </c>
      <c r="L37" s="558">
        <f>'[61]FY22-23 Sales '!K37</f>
        <v>4.8123604007670857E-2</v>
      </c>
      <c r="M37" s="558">
        <f>'[61]FY22-23 Sales '!L37</f>
        <v>4.5164985022807976E-2</v>
      </c>
      <c r="N37" s="558">
        <f>'[61]FY22-23 Sales '!M37</f>
        <v>4.9715016685436729E-2</v>
      </c>
      <c r="O37" s="558">
        <f>'[61]FY22-23 Sales '!N37</f>
        <v>6.1275505316077311E-2</v>
      </c>
      <c r="P37" s="558">
        <f>'[61]FY22-23 Sales '!O37</f>
        <v>7.0695869602067432E-2</v>
      </c>
      <c r="Q37" s="558">
        <f>'[61]FY22-23 Sales '!P37</f>
        <v>6.7366738533935308E-2</v>
      </c>
      <c r="R37" s="558">
        <f>'[61]FY22-23 Sales '!Q37</f>
        <v>5.9876984452950061E-2</v>
      </c>
      <c r="S37" s="555">
        <f t="shared" si="2"/>
        <v>0.67973499999999987</v>
      </c>
      <c r="T37" s="557"/>
    </row>
    <row r="38" spans="1:20" s="205" customFormat="1">
      <c r="A38" s="448"/>
      <c r="B38" s="449"/>
      <c r="C38" s="404" t="s">
        <v>48</v>
      </c>
      <c r="D38" s="422">
        <f>[60]Services!$S43</f>
        <v>2</v>
      </c>
      <c r="E38" s="421"/>
      <c r="F38" s="421"/>
      <c r="G38" s="558">
        <f>'[61]FY22-23 Sales '!F38</f>
        <v>1.0066403760205737E-3</v>
      </c>
      <c r="H38" s="558">
        <f>'[61]FY22-23 Sales '!G38</f>
        <v>9.9831173370731495E-4</v>
      </c>
      <c r="I38" s="558">
        <f>'[61]FY22-23 Sales '!H38</f>
        <v>1.0364827813327474E-3</v>
      </c>
      <c r="J38" s="558">
        <f>'[61]FY22-23 Sales '!I38</f>
        <v>8.3243423802874098E-4</v>
      </c>
      <c r="K38" s="558">
        <f>'[61]FY22-23 Sales '!J38</f>
        <v>7.0407702830774938E-4</v>
      </c>
      <c r="L38" s="558">
        <f>'[61]FY22-23 Sales '!K38</f>
        <v>7.93853445442729E-4</v>
      </c>
      <c r="M38" s="558">
        <f>'[61]FY22-23 Sales '!L38</f>
        <v>7.4504766866609166E-4</v>
      </c>
      <c r="N38" s="558">
        <f>'[61]FY22-23 Sales '!M38</f>
        <v>8.2010560305678258E-4</v>
      </c>
      <c r="O38" s="558">
        <f>'[61]FY22-23 Sales '!N38</f>
        <v>1.010808978659588E-3</v>
      </c>
      <c r="P38" s="558">
        <f>'[61]FY22-23 Sales '!O38</f>
        <v>1.1662085751770648E-3</v>
      </c>
      <c r="Q38" s="558">
        <f>'[61]FY22-23 Sales '!P38</f>
        <v>1.1112907812324165E-3</v>
      </c>
      <c r="R38" s="558">
        <f>'[61]FY22-23 Sales '!Q38</f>
        <v>9.8773879036820095E-4</v>
      </c>
      <c r="S38" s="555">
        <f t="shared" si="2"/>
        <v>1.1212999999999999E-2</v>
      </c>
      <c r="T38" s="557"/>
    </row>
    <row r="39" spans="1:20">
      <c r="A39" s="340"/>
      <c r="B39" s="450"/>
      <c r="C39" s="404" t="s">
        <v>49</v>
      </c>
      <c r="D39" s="422">
        <f>[60]Services!$S44</f>
        <v>3082</v>
      </c>
      <c r="E39" s="421">
        <f>[60]Load!$S$44</f>
        <v>23.193013180000001</v>
      </c>
      <c r="F39" s="421"/>
      <c r="G39" s="558">
        <f>'[61]FY22-23 Sales '!F39</f>
        <v>1.462227424409839</v>
      </c>
      <c r="H39" s="558">
        <f>'[61]FY22-23 Sales '!G39</f>
        <v>1.4501293907042068</v>
      </c>
      <c r="I39" s="558">
        <f>'[61]FY22-23 Sales '!H39</f>
        <v>1.5055759573092606</v>
      </c>
      <c r="J39" s="558">
        <f>'[61]FY22-23 Sales '!I39</f>
        <v>1.2091787701534191</v>
      </c>
      <c r="K39" s="558">
        <f>'[61]FY22-23 Sales '!J39</f>
        <v>1.0227294316948123</v>
      </c>
      <c r="L39" s="558">
        <f>'[61]FY22-23 Sales '!K39</f>
        <v>1.1531370155024199</v>
      </c>
      <c r="M39" s="558">
        <f>'[61]FY22-23 Sales '!L39</f>
        <v>1.0822426355704895</v>
      </c>
      <c r="N39" s="558">
        <f>'[61]FY22-23 Sales '!M39</f>
        <v>1.1912704201696835</v>
      </c>
      <c r="O39" s="558">
        <f>'[61]FY22-23 Sales '!N39</f>
        <v>1.4682826604657679</v>
      </c>
      <c r="P39" s="558">
        <f>'[61]FY22-23 Sales '!O39</f>
        <v>1.6940132760688862</v>
      </c>
      <c r="Q39" s="558">
        <f>'[61]FY22-23 Sales '!P39</f>
        <v>1.6142406916317285</v>
      </c>
      <c r="R39" s="558">
        <f>'[61]FY22-23 Sales '!Q39</f>
        <v>1.4347713263194855</v>
      </c>
      <c r="S39" s="555">
        <f t="shared" si="2"/>
        <v>16.287799</v>
      </c>
      <c r="T39" s="557"/>
    </row>
    <row r="40" spans="1:20">
      <c r="A40" s="340"/>
      <c r="B40" s="450"/>
      <c r="C40" s="404" t="s">
        <v>108</v>
      </c>
      <c r="D40" s="422">
        <f>[60]Services!$S45</f>
        <v>5</v>
      </c>
      <c r="E40" s="421"/>
      <c r="F40" s="422"/>
      <c r="G40" s="558">
        <f>'[61]FY22-23 Sales '!F40</f>
        <v>2.690089973018504E-3</v>
      </c>
      <c r="H40" s="558">
        <f>'[61]FY22-23 Sales '!G40</f>
        <v>2.6678329707071871E-3</v>
      </c>
      <c r="I40" s="558">
        <f>'[61]FY22-23 Sales '!H40</f>
        <v>2.7698391637060353E-3</v>
      </c>
      <c r="J40" s="558">
        <f>'[61]FY22-23 Sales '!I40</f>
        <v>2.2245511408660679E-3</v>
      </c>
      <c r="K40" s="558">
        <f>'[61]FY22-23 Sales '!J40</f>
        <v>1.8815364445948191E-3</v>
      </c>
      <c r="L40" s="558">
        <f>'[61]FY22-23 Sales '!K40</f>
        <v>2.1214499681344303E-3</v>
      </c>
      <c r="M40" s="558">
        <f>'[61]FY22-23 Sales '!L40</f>
        <v>1.9910241141157079E-3</v>
      </c>
      <c r="N40" s="558">
        <f>'[61]FY22-23 Sales '!M40</f>
        <v>2.1916047797731642E-3</v>
      </c>
      <c r="O40" s="558">
        <f>'[61]FY22-23 Sales '!N40</f>
        <v>2.701229915770494E-3</v>
      </c>
      <c r="P40" s="558">
        <f>'[61]FY22-23 Sales '!O40</f>
        <v>3.116511188368924E-3</v>
      </c>
      <c r="Q40" s="558">
        <f>'[61]FY22-23 Sales '!P40</f>
        <v>2.9697519182760508E-3</v>
      </c>
      <c r="R40" s="558">
        <f>'[61]FY22-23 Sales '!Q40</f>
        <v>2.6395784226686111E-3</v>
      </c>
      <c r="S40" s="555">
        <f t="shared" si="2"/>
        <v>2.9964999999999995E-2</v>
      </c>
      <c r="T40" s="557"/>
    </row>
    <row r="41" spans="1:20">
      <c r="A41" s="340"/>
      <c r="B41" s="450"/>
      <c r="C41" s="400" t="s">
        <v>52</v>
      </c>
      <c r="D41" s="466">
        <f>D42+D43</f>
        <v>6296</v>
      </c>
      <c r="E41" s="403">
        <f>E42+E43</f>
        <v>18.795330625540775</v>
      </c>
      <c r="F41" s="403">
        <f>F42+F43</f>
        <v>0</v>
      </c>
      <c r="G41" s="555">
        <f t="shared" ref="G41:R41" si="12">G42+G43</f>
        <v>0.73176899999999989</v>
      </c>
      <c r="H41" s="555">
        <f t="shared" si="12"/>
        <v>0.73470000000000002</v>
      </c>
      <c r="I41" s="555">
        <f t="shared" si="12"/>
        <v>0.78040200000000004</v>
      </c>
      <c r="J41" s="555">
        <f t="shared" si="12"/>
        <v>0.73809799999999992</v>
      </c>
      <c r="K41" s="555">
        <f t="shared" si="12"/>
        <v>0.66727099999999995</v>
      </c>
      <c r="L41" s="555">
        <f t="shared" si="12"/>
        <v>0.71270800000000001</v>
      </c>
      <c r="M41" s="555">
        <f t="shared" si="12"/>
        <v>0.69061799999999995</v>
      </c>
      <c r="N41" s="555">
        <f t="shared" si="12"/>
        <v>0.66414100000000009</v>
      </c>
      <c r="O41" s="555">
        <f t="shared" si="12"/>
        <v>0.65244599999999997</v>
      </c>
      <c r="P41" s="555">
        <f t="shared" si="12"/>
        <v>0.64971500000000004</v>
      </c>
      <c r="Q41" s="555">
        <f t="shared" si="12"/>
        <v>0.70571099999999987</v>
      </c>
      <c r="R41" s="555">
        <f t="shared" si="12"/>
        <v>0.60979899999999998</v>
      </c>
      <c r="S41" s="555">
        <f t="shared" si="2"/>
        <v>8.3373779999999993</v>
      </c>
      <c r="T41" s="557"/>
    </row>
    <row r="42" spans="1:20">
      <c r="A42" s="340"/>
      <c r="B42" s="450"/>
      <c r="C42" s="404" t="s">
        <v>53</v>
      </c>
      <c r="D42" s="422">
        <f>[60]Services!$S$50</f>
        <v>6260</v>
      </c>
      <c r="E42" s="421">
        <f>[60]Load!$S$50*0.746/1000</f>
        <v>18.690696665540774</v>
      </c>
      <c r="F42" s="421"/>
      <c r="G42" s="558">
        <f>'[61]FY22-23 Sales '!F42</f>
        <v>0.69983217157685451</v>
      </c>
      <c r="H42" s="558">
        <f>'[61]FY22-23 Sales '!G42</f>
        <v>0.70263525300677543</v>
      </c>
      <c r="I42" s="558">
        <f>'[61]FY22-23 Sales '!H42</f>
        <v>0.74634266600924681</v>
      </c>
      <c r="J42" s="558">
        <f>'[61]FY22-23 Sales '!I42</f>
        <v>0.7058849530063902</v>
      </c>
      <c r="K42" s="558">
        <f>'[61]FY22-23 Sales '!J42</f>
        <v>0.63814907841171098</v>
      </c>
      <c r="L42" s="558">
        <f>'[61]FY22-23 Sales '!K42</f>
        <v>0.68160305689390621</v>
      </c>
      <c r="M42" s="558">
        <f>'[61]FY22-23 Sales '!L42</f>
        <v>0.66047713782636885</v>
      </c>
      <c r="N42" s="558">
        <f>'[61]FY22-23 Sales '!M42</f>
        <v>0.63515568200241312</v>
      </c>
      <c r="O42" s="558">
        <f>'[61]FY22-23 Sales '!N42</f>
        <v>0.62397109062645784</v>
      </c>
      <c r="P42" s="558">
        <f>'[61]FY22-23 Sales '!O42</f>
        <v>0.62135928053259448</v>
      </c>
      <c r="Q42" s="558">
        <f>'[61]FY22-23 Sales '!P42</f>
        <v>0.67491142920193881</v>
      </c>
      <c r="R42" s="558">
        <f>'[61]FY22-23 Sales '!Q42</f>
        <v>0.58318534728226301</v>
      </c>
      <c r="S42" s="555">
        <f t="shared" si="2"/>
        <v>7.97350714637692</v>
      </c>
      <c r="T42" s="557"/>
    </row>
    <row r="43" spans="1:20">
      <c r="A43" s="340"/>
      <c r="B43" s="450"/>
      <c r="C43" s="404" t="s">
        <v>54</v>
      </c>
      <c r="D43" s="422">
        <f>[60]Services!$S$52</f>
        <v>36</v>
      </c>
      <c r="E43" s="421">
        <f>[60]Load!$S$52*0.746/1000</f>
        <v>0.10463395999999998</v>
      </c>
      <c r="F43" s="421"/>
      <c r="G43" s="558">
        <f>'[61]FY22-23 Sales '!F43</f>
        <v>3.1936828423145422E-2</v>
      </c>
      <c r="H43" s="558">
        <f>'[61]FY22-23 Sales '!G43</f>
        <v>3.2064746993224563E-2</v>
      </c>
      <c r="I43" s="558">
        <f>'[61]FY22-23 Sales '!H43</f>
        <v>3.4059333990753282E-2</v>
      </c>
      <c r="J43" s="558">
        <f>'[61]FY22-23 Sales '!I43</f>
        <v>3.2213046993609711E-2</v>
      </c>
      <c r="K43" s="558">
        <f>'[61]FY22-23 Sales '!J43</f>
        <v>2.912192158828902E-2</v>
      </c>
      <c r="L43" s="558">
        <f>'[61]FY22-23 Sales '!K43</f>
        <v>3.1104943106093765E-2</v>
      </c>
      <c r="M43" s="558">
        <f>'[61]FY22-23 Sales '!L43</f>
        <v>3.0140862173631083E-2</v>
      </c>
      <c r="N43" s="558">
        <f>'[61]FY22-23 Sales '!M43</f>
        <v>2.8985317997586982E-2</v>
      </c>
      <c r="O43" s="558">
        <f>'[61]FY22-23 Sales '!N43</f>
        <v>2.8474909373542107E-2</v>
      </c>
      <c r="P43" s="558">
        <f>'[61]FY22-23 Sales '!O43</f>
        <v>2.8355719467405602E-2</v>
      </c>
      <c r="Q43" s="558">
        <f>'[61]FY22-23 Sales '!P43</f>
        <v>3.0799570798061105E-2</v>
      </c>
      <c r="R43" s="558">
        <f>'[61]FY22-23 Sales '!Q43</f>
        <v>2.6613652717736958E-2</v>
      </c>
      <c r="S43" s="555">
        <f t="shared" si="2"/>
        <v>0.36387085362307958</v>
      </c>
      <c r="T43" s="557"/>
    </row>
    <row r="44" spans="1:20">
      <c r="A44" s="340"/>
      <c r="B44" s="450"/>
      <c r="C44" s="400" t="s">
        <v>55</v>
      </c>
      <c r="D44" s="466">
        <f>D45+D50</f>
        <v>1285533</v>
      </c>
      <c r="E44" s="403">
        <f>E45+E50</f>
        <v>0</v>
      </c>
      <c r="F44" s="403">
        <f>F45+F50</f>
        <v>6522713.8832366457</v>
      </c>
      <c r="G44" s="555">
        <f t="shared" ref="G44:R44" si="13">G45+G50</f>
        <v>828.53600000000006</v>
      </c>
      <c r="H44" s="555">
        <f t="shared" si="13"/>
        <v>261.16199999999998</v>
      </c>
      <c r="I44" s="555">
        <f t="shared" si="13"/>
        <v>165.48500000000001</v>
      </c>
      <c r="J44" s="555">
        <f t="shared" si="13"/>
        <v>248.60799999999998</v>
      </c>
      <c r="K44" s="555">
        <f t="shared" si="13"/>
        <v>708.66100000000006</v>
      </c>
      <c r="L44" s="555">
        <f t="shared" si="13"/>
        <v>596.26299999999981</v>
      </c>
      <c r="M44" s="555">
        <f t="shared" si="13"/>
        <v>473.45</v>
      </c>
      <c r="N44" s="555">
        <f t="shared" si="13"/>
        <v>362.08399999999995</v>
      </c>
      <c r="O44" s="555">
        <f t="shared" si="13"/>
        <v>798.97</v>
      </c>
      <c r="P44" s="555">
        <f t="shared" si="13"/>
        <v>972.32460000000003</v>
      </c>
      <c r="Q44" s="555">
        <f t="shared" si="13"/>
        <v>1123.4839999999997</v>
      </c>
      <c r="R44" s="555">
        <f t="shared" si="13"/>
        <v>1328.9909999999998</v>
      </c>
      <c r="S44" s="555">
        <f t="shared" si="2"/>
        <v>7868.0185999999994</v>
      </c>
      <c r="T44" s="557"/>
    </row>
    <row r="45" spans="1:20" s="205" customFormat="1">
      <c r="A45" s="448"/>
      <c r="B45" s="449"/>
      <c r="C45" s="400" t="s">
        <v>139</v>
      </c>
      <c r="D45" s="466">
        <f>D46+D47</f>
        <v>1285213</v>
      </c>
      <c r="E45" s="403">
        <f>E46+E47</f>
        <v>0</v>
      </c>
      <c r="F45" s="403">
        <f t="shared" ref="F45:R45" si="14">F46+F47</f>
        <v>6520211.3832366457</v>
      </c>
      <c r="G45" s="555">
        <f t="shared" si="14"/>
        <v>828.26221435895843</v>
      </c>
      <c r="H45" s="555">
        <f t="shared" si="14"/>
        <v>261.07570030320261</v>
      </c>
      <c r="I45" s="555">
        <f t="shared" si="14"/>
        <v>165.43031629668747</v>
      </c>
      <c r="J45" s="555">
        <f t="shared" si="14"/>
        <v>248.52584871067995</v>
      </c>
      <c r="K45" s="555">
        <f t="shared" si="14"/>
        <v>708.42682646237927</v>
      </c>
      <c r="L45" s="555">
        <f t="shared" si="14"/>
        <v>596.06596782797067</v>
      </c>
      <c r="M45" s="555">
        <f t="shared" si="14"/>
        <v>473.29355077902329</v>
      </c>
      <c r="N45" s="555">
        <f t="shared" si="14"/>
        <v>361.96435112529696</v>
      </c>
      <c r="O45" s="555">
        <f t="shared" si="14"/>
        <v>798.70598429805955</v>
      </c>
      <c r="P45" s="555">
        <f t="shared" si="14"/>
        <v>972.00330012418112</v>
      </c>
      <c r="Q45" s="555">
        <f t="shared" si="14"/>
        <v>1123.1127502448412</v>
      </c>
      <c r="R45" s="555">
        <f t="shared" si="14"/>
        <v>1328.5518414687187</v>
      </c>
      <c r="S45" s="555">
        <f t="shared" si="2"/>
        <v>7865.4186519999994</v>
      </c>
      <c r="T45" s="557"/>
    </row>
    <row r="46" spans="1:20">
      <c r="A46" s="340"/>
      <c r="B46" s="450"/>
      <c r="C46" s="400" t="s">
        <v>123</v>
      </c>
      <c r="D46" s="421"/>
      <c r="E46" s="421"/>
      <c r="F46" s="421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5">
        <f t="shared" si="2"/>
        <v>0</v>
      </c>
      <c r="T46" s="557"/>
    </row>
    <row r="47" spans="1:20">
      <c r="A47" s="340"/>
      <c r="B47" s="450"/>
      <c r="C47" s="400" t="s">
        <v>143</v>
      </c>
      <c r="D47" s="422">
        <f t="shared" ref="D47:R47" si="15">+D48</f>
        <v>1285213</v>
      </c>
      <c r="E47" s="421">
        <f t="shared" si="15"/>
        <v>0</v>
      </c>
      <c r="F47" s="421">
        <f t="shared" si="15"/>
        <v>6520211.3832366457</v>
      </c>
      <c r="G47" s="558">
        <f>+G48</f>
        <v>828.26221435895843</v>
      </c>
      <c r="H47" s="558">
        <f t="shared" si="15"/>
        <v>261.07570030320261</v>
      </c>
      <c r="I47" s="558">
        <f t="shared" si="15"/>
        <v>165.43031629668747</v>
      </c>
      <c r="J47" s="558">
        <f t="shared" si="15"/>
        <v>248.52584871067995</v>
      </c>
      <c r="K47" s="558">
        <f t="shared" si="15"/>
        <v>708.42682646237927</v>
      </c>
      <c r="L47" s="558">
        <f t="shared" si="15"/>
        <v>596.06596782797067</v>
      </c>
      <c r="M47" s="558">
        <f t="shared" si="15"/>
        <v>473.29355077902329</v>
      </c>
      <c r="N47" s="558">
        <f t="shared" si="15"/>
        <v>361.96435112529696</v>
      </c>
      <c r="O47" s="558">
        <f t="shared" si="15"/>
        <v>798.70598429805955</v>
      </c>
      <c r="P47" s="558">
        <f t="shared" si="15"/>
        <v>972.00330012418112</v>
      </c>
      <c r="Q47" s="558">
        <f t="shared" si="15"/>
        <v>1123.1127502448412</v>
      </c>
      <c r="R47" s="558">
        <f t="shared" si="15"/>
        <v>1328.5518414687187</v>
      </c>
      <c r="S47" s="555">
        <f t="shared" si="2"/>
        <v>7865.4186519999994</v>
      </c>
      <c r="T47" s="557"/>
    </row>
    <row r="48" spans="1:20" s="205" customFormat="1">
      <c r="A48" s="448"/>
      <c r="B48" s="449"/>
      <c r="C48" s="415" t="s">
        <v>144</v>
      </c>
      <c r="D48" s="422">
        <f>[60]Services!$S$61</f>
        <v>1285213</v>
      </c>
      <c r="E48" s="421"/>
      <c r="F48" s="421">
        <f>[60]Load!$S$61</f>
        <v>6520211.3832366457</v>
      </c>
      <c r="G48" s="558">
        <f>'[61]FY22-23 Sales '!F47</f>
        <v>828.26221435895843</v>
      </c>
      <c r="H48" s="558">
        <f>'[61]FY22-23 Sales '!G47</f>
        <v>261.07570030320261</v>
      </c>
      <c r="I48" s="558">
        <f>'[61]FY22-23 Sales '!H47</f>
        <v>165.43031629668747</v>
      </c>
      <c r="J48" s="558">
        <f>'[61]FY22-23 Sales '!I47</f>
        <v>248.52584871067995</v>
      </c>
      <c r="K48" s="558">
        <f>'[61]FY22-23 Sales '!J47</f>
        <v>708.42682646237927</v>
      </c>
      <c r="L48" s="558">
        <f>'[61]FY22-23 Sales '!K47</f>
        <v>596.06596782797067</v>
      </c>
      <c r="M48" s="558">
        <f>'[61]FY22-23 Sales '!L47</f>
        <v>473.29355077902329</v>
      </c>
      <c r="N48" s="558">
        <f>'[61]FY22-23 Sales '!M47</f>
        <v>361.96435112529696</v>
      </c>
      <c r="O48" s="558">
        <f>'[61]FY22-23 Sales '!N47</f>
        <v>798.70598429805955</v>
      </c>
      <c r="P48" s="558">
        <f>'[61]FY22-23 Sales '!O47</f>
        <v>972.00330012418112</v>
      </c>
      <c r="Q48" s="558">
        <f>'[61]FY22-23 Sales '!P47</f>
        <v>1123.1127502448412</v>
      </c>
      <c r="R48" s="558">
        <f>'[61]FY22-23 Sales '!Q47</f>
        <v>1328.5518414687187</v>
      </c>
      <c r="S48" s="555">
        <f t="shared" si="2"/>
        <v>7865.4186519999994</v>
      </c>
      <c r="T48" s="557"/>
    </row>
    <row r="49" spans="1:20" s="205" customFormat="1">
      <c r="A49" s="448"/>
      <c r="B49" s="446"/>
      <c r="C49" s="416" t="s">
        <v>145</v>
      </c>
      <c r="D49" s="422"/>
      <c r="E49" s="421"/>
      <c r="F49" s="421"/>
      <c r="G49" s="558"/>
      <c r="H49" s="558"/>
      <c r="I49" s="558"/>
      <c r="J49" s="558"/>
      <c r="K49" s="558"/>
      <c r="L49" s="558"/>
      <c r="M49" s="558"/>
      <c r="N49" s="558"/>
      <c r="O49" s="558"/>
      <c r="P49" s="558"/>
      <c r="Q49" s="558"/>
      <c r="R49" s="558"/>
      <c r="S49" s="555">
        <f t="shared" si="2"/>
        <v>0</v>
      </c>
      <c r="T49" s="557"/>
    </row>
    <row r="50" spans="1:20">
      <c r="A50" s="340"/>
      <c r="B50" s="450"/>
      <c r="C50" s="400" t="s">
        <v>141</v>
      </c>
      <c r="D50" s="466">
        <f>D51</f>
        <v>320</v>
      </c>
      <c r="E50" s="403">
        <f>E51</f>
        <v>0</v>
      </c>
      <c r="F50" s="403">
        <f t="shared" ref="F50:R50" si="16">F51</f>
        <v>2502.5</v>
      </c>
      <c r="G50" s="555">
        <f t="shared" si="16"/>
        <v>0.27378564104157055</v>
      </c>
      <c r="H50" s="555">
        <f t="shared" si="16"/>
        <v>8.6299696797361408E-2</v>
      </c>
      <c r="I50" s="555">
        <f t="shared" si="16"/>
        <v>5.4683703312546836E-2</v>
      </c>
      <c r="J50" s="555">
        <f t="shared" si="16"/>
        <v>8.2151289320032878E-2</v>
      </c>
      <c r="K50" s="555">
        <f t="shared" si="16"/>
        <v>0.2341735376207677</v>
      </c>
      <c r="L50" s="555">
        <f t="shared" si="16"/>
        <v>0.19703217202918152</v>
      </c>
      <c r="M50" s="555">
        <f t="shared" si="16"/>
        <v>0.15644922097667641</v>
      </c>
      <c r="N50" s="555">
        <f t="shared" si="16"/>
        <v>0.11964887470296524</v>
      </c>
      <c r="O50" s="555">
        <f t="shared" si="16"/>
        <v>0.26401570194051144</v>
      </c>
      <c r="P50" s="555">
        <f t="shared" si="16"/>
        <v>0.32129987581890063</v>
      </c>
      <c r="Q50" s="555">
        <f t="shared" si="16"/>
        <v>0.37124975515843339</v>
      </c>
      <c r="R50" s="555">
        <f t="shared" si="16"/>
        <v>0.4391585312810522</v>
      </c>
      <c r="S50" s="555">
        <f t="shared" si="2"/>
        <v>2.5999480000000004</v>
      </c>
      <c r="T50" s="557"/>
    </row>
    <row r="51" spans="1:20">
      <c r="A51" s="340"/>
      <c r="B51" s="450"/>
      <c r="C51" s="404" t="s">
        <v>109</v>
      </c>
      <c r="D51" s="422">
        <f>[60]Services!$S$71</f>
        <v>320</v>
      </c>
      <c r="E51" s="421"/>
      <c r="F51" s="421">
        <f>[60]Load!$S$71</f>
        <v>2502.5</v>
      </c>
      <c r="G51" s="558">
        <f>'[61]FY22-23 Sales '!F49</f>
        <v>0.27378564104157055</v>
      </c>
      <c r="H51" s="558">
        <f>'[61]FY22-23 Sales '!G49</f>
        <v>8.6299696797361408E-2</v>
      </c>
      <c r="I51" s="558">
        <f>'[61]FY22-23 Sales '!H49</f>
        <v>5.4683703312546836E-2</v>
      </c>
      <c r="J51" s="558">
        <f>'[61]FY22-23 Sales '!I49</f>
        <v>8.2151289320032878E-2</v>
      </c>
      <c r="K51" s="558">
        <f>'[61]FY22-23 Sales '!J49</f>
        <v>0.2341735376207677</v>
      </c>
      <c r="L51" s="558">
        <f>'[61]FY22-23 Sales '!K49</f>
        <v>0.19703217202918152</v>
      </c>
      <c r="M51" s="558">
        <f>'[61]FY22-23 Sales '!L49</f>
        <v>0.15644922097667641</v>
      </c>
      <c r="N51" s="558">
        <f>'[61]FY22-23 Sales '!M49</f>
        <v>0.11964887470296524</v>
      </c>
      <c r="O51" s="558">
        <f>'[61]FY22-23 Sales '!N49</f>
        <v>0.26401570194051144</v>
      </c>
      <c r="P51" s="558">
        <f>'[61]FY22-23 Sales '!O49</f>
        <v>0.32129987581890063</v>
      </c>
      <c r="Q51" s="558">
        <f>'[61]FY22-23 Sales '!P49</f>
        <v>0.37124975515843339</v>
      </c>
      <c r="R51" s="558">
        <f>'[61]FY22-23 Sales '!Q49</f>
        <v>0.4391585312810522</v>
      </c>
      <c r="S51" s="555">
        <f t="shared" si="2"/>
        <v>2.5999480000000004</v>
      </c>
      <c r="T51" s="557"/>
    </row>
    <row r="52" spans="1:20">
      <c r="A52" s="453"/>
      <c r="B52" s="450"/>
      <c r="C52" s="400" t="s">
        <v>68</v>
      </c>
      <c r="D52" s="466">
        <f>D53+D57+D68</f>
        <v>77301</v>
      </c>
      <c r="E52" s="403">
        <f>E53+E57+E68</f>
        <v>83.99148726092487</v>
      </c>
      <c r="F52" s="403">
        <f t="shared" ref="F52:R52" si="17">F53+F57+F68</f>
        <v>131115.19703884702</v>
      </c>
      <c r="G52" s="555">
        <f t="shared" si="17"/>
        <v>31.785612</v>
      </c>
      <c r="H52" s="555">
        <f t="shared" si="17"/>
        <v>31.768662999999997</v>
      </c>
      <c r="I52" s="555">
        <f t="shared" si="17"/>
        <v>31.456674000000003</v>
      </c>
      <c r="J52" s="555">
        <f t="shared" si="17"/>
        <v>27.883637</v>
      </c>
      <c r="K52" s="555">
        <f t="shared" si="17"/>
        <v>25.881440999999999</v>
      </c>
      <c r="L52" s="555">
        <f t="shared" si="17"/>
        <v>28.289197999999995</v>
      </c>
      <c r="M52" s="555">
        <f t="shared" si="17"/>
        <v>28.254200999999998</v>
      </c>
      <c r="N52" s="555">
        <f t="shared" si="17"/>
        <v>29.715046999999998</v>
      </c>
      <c r="O52" s="555">
        <f t="shared" si="17"/>
        <v>29.465969999999995</v>
      </c>
      <c r="P52" s="555">
        <f t="shared" si="17"/>
        <v>30.596094000000001</v>
      </c>
      <c r="Q52" s="555">
        <f t="shared" si="17"/>
        <v>30.893644999999999</v>
      </c>
      <c r="R52" s="555">
        <f t="shared" si="17"/>
        <v>28.798748000000003</v>
      </c>
      <c r="S52" s="555">
        <f t="shared" si="2"/>
        <v>354.78892999999994</v>
      </c>
      <c r="T52" s="557"/>
    </row>
    <row r="53" spans="1:20">
      <c r="A53" s="453"/>
      <c r="B53" s="450"/>
      <c r="C53" s="400" t="s">
        <v>69</v>
      </c>
      <c r="D53" s="466">
        <f>D54+D55+D56</f>
        <v>45462</v>
      </c>
      <c r="E53" s="403">
        <f>E54+E55+E56</f>
        <v>83.99148726092487</v>
      </c>
      <c r="F53" s="403">
        <f t="shared" ref="F53:R53" si="18">F54+F55+F56</f>
        <v>0</v>
      </c>
      <c r="G53" s="555">
        <f t="shared" si="18"/>
        <v>11.337363420210998</v>
      </c>
      <c r="H53" s="555">
        <f t="shared" si="18"/>
        <v>11.331318012854704</v>
      </c>
      <c r="I53" s="555">
        <f t="shared" si="18"/>
        <v>11.220037076180962</v>
      </c>
      <c r="J53" s="555">
        <f t="shared" si="18"/>
        <v>9.9455982205484048</v>
      </c>
      <c r="K53" s="555">
        <f t="shared" si="18"/>
        <v>9.2314504580169547</v>
      </c>
      <c r="L53" s="555">
        <f t="shared" si="18"/>
        <v>10.09025462817284</v>
      </c>
      <c r="M53" s="555">
        <f t="shared" si="18"/>
        <v>10.077771819673917</v>
      </c>
      <c r="N53" s="555">
        <f t="shared" si="18"/>
        <v>10.598829649328463</v>
      </c>
      <c r="O53" s="555">
        <f t="shared" si="18"/>
        <v>10.509988305999414</v>
      </c>
      <c r="P53" s="555">
        <f t="shared" si="18"/>
        <v>10.913083470500339</v>
      </c>
      <c r="Q53" s="555">
        <f t="shared" si="18"/>
        <v>11.019214628932879</v>
      </c>
      <c r="R53" s="555">
        <f t="shared" si="18"/>
        <v>10.272002065685403</v>
      </c>
      <c r="S53" s="555">
        <f t="shared" si="2"/>
        <v>126.54691175610526</v>
      </c>
      <c r="T53" s="557"/>
    </row>
    <row r="54" spans="1:20" s="205" customFormat="1">
      <c r="A54" s="454"/>
      <c r="B54" s="449"/>
      <c r="C54" s="404" t="s">
        <v>70</v>
      </c>
      <c r="D54" s="422">
        <f>[60]Services!$S$76</f>
        <v>33780</v>
      </c>
      <c r="E54" s="421">
        <f>[60]Load!$S$76</f>
        <v>55.480519260924879</v>
      </c>
      <c r="F54" s="421"/>
      <c r="G54" s="558">
        <f>'[61]FY22-23 Sales '!F52</f>
        <v>7.0030627041389222</v>
      </c>
      <c r="H54" s="558">
        <f>'[61]FY22-23 Sales '!G52</f>
        <v>6.9993284702417604</v>
      </c>
      <c r="I54" s="558">
        <f>'[61]FY22-23 Sales '!H52</f>
        <v>6.9305904975388417</v>
      </c>
      <c r="J54" s="558">
        <f>'[61]FY22-23 Sales '!I52</f>
        <v>6.143372615586201</v>
      </c>
      <c r="K54" s="558">
        <f>'[61]FY22-23 Sales '!J52</f>
        <v>5.7022452232938594</v>
      </c>
      <c r="L54" s="558">
        <f>'[61]FY22-23 Sales '!K52</f>
        <v>6.2327265381519599</v>
      </c>
      <c r="M54" s="558">
        <f>'[61]FY22-23 Sales '!L52</f>
        <v>6.2250159367183073</v>
      </c>
      <c r="N54" s="558">
        <f>'[61]FY22-23 Sales '!M52</f>
        <v>6.5468721318763716</v>
      </c>
      <c r="O54" s="558">
        <f>'[61]FY22-23 Sales '!N52</f>
        <v>6.4919950431747653</v>
      </c>
      <c r="P54" s="558">
        <f>'[61]FY22-23 Sales '!O52</f>
        <v>6.7409859776721825</v>
      </c>
      <c r="Q54" s="558">
        <f>'[61]FY22-23 Sales '!P52</f>
        <v>6.8065429444746224</v>
      </c>
      <c r="R54" s="558">
        <f>'[61]FY22-23 Sales '!Q52</f>
        <v>6.3449915025922863</v>
      </c>
      <c r="S54" s="555">
        <f t="shared" si="2"/>
        <v>78.16772958546008</v>
      </c>
      <c r="T54" s="557"/>
    </row>
    <row r="55" spans="1:20">
      <c r="A55" s="453"/>
      <c r="B55" s="450"/>
      <c r="C55" s="404" t="s">
        <v>71</v>
      </c>
      <c r="D55" s="422">
        <f>[60]Services!$S$78</f>
        <v>6161</v>
      </c>
      <c r="E55" s="421">
        <f>[60]Load!$S$78</f>
        <v>13.894729999999997</v>
      </c>
      <c r="F55" s="421"/>
      <c r="G55" s="558">
        <f>'[61]FY22-23 Sales '!F53</f>
        <v>2.2789618366786413</v>
      </c>
      <c r="H55" s="558">
        <f>'[61]FY22-23 Sales '!G53</f>
        <v>2.2777466288616623</v>
      </c>
      <c r="I55" s="558">
        <f>'[61]FY22-23 Sales '!H53</f>
        <v>2.2553776707159603</v>
      </c>
      <c r="J55" s="558">
        <f>'[61]FY22-23 Sales '!I53</f>
        <v>1.9991983980299177</v>
      </c>
      <c r="K55" s="558">
        <f>'[61]FY22-23 Sales '!J53</f>
        <v>1.8556451364614244</v>
      </c>
      <c r="L55" s="558">
        <f>'[61]FY22-23 Sales '!K53</f>
        <v>2.0282762726810399</v>
      </c>
      <c r="M55" s="558">
        <f>'[61]FY22-23 Sales '!L53</f>
        <v>2.0257670610478575</v>
      </c>
      <c r="N55" s="558">
        <f>'[61]FY22-23 Sales '!M53</f>
        <v>2.1305066609418173</v>
      </c>
      <c r="O55" s="558">
        <f>'[61]FY22-23 Sales '!N53</f>
        <v>2.1126483614887683</v>
      </c>
      <c r="P55" s="558">
        <f>'[61]FY22-23 Sales '!O53</f>
        <v>2.1936758863548818</v>
      </c>
      <c r="Q55" s="558">
        <f>'[61]FY22-23 Sales '!P53</f>
        <v>2.2150096701267832</v>
      </c>
      <c r="R55" s="558">
        <f>'[61]FY22-23 Sales '!Q53</f>
        <v>2.0648099409294161</v>
      </c>
      <c r="S55" s="555">
        <f t="shared" si="2"/>
        <v>25.437623524318173</v>
      </c>
      <c r="T55" s="557"/>
    </row>
    <row r="56" spans="1:20">
      <c r="A56" s="453"/>
      <c r="B56" s="450"/>
      <c r="C56" s="404" t="s">
        <v>72</v>
      </c>
      <c r="D56" s="422">
        <f>[60]Services!$S$81</f>
        <v>5521</v>
      </c>
      <c r="E56" s="421">
        <f>[60]Load!$S$81</f>
        <v>14.616237999999999</v>
      </c>
      <c r="F56" s="421"/>
      <c r="G56" s="558">
        <f>'[61]FY22-23 Sales '!F54</f>
        <v>2.0553388793934357</v>
      </c>
      <c r="H56" s="558">
        <f>'[61]FY22-23 Sales '!G54</f>
        <v>2.0542429137512817</v>
      </c>
      <c r="I56" s="558">
        <f>'[61]FY22-23 Sales '!H54</f>
        <v>2.0340689079261596</v>
      </c>
      <c r="J56" s="558">
        <f>'[61]FY22-23 Sales '!I54</f>
        <v>1.8030272069322859</v>
      </c>
      <c r="K56" s="558">
        <f>'[61]FY22-23 Sales '!J54</f>
        <v>1.6735600982616703</v>
      </c>
      <c r="L56" s="558">
        <f>'[61]FY22-23 Sales '!K54</f>
        <v>1.8292518173398398</v>
      </c>
      <c r="M56" s="558">
        <f>'[61]FY22-23 Sales '!L54</f>
        <v>1.8269888219077517</v>
      </c>
      <c r="N56" s="558">
        <f>'[61]FY22-23 Sales '!M54</f>
        <v>1.921450856510275</v>
      </c>
      <c r="O56" s="558">
        <f>'[61]FY22-23 Sales '!N54</f>
        <v>1.9053449013358807</v>
      </c>
      <c r="P56" s="558">
        <f>'[61]FY22-23 Sales '!O54</f>
        <v>1.9784216064732756</v>
      </c>
      <c r="Q56" s="558">
        <f>'[61]FY22-23 Sales '!P54</f>
        <v>1.9976620143314723</v>
      </c>
      <c r="R56" s="558">
        <f>'[61]FY22-23 Sales '!Q54</f>
        <v>1.8622006221636995</v>
      </c>
      <c r="S56" s="555">
        <f t="shared" si="2"/>
        <v>22.941558646327024</v>
      </c>
      <c r="T56" s="557"/>
    </row>
    <row r="57" spans="1:20" s="205" customFormat="1">
      <c r="A57" s="454"/>
      <c r="B57" s="449"/>
      <c r="C57" s="400" t="s">
        <v>73</v>
      </c>
      <c r="D57" s="466">
        <f>D58+D59+D60</f>
        <v>31839</v>
      </c>
      <c r="E57" s="403">
        <f>E58+E59+E60</f>
        <v>0</v>
      </c>
      <c r="F57" s="403">
        <f t="shared" ref="F57:R57" si="19">F58+F59+F60</f>
        <v>131115.19703884702</v>
      </c>
      <c r="G57" s="555">
        <f t="shared" si="19"/>
        <v>20.448248579789002</v>
      </c>
      <c r="H57" s="555">
        <f t="shared" si="19"/>
        <v>20.437344987145295</v>
      </c>
      <c r="I57" s="555">
        <f t="shared" si="19"/>
        <v>20.236636923819042</v>
      </c>
      <c r="J57" s="555">
        <f t="shared" si="19"/>
        <v>17.938038779451595</v>
      </c>
      <c r="K57" s="555">
        <f t="shared" si="19"/>
        <v>16.649990541983044</v>
      </c>
      <c r="L57" s="555">
        <f t="shared" si="19"/>
        <v>18.198943371827156</v>
      </c>
      <c r="M57" s="555">
        <f t="shared" si="19"/>
        <v>18.176429180326082</v>
      </c>
      <c r="N57" s="555">
        <f t="shared" si="19"/>
        <v>19.116217350671533</v>
      </c>
      <c r="O57" s="555">
        <f t="shared" si="19"/>
        <v>18.955981694000581</v>
      </c>
      <c r="P57" s="555">
        <f t="shared" si="19"/>
        <v>19.683010529499661</v>
      </c>
      <c r="Q57" s="555">
        <f t="shared" si="19"/>
        <v>19.87443037106712</v>
      </c>
      <c r="R57" s="555">
        <f t="shared" si="19"/>
        <v>18.526745934314601</v>
      </c>
      <c r="S57" s="555">
        <f t="shared" si="2"/>
        <v>228.24201824389471</v>
      </c>
      <c r="T57" s="557"/>
    </row>
    <row r="58" spans="1:20" s="205" customFormat="1">
      <c r="A58" s="454"/>
      <c r="B58" s="449"/>
      <c r="C58" s="404" t="s">
        <v>70</v>
      </c>
      <c r="D58" s="422">
        <f>[60]Services!$S$83</f>
        <v>27324</v>
      </c>
      <c r="E58" s="421"/>
      <c r="F58" s="421">
        <f>[60]Load!$S$83</f>
        <v>111312.04503884701</v>
      </c>
      <c r="G58" s="558">
        <f>'[61]FY22-23 Sales '!F56</f>
        <v>17.961154272891484</v>
      </c>
      <c r="H58" s="558">
        <f>'[61]FY22-23 Sales '!G56</f>
        <v>17.951576870267576</v>
      </c>
      <c r="I58" s="558">
        <f>'[61]FY22-23 Sales '!H56</f>
        <v>17.775280671835247</v>
      </c>
      <c r="J58" s="558">
        <f>'[61]FY22-23 Sales '!I56</f>
        <v>15.756258078224359</v>
      </c>
      <c r="K58" s="558">
        <f>'[61]FY22-23 Sales '!J56</f>
        <v>14.624873499548753</v>
      </c>
      <c r="L58" s="558">
        <f>'[61]FY22-23 Sales '!K56</f>
        <v>15.985429178911929</v>
      </c>
      <c r="M58" s="558">
        <f>'[61]FY22-23 Sales '!L56</f>
        <v>15.965653359711457</v>
      </c>
      <c r="N58" s="558">
        <f>'[61]FY22-23 Sales '!M56</f>
        <v>16.791136297555674</v>
      </c>
      <c r="O58" s="558">
        <f>'[61]FY22-23 Sales '!N56</f>
        <v>16.65038989875017</v>
      </c>
      <c r="P58" s="558">
        <f>'[61]FY22-23 Sales '!O56</f>
        <v>17.288991147374777</v>
      </c>
      <c r="Q58" s="558">
        <f>'[61]FY22-23 Sales '!P56</f>
        <v>17.45712883857459</v>
      </c>
      <c r="R58" s="558">
        <f>'[61]FY22-23 Sales '!Q56</f>
        <v>16.273361535216786</v>
      </c>
      <c r="S58" s="555">
        <f t="shared" si="2"/>
        <v>200.48123364886283</v>
      </c>
      <c r="T58" s="557"/>
    </row>
    <row r="59" spans="1:20">
      <c r="A59" s="453"/>
      <c r="B59" s="450"/>
      <c r="C59" s="404" t="s">
        <v>71</v>
      </c>
      <c r="D59" s="422">
        <f>[60]Services!$S$86</f>
        <v>3164</v>
      </c>
      <c r="E59" s="421"/>
      <c r="F59" s="421">
        <f>[60]Load!$S$86</f>
        <v>13230.410000000002</v>
      </c>
      <c r="G59" s="558">
        <f>'[61]FY22-23 Sales '!F57</f>
        <v>1.8217539256494277</v>
      </c>
      <c r="H59" s="558">
        <f>'[61]FY22-23 Sales '!G57</f>
        <v>1.8207825142043426</v>
      </c>
      <c r="I59" s="558">
        <f>'[61]FY22-23 Sales '!H57</f>
        <v>1.8029012418377943</v>
      </c>
      <c r="J59" s="558">
        <f>'[61]FY22-23 Sales '!I57</f>
        <v>1.5981169456839037</v>
      </c>
      <c r="K59" s="558">
        <f>'[61]FY22-23 Sales '!J57</f>
        <v>1.4833635024304093</v>
      </c>
      <c r="L59" s="558">
        <f>'[61]FY22-23 Sales '!K57</f>
        <v>1.6213611841097768</v>
      </c>
      <c r="M59" s="558">
        <f>'[61]FY22-23 Sales '!L57</f>
        <v>1.6193553733632058</v>
      </c>
      <c r="N59" s="558">
        <f>'[61]FY22-23 Sales '!M57</f>
        <v>1.7030819958133021</v>
      </c>
      <c r="O59" s="558">
        <f>'[61]FY22-23 Sales '!N57</f>
        <v>1.6888064486714385</v>
      </c>
      <c r="P59" s="558">
        <f>'[61]FY22-23 Sales '!O57</f>
        <v>1.7535781395066079</v>
      </c>
      <c r="Q59" s="558">
        <f>'[61]FY22-23 Sales '!P57</f>
        <v>1.7706319153574834</v>
      </c>
      <c r="R59" s="558">
        <f>'[61]FY22-23 Sales '!Q57</f>
        <v>1.6505654263566991</v>
      </c>
      <c r="S59" s="555">
        <f t="shared" si="2"/>
        <v>20.334298612984394</v>
      </c>
      <c r="T59" s="557"/>
    </row>
    <row r="60" spans="1:20">
      <c r="A60" s="453"/>
      <c r="B60" s="450"/>
      <c r="C60" s="404" t="s">
        <v>72</v>
      </c>
      <c r="D60" s="422">
        <f>[60]Services!$S$89</f>
        <v>1351</v>
      </c>
      <c r="E60" s="421"/>
      <c r="F60" s="421">
        <f>[60]Load!$S$89</f>
        <v>6572.7420000000002</v>
      </c>
      <c r="G60" s="558">
        <f>'[61]FY22-23 Sales '!F58</f>
        <v>0.6653403812480887</v>
      </c>
      <c r="H60" s="558">
        <f>'[61]FY22-23 Sales '!G58</f>
        <v>0.66498560267337459</v>
      </c>
      <c r="I60" s="558">
        <f>'[61]FY22-23 Sales '!H58</f>
        <v>0.65845501014600061</v>
      </c>
      <c r="J60" s="558">
        <f>'[61]FY22-23 Sales '!I58</f>
        <v>0.58366375554333561</v>
      </c>
      <c r="K60" s="558">
        <f>'[61]FY22-23 Sales '!J58</f>
        <v>0.54175354000388332</v>
      </c>
      <c r="L60" s="558">
        <f>'[61]FY22-23 Sales '!K58</f>
        <v>0.59215300880545152</v>
      </c>
      <c r="M60" s="558">
        <f>'[61]FY22-23 Sales '!L58</f>
        <v>0.59142044725142084</v>
      </c>
      <c r="N60" s="558">
        <f>'[61]FY22-23 Sales '!M58</f>
        <v>0.62199905730255789</v>
      </c>
      <c r="O60" s="558">
        <f>'[61]FY22-23 Sales '!N58</f>
        <v>0.61678534657897222</v>
      </c>
      <c r="P60" s="558">
        <f>'[61]FY22-23 Sales '!O58</f>
        <v>0.64044124261827517</v>
      </c>
      <c r="Q60" s="558">
        <f>'[61]FY22-23 Sales '!P58</f>
        <v>0.64666961713504545</v>
      </c>
      <c r="R60" s="558">
        <f>'[61]FY22-23 Sales '!Q58</f>
        <v>0.60281897274111418</v>
      </c>
      <c r="S60" s="555">
        <f t="shared" si="2"/>
        <v>7.4264859820475193</v>
      </c>
      <c r="T60" s="557"/>
    </row>
    <row r="61" spans="1:20">
      <c r="A61" s="340"/>
      <c r="B61" s="450"/>
      <c r="C61" s="400" t="s">
        <v>74</v>
      </c>
      <c r="D61" s="466">
        <f>D62+D63</f>
        <v>23766</v>
      </c>
      <c r="E61" s="403">
        <f>E62+E63</f>
        <v>55.958346309652683</v>
      </c>
      <c r="F61" s="403">
        <f>F62+F63</f>
        <v>0</v>
      </c>
      <c r="G61" s="555">
        <f>G62+G63</f>
        <v>5.7321319999999991</v>
      </c>
      <c r="H61" s="555">
        <f t="shared" ref="H61:R61" si="20">H62+H63</f>
        <v>5.657654</v>
      </c>
      <c r="I61" s="555">
        <f t="shared" si="20"/>
        <v>4.3044739999999999</v>
      </c>
      <c r="J61" s="555">
        <f t="shared" si="20"/>
        <v>4.3690720000000001</v>
      </c>
      <c r="K61" s="555">
        <f t="shared" si="20"/>
        <v>4.6829459999999994</v>
      </c>
      <c r="L61" s="555">
        <f t="shared" si="20"/>
        <v>5.5055700000000005</v>
      </c>
      <c r="M61" s="555">
        <f t="shared" si="20"/>
        <v>4.3103030000000002</v>
      </c>
      <c r="N61" s="555">
        <f t="shared" si="20"/>
        <v>4.7415019999999997</v>
      </c>
      <c r="O61" s="555">
        <f t="shared" si="20"/>
        <v>4.7951060000000005</v>
      </c>
      <c r="P61" s="555">
        <f t="shared" si="20"/>
        <v>5.0926150000000003</v>
      </c>
      <c r="Q61" s="555">
        <f t="shared" si="20"/>
        <v>4.3589139999999995</v>
      </c>
      <c r="R61" s="555">
        <f t="shared" si="20"/>
        <v>5.1018340000000002</v>
      </c>
      <c r="S61" s="555">
        <f t="shared" si="2"/>
        <v>58.652121999999991</v>
      </c>
      <c r="T61" s="557"/>
    </row>
    <row r="62" spans="1:20" s="205" customFormat="1">
      <c r="A62" s="448"/>
      <c r="B62" s="449"/>
      <c r="C62" s="400" t="s">
        <v>75</v>
      </c>
      <c r="D62" s="422">
        <f>[60]Services!$S$94</f>
        <v>18165</v>
      </c>
      <c r="E62" s="421">
        <f>[60]Load!$S$94</f>
        <v>45.380960309652679</v>
      </c>
      <c r="F62" s="421"/>
      <c r="G62" s="558">
        <f>'[61]FY22-23 Sales '!F60</f>
        <v>4.8615030060872204</v>
      </c>
      <c r="H62" s="558">
        <f>'[61]FY22-23 Sales '!G60</f>
        <v>4.798337150714846</v>
      </c>
      <c r="I62" s="558">
        <f>'[61]FY22-23 Sales '!H60</f>
        <v>3.6506858688223311</v>
      </c>
      <c r="J62" s="558">
        <f>'[61]FY22-23 Sales '!I60</f>
        <v>3.7054723551047863</v>
      </c>
      <c r="K62" s="558">
        <f>'[61]FY22-23 Sales '!J60</f>
        <v>3.9716733767373333</v>
      </c>
      <c r="L62" s="558">
        <f>'[61]FY22-23 Sales '!K60</f>
        <v>4.6693525385011414</v>
      </c>
      <c r="M62" s="558">
        <f>'[61]FY22-23 Sales '!L60</f>
        <v>3.6556295269625281</v>
      </c>
      <c r="N62" s="558">
        <f>'[61]FY22-23 Sales '!M60</f>
        <v>4.0213355565378768</v>
      </c>
      <c r="O62" s="558">
        <f>'[61]FY22-23 Sales '!N60</f>
        <v>4.0667978744220949</v>
      </c>
      <c r="P62" s="558">
        <f>'[61]FY22-23 Sales '!O60</f>
        <v>4.3191195058566123</v>
      </c>
      <c r="Q62" s="558">
        <f>'[61]FY22-23 Sales '!P60</f>
        <v>3.6968572102449269</v>
      </c>
      <c r="R62" s="558">
        <f>'[61]FY22-23 Sales '!Q60</f>
        <v>4.3269382714072169</v>
      </c>
      <c r="S62" s="555">
        <f t="shared" si="2"/>
        <v>49.743702241398907</v>
      </c>
      <c r="T62" s="557"/>
    </row>
    <row r="63" spans="1:20">
      <c r="A63" s="340"/>
      <c r="B63" s="450"/>
      <c r="C63" s="400" t="s">
        <v>76</v>
      </c>
      <c r="D63" s="472">
        <f>+D64+D65</f>
        <v>5601</v>
      </c>
      <c r="E63" s="472">
        <f>+E64+E65</f>
        <v>10.577386000000001</v>
      </c>
      <c r="F63" s="473"/>
      <c r="G63" s="559">
        <f>+G64+G65</f>
        <v>0.87062899391277859</v>
      </c>
      <c r="H63" s="559">
        <f t="shared" ref="H63:R63" si="21">+H64+H65</f>
        <v>0.85931684928515373</v>
      </c>
      <c r="I63" s="559">
        <f t="shared" si="21"/>
        <v>0.65378813117766876</v>
      </c>
      <c r="J63" s="559">
        <f t="shared" si="21"/>
        <v>0.66359964489521372</v>
      </c>
      <c r="K63" s="559">
        <f t="shared" si="21"/>
        <v>0.7112726232626656</v>
      </c>
      <c r="L63" s="559">
        <f t="shared" si="21"/>
        <v>0.83621746149885867</v>
      </c>
      <c r="M63" s="559">
        <f t="shared" si="21"/>
        <v>0.65467347303747214</v>
      </c>
      <c r="N63" s="559">
        <f t="shared" si="21"/>
        <v>0.72016644346212311</v>
      </c>
      <c r="O63" s="559">
        <f t="shared" si="21"/>
        <v>0.72830812557790514</v>
      </c>
      <c r="P63" s="559">
        <f t="shared" si="21"/>
        <v>0.77349549414338759</v>
      </c>
      <c r="Q63" s="559">
        <f t="shared" si="21"/>
        <v>0.66205678975507265</v>
      </c>
      <c r="R63" s="559">
        <f t="shared" si="21"/>
        <v>0.774895728592783</v>
      </c>
      <c r="S63" s="555">
        <f t="shared" si="2"/>
        <v>8.9084197586010827</v>
      </c>
      <c r="T63" s="557"/>
    </row>
    <row r="64" spans="1:20">
      <c r="A64" s="340"/>
      <c r="B64" s="450"/>
      <c r="C64" s="404" t="s">
        <v>124</v>
      </c>
      <c r="D64" s="422">
        <f>[60]Services!$S$97</f>
        <v>4064</v>
      </c>
      <c r="E64" s="421">
        <f>[60]Load!$S$97</f>
        <v>4.0228149999999996</v>
      </c>
      <c r="F64" s="421"/>
      <c r="G64" s="558">
        <f>'[61]FY22-23 Sales '!F62</f>
        <v>0.32473222815227498</v>
      </c>
      <c r="H64" s="558">
        <f>'[61]FY22-23 Sales '!G62</f>
        <v>0.32051295914585204</v>
      </c>
      <c r="I64" s="558">
        <f>'[61]FY22-23 Sales '!H62</f>
        <v>0.24385367138152708</v>
      </c>
      <c r="J64" s="558">
        <f>'[61]FY22-23 Sales '!I62</f>
        <v>0.24751322640820489</v>
      </c>
      <c r="K64" s="558">
        <f>'[61]FY22-23 Sales '!J62</f>
        <v>0.26529456908821764</v>
      </c>
      <c r="L64" s="558">
        <f>'[61]FY22-23 Sales '!K62</f>
        <v>0.31189721614022853</v>
      </c>
      <c r="M64" s="558">
        <f>'[61]FY22-23 Sales '!L62</f>
        <v>0.24418389129933421</v>
      </c>
      <c r="N64" s="558">
        <f>'[61]FY22-23 Sales '!M62</f>
        <v>0.26861183748882056</v>
      </c>
      <c r="O64" s="558">
        <f>'[61]FY22-23 Sales '!N62</f>
        <v>0.27164856908500062</v>
      </c>
      <c r="P64" s="558">
        <f>'[61]FY22-23 Sales '!O62</f>
        <v>0.28850281467204486</v>
      </c>
      <c r="Q64" s="558">
        <f>'[61]FY22-23 Sales '!P62</f>
        <v>0.2469377633913778</v>
      </c>
      <c r="R64" s="558">
        <f>'[61]FY22-23 Sales '!Q62</f>
        <v>0.28902508220031109</v>
      </c>
      <c r="S64" s="555">
        <f t="shared" si="2"/>
        <v>3.3227138284531943</v>
      </c>
      <c r="T64" s="557"/>
    </row>
    <row r="65" spans="1:20">
      <c r="A65" s="340"/>
      <c r="B65" s="450"/>
      <c r="C65" s="404" t="s">
        <v>125</v>
      </c>
      <c r="D65" s="422">
        <f>[60]Services!$S$98</f>
        <v>1537</v>
      </c>
      <c r="E65" s="421">
        <f>[60]Load!$S$98</f>
        <v>6.5545710000000001</v>
      </c>
      <c r="F65" s="421"/>
      <c r="G65" s="558">
        <f>'[61]FY22-23 Sales '!F63</f>
        <v>0.54589676576050361</v>
      </c>
      <c r="H65" s="558">
        <f>'[61]FY22-23 Sales '!G63</f>
        <v>0.53880389013930174</v>
      </c>
      <c r="I65" s="558">
        <f>'[61]FY22-23 Sales '!H63</f>
        <v>0.40993445979614174</v>
      </c>
      <c r="J65" s="558">
        <f>'[61]FY22-23 Sales '!I63</f>
        <v>0.41608641848700878</v>
      </c>
      <c r="K65" s="558">
        <f>'[61]FY22-23 Sales '!J63</f>
        <v>0.44597805417444791</v>
      </c>
      <c r="L65" s="558">
        <f>'[61]FY22-23 Sales '!K63</f>
        <v>0.52432024535863009</v>
      </c>
      <c r="M65" s="558">
        <f>'[61]FY22-23 Sales '!L63</f>
        <v>0.41048958173813788</v>
      </c>
      <c r="N65" s="558">
        <f>'[61]FY22-23 Sales '!M63</f>
        <v>0.45155460597330255</v>
      </c>
      <c r="O65" s="558">
        <f>'[61]FY22-23 Sales '!N63</f>
        <v>0.45665955649290446</v>
      </c>
      <c r="P65" s="558">
        <f>'[61]FY22-23 Sales '!O63</f>
        <v>0.48499267947134272</v>
      </c>
      <c r="Q65" s="558">
        <f>'[61]FY22-23 Sales '!P63</f>
        <v>0.41511902636369491</v>
      </c>
      <c r="R65" s="558">
        <f>'[61]FY22-23 Sales '!Q63</f>
        <v>0.48587064639247191</v>
      </c>
      <c r="S65" s="555">
        <f t="shared" si="2"/>
        <v>5.5857059301478884</v>
      </c>
      <c r="T65" s="557"/>
    </row>
    <row r="66" spans="1:20" s="205" customFormat="1">
      <c r="A66" s="448"/>
      <c r="B66" s="449"/>
      <c r="C66" s="400" t="s">
        <v>77</v>
      </c>
      <c r="D66" s="422">
        <f>[60]Services!$S$101</f>
        <v>3008</v>
      </c>
      <c r="E66" s="421">
        <f>[60]Load!$S$101</f>
        <v>12.218793004416405</v>
      </c>
      <c r="F66" s="421"/>
      <c r="G66" s="558">
        <f>'[61]FY22-23 Sales '!F64</f>
        <v>0.68999500000000002</v>
      </c>
      <c r="H66" s="558">
        <f>'[61]FY22-23 Sales '!G64</f>
        <v>0.743668</v>
      </c>
      <c r="I66" s="558">
        <f>'[61]FY22-23 Sales '!H64</f>
        <v>0.88549500000000003</v>
      </c>
      <c r="J66" s="558">
        <f>'[61]FY22-23 Sales '!I64</f>
        <v>0.79413700000000009</v>
      </c>
      <c r="K66" s="558">
        <f>'[61]FY22-23 Sales '!J64</f>
        <v>0.79022599999999987</v>
      </c>
      <c r="L66" s="558">
        <f>'[61]FY22-23 Sales '!K64</f>
        <v>0.8682970000000001</v>
      </c>
      <c r="M66" s="558">
        <f>'[61]FY22-23 Sales '!L64</f>
        <v>0.82492799999999999</v>
      </c>
      <c r="N66" s="558">
        <f>'[61]FY22-23 Sales '!M64</f>
        <v>0.87514599999999998</v>
      </c>
      <c r="O66" s="558">
        <f>'[61]FY22-23 Sales '!N64</f>
        <v>0.880714</v>
      </c>
      <c r="P66" s="558">
        <f>'[61]FY22-23 Sales '!O64</f>
        <v>0.99453700000000012</v>
      </c>
      <c r="Q66" s="558">
        <f>'[61]FY22-23 Sales '!P64</f>
        <v>1.003514</v>
      </c>
      <c r="R66" s="558">
        <f>'[61]FY22-23 Sales '!Q64</f>
        <v>0.94001000000000012</v>
      </c>
      <c r="S66" s="555">
        <f t="shared" si="2"/>
        <v>10.290667000000003</v>
      </c>
      <c r="T66" s="557"/>
    </row>
    <row r="67" spans="1:20">
      <c r="A67" s="340"/>
      <c r="B67" s="450"/>
      <c r="C67" s="400" t="s">
        <v>147</v>
      </c>
      <c r="D67" s="422">
        <f>[60]Services!$S$102</f>
        <v>29</v>
      </c>
      <c r="E67" s="421">
        <f>[60]Load!$S$102</f>
        <v>0.95</v>
      </c>
      <c r="F67" s="421"/>
      <c r="G67" s="558">
        <f>'[61]FY22-23 Sales '!F65</f>
        <v>0</v>
      </c>
      <c r="H67" s="558">
        <f>'[61]FY22-23 Sales '!G65</f>
        <v>0</v>
      </c>
      <c r="I67" s="558">
        <f>'[61]FY22-23 Sales '!H65</f>
        <v>2.23E-4</v>
      </c>
      <c r="J67" s="558">
        <f>'[61]FY22-23 Sales '!I65</f>
        <v>4.7199999999999998E-4</v>
      </c>
      <c r="K67" s="558">
        <f>'[61]FY22-23 Sales '!J65</f>
        <v>6.3000000000000003E-4</v>
      </c>
      <c r="L67" s="558">
        <f>'[61]FY22-23 Sales '!K65</f>
        <v>5.8299999999999997E-4</v>
      </c>
      <c r="M67" s="558">
        <f>'[61]FY22-23 Sales '!L65</f>
        <v>6.2E-4</v>
      </c>
      <c r="N67" s="558">
        <f>'[61]FY22-23 Sales '!M65</f>
        <v>1.611E-3</v>
      </c>
      <c r="O67" s="558">
        <f>'[61]FY22-23 Sales '!N65</f>
        <v>3.3289999999999999E-3</v>
      </c>
      <c r="P67" s="558">
        <f>'[61]FY22-23 Sales '!O65</f>
        <v>4.1399999999999996E-3</v>
      </c>
      <c r="Q67" s="558">
        <f>'[61]FY22-23 Sales '!P65</f>
        <v>5.5069999999999997E-3</v>
      </c>
      <c r="R67" s="558">
        <f>'[61]FY22-23 Sales '!Q65</f>
        <v>5.3930000000000002E-3</v>
      </c>
      <c r="S67" s="555">
        <f t="shared" si="2"/>
        <v>2.2508E-2</v>
      </c>
      <c r="T67" s="557"/>
    </row>
    <row r="68" spans="1:20" hidden="1">
      <c r="A68" s="340"/>
      <c r="B68" s="450"/>
      <c r="C68" s="400"/>
      <c r="D68" s="422"/>
      <c r="E68" s="421"/>
      <c r="F68" s="421"/>
      <c r="G68" s="558"/>
      <c r="H68" s="558"/>
      <c r="I68" s="558"/>
      <c r="J68" s="558"/>
      <c r="K68" s="558"/>
      <c r="L68" s="558"/>
      <c r="M68" s="558"/>
      <c r="N68" s="558"/>
      <c r="O68" s="558"/>
      <c r="P68" s="558"/>
      <c r="Q68" s="558"/>
      <c r="R68" s="558"/>
      <c r="S68" s="555">
        <f t="shared" si="2"/>
        <v>0</v>
      </c>
      <c r="T68" s="557"/>
    </row>
    <row r="69" spans="1:20" hidden="1">
      <c r="A69" s="340"/>
      <c r="B69" s="450"/>
      <c r="C69" s="400"/>
      <c r="D69" s="422"/>
      <c r="E69" s="421"/>
      <c r="F69" s="421"/>
      <c r="G69" s="558"/>
      <c r="H69" s="558"/>
      <c r="I69" s="558"/>
      <c r="J69" s="558"/>
      <c r="K69" s="558"/>
      <c r="L69" s="558"/>
      <c r="M69" s="558"/>
      <c r="N69" s="558"/>
      <c r="O69" s="558"/>
      <c r="P69" s="558"/>
      <c r="Q69" s="558"/>
      <c r="R69" s="558"/>
      <c r="S69" s="555">
        <f t="shared" si="2"/>
        <v>0</v>
      </c>
      <c r="T69" s="557"/>
    </row>
    <row r="70" spans="1:20">
      <c r="A70" s="340"/>
      <c r="B70" s="450"/>
      <c r="C70" s="400" t="s">
        <v>78</v>
      </c>
      <c r="D70" s="466">
        <f>D8+D21+D34+D41+D44+D52+D61+D66+D67</f>
        <v>5818679</v>
      </c>
      <c r="E70" s="403">
        <f>E8+E21+E34+E41+E44+E52+E61+E66+E67</f>
        <v>5957.0905741186561</v>
      </c>
      <c r="F70" s="403">
        <f>F8+F21+F34+F41+F44+F52+F61+F66+F67</f>
        <v>6653829.0802754927</v>
      </c>
      <c r="G70" s="555">
        <f>G8+G21+G34+G41+G44+G52+G61+G66+G67</f>
        <v>1334.3067099999998</v>
      </c>
      <c r="H70" s="555">
        <f t="shared" ref="H70:R70" si="22">H8+H21+H34+H41+H44+H52+H61+H66+H67</f>
        <v>829.4952599999998</v>
      </c>
      <c r="I70" s="555">
        <f t="shared" si="22"/>
        <v>756.19862699999999</v>
      </c>
      <c r="J70" s="555">
        <f t="shared" si="22"/>
        <v>751.91435599999977</v>
      </c>
      <c r="K70" s="555">
        <f t="shared" si="22"/>
        <v>1136.7870838000001</v>
      </c>
      <c r="L70" s="555">
        <f t="shared" si="22"/>
        <v>1068.1349099999998</v>
      </c>
      <c r="M70" s="555">
        <f t="shared" si="22"/>
        <v>921.94061199999987</v>
      </c>
      <c r="N70" s="555">
        <f t="shared" si="22"/>
        <v>772.75285599999984</v>
      </c>
      <c r="O70" s="555">
        <f t="shared" si="22"/>
        <v>1164.0254779999998</v>
      </c>
      <c r="P70" s="555">
        <f t="shared" si="22"/>
        <v>1356.2221410000002</v>
      </c>
      <c r="Q70" s="555">
        <f t="shared" si="22"/>
        <v>1501.5068759999999</v>
      </c>
      <c r="R70" s="555">
        <f t="shared" si="22"/>
        <v>1710.8317129999998</v>
      </c>
      <c r="S70" s="555">
        <f t="shared" si="2"/>
        <v>13304.116622799998</v>
      </c>
      <c r="T70" s="557"/>
    </row>
    <row r="71" spans="1:20" hidden="1">
      <c r="A71" s="340"/>
      <c r="B71" s="450"/>
      <c r="C71" s="400"/>
      <c r="D71" s="421"/>
      <c r="E71" s="421"/>
      <c r="F71" s="421"/>
      <c r="G71" s="558"/>
      <c r="H71" s="558"/>
      <c r="I71" s="558"/>
      <c r="J71" s="558"/>
      <c r="K71" s="558"/>
      <c r="L71" s="558"/>
      <c r="M71" s="558"/>
      <c r="N71" s="558"/>
      <c r="O71" s="558"/>
      <c r="P71" s="558"/>
      <c r="Q71" s="558"/>
      <c r="R71" s="558"/>
      <c r="S71" s="558"/>
      <c r="T71" s="560"/>
    </row>
    <row r="72" spans="1:20" hidden="1">
      <c r="A72" s="340"/>
      <c r="B72" s="450"/>
      <c r="C72" s="400"/>
      <c r="D72" s="422"/>
      <c r="E72" s="422"/>
      <c r="F72" s="422"/>
      <c r="G72" s="561"/>
      <c r="H72" s="561"/>
      <c r="I72" s="561"/>
      <c r="J72" s="561"/>
      <c r="K72" s="561"/>
      <c r="L72" s="561"/>
      <c r="M72" s="561"/>
      <c r="N72" s="561"/>
      <c r="O72" s="561"/>
      <c r="P72" s="561"/>
      <c r="Q72" s="561"/>
      <c r="R72" s="561"/>
      <c r="S72" s="561"/>
      <c r="T72" s="562"/>
    </row>
    <row r="73" spans="1:20" s="205" customFormat="1" hidden="1">
      <c r="A73" s="448"/>
      <c r="B73" s="449"/>
      <c r="C73" s="400"/>
      <c r="D73" s="422"/>
      <c r="E73" s="422"/>
      <c r="F73" s="422"/>
      <c r="G73" s="558"/>
      <c r="H73" s="558"/>
      <c r="I73" s="558"/>
      <c r="J73" s="558"/>
      <c r="K73" s="558"/>
      <c r="L73" s="558"/>
      <c r="M73" s="558"/>
      <c r="N73" s="558"/>
      <c r="O73" s="558"/>
      <c r="P73" s="558"/>
      <c r="Q73" s="558"/>
      <c r="R73" s="558"/>
      <c r="S73" s="561"/>
      <c r="T73" s="562"/>
    </row>
    <row r="74" spans="1:20">
      <c r="A74" s="340"/>
      <c r="B74" s="450"/>
      <c r="C74" s="400" t="s">
        <v>79</v>
      </c>
      <c r="D74" s="423"/>
      <c r="E74" s="423"/>
      <c r="F74" s="423"/>
      <c r="G74" s="563"/>
      <c r="H74" s="563"/>
      <c r="I74" s="563"/>
      <c r="J74" s="563"/>
      <c r="K74" s="563"/>
      <c r="L74" s="563"/>
      <c r="M74" s="563"/>
      <c r="N74" s="563"/>
      <c r="O74" s="563"/>
      <c r="P74" s="563"/>
      <c r="Q74" s="563"/>
      <c r="R74" s="563"/>
      <c r="S74" s="563"/>
      <c r="T74" s="564"/>
    </row>
    <row r="75" spans="1:20">
      <c r="A75" s="340"/>
      <c r="B75" s="450"/>
      <c r="C75" s="400" t="s">
        <v>80</v>
      </c>
      <c r="D75" s="423">
        <f>SUM(D76:D102)</f>
        <v>3362</v>
      </c>
      <c r="E75" s="467">
        <f>SUM(E76:E102)</f>
        <v>1246.0109499999999</v>
      </c>
      <c r="F75" s="467">
        <f t="shared" ref="F75:R75" si="23">SUM(F76:F102)</f>
        <v>0</v>
      </c>
      <c r="G75" s="565">
        <f t="shared" si="23"/>
        <v>237.16987799000003</v>
      </c>
      <c r="H75" s="565">
        <f t="shared" si="23"/>
        <v>155.44521056000002</v>
      </c>
      <c r="I75" s="565">
        <f t="shared" si="23"/>
        <v>178.7165013500001</v>
      </c>
      <c r="J75" s="565">
        <f t="shared" si="23"/>
        <v>154.72465940000001</v>
      </c>
      <c r="K75" s="565">
        <f t="shared" si="23"/>
        <v>178.47259765999999</v>
      </c>
      <c r="L75" s="565">
        <f t="shared" si="23"/>
        <v>207.06300263000003</v>
      </c>
      <c r="M75" s="565">
        <f t="shared" si="23"/>
        <v>182.01361280000003</v>
      </c>
      <c r="N75" s="565">
        <f t="shared" si="23"/>
        <v>162.94037406999996</v>
      </c>
      <c r="O75" s="565">
        <f t="shared" si="23"/>
        <v>204.22081157000002</v>
      </c>
      <c r="P75" s="565">
        <f t="shared" si="23"/>
        <v>230.80941757000002</v>
      </c>
      <c r="Q75" s="565">
        <f t="shared" si="23"/>
        <v>233.85216882000003</v>
      </c>
      <c r="R75" s="565">
        <f t="shared" si="23"/>
        <v>329.77432229000004</v>
      </c>
      <c r="S75" s="565">
        <f>SUM(G75:R75)</f>
        <v>2455.2025567100004</v>
      </c>
      <c r="T75" s="566"/>
    </row>
    <row r="76" spans="1:20">
      <c r="A76" s="340"/>
      <c r="B76" s="450"/>
      <c r="C76" s="411" t="s">
        <v>81</v>
      </c>
      <c r="D76" s="422">
        <f>[60]Services!$S$106</f>
        <v>1595</v>
      </c>
      <c r="E76" s="421">
        <f>[60]Load!$S$106</f>
        <v>405.97125</v>
      </c>
      <c r="F76" s="421"/>
      <c r="G76" s="558">
        <f>'[61]FY22-23 Sales '!F74</f>
        <v>20.811751750000013</v>
      </c>
      <c r="H76" s="558">
        <f>'[61]FY22-23 Sales '!G74</f>
        <v>18.670991310000026</v>
      </c>
      <c r="I76" s="558">
        <f>'[61]FY22-23 Sales '!H74</f>
        <v>28.147726659999982</v>
      </c>
      <c r="J76" s="558">
        <f>'[61]FY22-23 Sales '!I74</f>
        <v>17.377472759999982</v>
      </c>
      <c r="K76" s="558">
        <f>'[61]FY22-23 Sales '!J74</f>
        <v>19.968017979999992</v>
      </c>
      <c r="L76" s="558">
        <f>'[61]FY22-23 Sales '!K74</f>
        <v>21.574091489999958</v>
      </c>
      <c r="M76" s="558">
        <f>'[61]FY22-23 Sales '!L74</f>
        <v>22.256874429999982</v>
      </c>
      <c r="N76" s="558">
        <f>'[61]FY22-23 Sales '!M74</f>
        <v>25.154675849999961</v>
      </c>
      <c r="O76" s="558">
        <f>'[61]FY22-23 Sales '!N74</f>
        <v>25.748600000000025</v>
      </c>
      <c r="P76" s="558">
        <f>'[61]FY22-23 Sales '!O74</f>
        <v>25.229961380000027</v>
      </c>
      <c r="Q76" s="558">
        <f>'[61]FY22-23 Sales '!P74</f>
        <v>25.895834439999987</v>
      </c>
      <c r="R76" s="558">
        <f>'[61]FY22-23 Sales '!Q74</f>
        <v>46.591442642903218</v>
      </c>
      <c r="S76" s="555">
        <f t="shared" ref="S76:S102" si="24">SUM(G76:R76)</f>
        <v>297.42744069290313</v>
      </c>
      <c r="T76" s="557"/>
    </row>
    <row r="77" spans="1:20" s="205" customFormat="1" ht="15.75" customHeight="1">
      <c r="A77" s="448"/>
      <c r="B77" s="449"/>
      <c r="C77" s="468" t="s">
        <v>133</v>
      </c>
      <c r="D77" s="422">
        <f>[60]Services!$S$107</f>
        <v>701</v>
      </c>
      <c r="E77" s="421">
        <f>[60]Load!$S$107</f>
        <v>87.247</v>
      </c>
      <c r="F77" s="421"/>
      <c r="G77" s="558">
        <f>'[61]FY22-23 Sales '!F75</f>
        <v>14.958175000000001</v>
      </c>
      <c r="H77" s="558">
        <f>'[61]FY22-23 Sales '!G75</f>
        <v>14.444988</v>
      </c>
      <c r="I77" s="558">
        <f>'[61]FY22-23 Sales '!H75</f>
        <v>15.533312</v>
      </c>
      <c r="J77" s="558">
        <f>'[61]FY22-23 Sales '!I75</f>
        <v>12.698461999999999</v>
      </c>
      <c r="K77" s="558">
        <f>'[61]FY22-23 Sales '!J75</f>
        <v>13.978509000000001</v>
      </c>
      <c r="L77" s="558">
        <f>'[61]FY22-23 Sales '!K75</f>
        <v>15.613041000000001</v>
      </c>
      <c r="M77" s="558">
        <f>'[61]FY22-23 Sales '!L75</f>
        <v>15.192712</v>
      </c>
      <c r="N77" s="558">
        <f>'[61]FY22-23 Sales '!M75</f>
        <v>16.983377999999998</v>
      </c>
      <c r="O77" s="558">
        <f>'[61]FY22-23 Sales '!N75</f>
        <v>16.752818999999999</v>
      </c>
      <c r="P77" s="558">
        <f>'[61]FY22-23 Sales '!O75</f>
        <v>15.824619999999999</v>
      </c>
      <c r="Q77" s="558">
        <f>'[61]FY22-23 Sales '!P75</f>
        <v>16.405435000000001</v>
      </c>
      <c r="R77" s="558">
        <f>'[61]FY22-23 Sales '!Q75</f>
        <v>19.229085999999999</v>
      </c>
      <c r="S77" s="555">
        <f t="shared" si="24"/>
        <v>187.61453700000001</v>
      </c>
      <c r="T77" s="557"/>
    </row>
    <row r="78" spans="1:20" s="205" customFormat="1">
      <c r="A78" s="448"/>
      <c r="B78" s="449"/>
      <c r="C78" s="411" t="s">
        <v>82</v>
      </c>
      <c r="D78" s="422"/>
      <c r="E78" s="421"/>
      <c r="F78" s="421"/>
      <c r="G78" s="558"/>
      <c r="H78" s="558"/>
      <c r="I78" s="558"/>
      <c r="J78" s="558"/>
      <c r="K78" s="558"/>
      <c r="L78" s="558"/>
      <c r="M78" s="558"/>
      <c r="N78" s="558"/>
      <c r="O78" s="558"/>
      <c r="P78" s="558"/>
      <c r="Q78" s="558"/>
      <c r="R78" s="558"/>
      <c r="S78" s="555">
        <f t="shared" si="24"/>
        <v>0</v>
      </c>
      <c r="T78" s="557"/>
    </row>
    <row r="79" spans="1:20">
      <c r="A79" s="340"/>
      <c r="B79" s="450"/>
      <c r="C79" s="411" t="s">
        <v>83</v>
      </c>
      <c r="D79" s="422"/>
      <c r="E79" s="421"/>
      <c r="F79" s="421"/>
      <c r="G79" s="558"/>
      <c r="H79" s="558"/>
      <c r="I79" s="558"/>
      <c r="J79" s="558"/>
      <c r="K79" s="558"/>
      <c r="L79" s="558"/>
      <c r="M79" s="558"/>
      <c r="N79" s="558"/>
      <c r="O79" s="558"/>
      <c r="P79" s="558"/>
      <c r="Q79" s="558"/>
      <c r="R79" s="558"/>
      <c r="S79" s="555">
        <f t="shared" si="24"/>
        <v>0</v>
      </c>
      <c r="T79" s="557"/>
    </row>
    <row r="80" spans="1:20">
      <c r="A80" s="340"/>
      <c r="B80" s="450"/>
      <c r="C80" s="411" t="s">
        <v>84</v>
      </c>
      <c r="D80" s="422"/>
      <c r="E80" s="421"/>
      <c r="F80" s="421"/>
      <c r="G80" s="558"/>
      <c r="H80" s="558"/>
      <c r="I80" s="558"/>
      <c r="J80" s="558"/>
      <c r="K80" s="558"/>
      <c r="L80" s="558"/>
      <c r="M80" s="558"/>
      <c r="N80" s="558"/>
      <c r="O80" s="558"/>
      <c r="P80" s="558"/>
      <c r="Q80" s="558"/>
      <c r="R80" s="558"/>
      <c r="S80" s="555">
        <f t="shared" si="24"/>
        <v>0</v>
      </c>
      <c r="T80" s="557"/>
    </row>
    <row r="81" spans="1:20">
      <c r="A81" s="340"/>
      <c r="B81" s="450"/>
      <c r="C81" s="412" t="s">
        <v>126</v>
      </c>
      <c r="D81" s="422"/>
      <c r="E81" s="421"/>
      <c r="F81" s="421"/>
      <c r="G81" s="558">
        <f>'[61]FY22-23 Sales '!F83</f>
        <v>10.592271149999998</v>
      </c>
      <c r="H81" s="558">
        <f>'[61]FY22-23 Sales '!G83</f>
        <v>9.4029352900000003</v>
      </c>
      <c r="I81" s="558">
        <f>'[61]FY22-23 Sales '!H83</f>
        <v>10.5261943</v>
      </c>
      <c r="J81" s="558">
        <f>'[61]FY22-23 Sales '!I83</f>
        <v>8.819563760000003</v>
      </c>
      <c r="K81" s="558">
        <f>'[61]FY22-23 Sales '!J83</f>
        <v>10.37120541</v>
      </c>
      <c r="L81" s="558">
        <f>'[61]FY22-23 Sales '!K83</f>
        <v>10.939338779999998</v>
      </c>
      <c r="M81" s="558">
        <f>'[61]FY22-23 Sales '!L83</f>
        <v>10.814313910000005</v>
      </c>
      <c r="N81" s="558">
        <f>'[61]FY22-23 Sales '!M83</f>
        <v>12.429363700000005</v>
      </c>
      <c r="O81" s="558">
        <f>'[61]FY22-23 Sales '!N83</f>
        <v>12.40794818</v>
      </c>
      <c r="P81" s="558">
        <f>'[61]FY22-23 Sales '!O83</f>
        <v>12.603893849999997</v>
      </c>
      <c r="Q81" s="558">
        <f>'[61]FY22-23 Sales '!P83</f>
        <v>13.17878344</v>
      </c>
      <c r="R81" s="558">
        <f>'[61]FY22-23 Sales '!Q83</f>
        <v>11.180709799999997</v>
      </c>
      <c r="S81" s="555">
        <f t="shared" si="24"/>
        <v>133.26652157000001</v>
      </c>
      <c r="T81" s="557"/>
    </row>
    <row r="82" spans="1:20">
      <c r="A82" s="340"/>
      <c r="B82" s="450"/>
      <c r="C82" s="412" t="s">
        <v>127</v>
      </c>
      <c r="D82" s="422"/>
      <c r="E82" s="421"/>
      <c r="F82" s="421"/>
      <c r="G82" s="558">
        <f>'[61]FY22-23 Sales '!F84</f>
        <v>10.085112140000001</v>
      </c>
      <c r="H82" s="558">
        <f>'[61]FY22-23 Sales '!G84</f>
        <v>8.8524864100000027</v>
      </c>
      <c r="I82" s="558">
        <f>'[61]FY22-23 Sales '!H84</f>
        <v>10.331204670000002</v>
      </c>
      <c r="J82" s="558">
        <f>'[61]FY22-23 Sales '!I84</f>
        <v>8.118868240000003</v>
      </c>
      <c r="K82" s="558">
        <f>'[61]FY22-23 Sales '!J84</f>
        <v>9.3184761800000029</v>
      </c>
      <c r="L82" s="558">
        <f>'[61]FY22-23 Sales '!K84</f>
        <v>10.330145929999999</v>
      </c>
      <c r="M82" s="558">
        <f>'[61]FY22-23 Sales '!L84</f>
        <v>10.346611639999999</v>
      </c>
      <c r="N82" s="558">
        <f>'[61]FY22-23 Sales '!M84</f>
        <v>11.624859060000004</v>
      </c>
      <c r="O82" s="558">
        <f>'[61]FY22-23 Sales '!N84</f>
        <v>11.55152</v>
      </c>
      <c r="P82" s="558">
        <f>'[61]FY22-23 Sales '!O84</f>
        <v>11.540850130000001</v>
      </c>
      <c r="Q82" s="558">
        <f>'[61]FY22-23 Sales '!P84</f>
        <v>12.277787849999999</v>
      </c>
      <c r="R82" s="558">
        <f>'[61]FY22-23 Sales '!Q84</f>
        <v>10.431532479999998</v>
      </c>
      <c r="S82" s="555">
        <f t="shared" si="24"/>
        <v>124.80945473000001</v>
      </c>
      <c r="T82" s="557"/>
    </row>
    <row r="83" spans="1:20">
      <c r="A83" s="340"/>
      <c r="B83" s="450"/>
      <c r="C83" s="412" t="s">
        <v>128</v>
      </c>
      <c r="D83" s="422"/>
      <c r="E83" s="421"/>
      <c r="F83" s="421"/>
      <c r="G83" s="558">
        <f>'[61]FY22-23 Sales '!F85</f>
        <v>20.11075598</v>
      </c>
      <c r="H83" s="558">
        <f>'[61]FY22-23 Sales '!G85</f>
        <v>18.353436330000001</v>
      </c>
      <c r="I83" s="558">
        <f>'[61]FY22-23 Sales '!H85</f>
        <v>20.312148730000001</v>
      </c>
      <c r="J83" s="558">
        <f>'[61]FY22-23 Sales '!I85</f>
        <v>16.363580579999997</v>
      </c>
      <c r="K83" s="558">
        <f>'[61]FY22-23 Sales '!J85</f>
        <v>19.033901750000002</v>
      </c>
      <c r="L83" s="558">
        <f>'[61]FY22-23 Sales '!K85</f>
        <v>20.773370750000002</v>
      </c>
      <c r="M83" s="558">
        <f>'[61]FY22-23 Sales '!L85</f>
        <v>20.671054990000002</v>
      </c>
      <c r="N83" s="558">
        <f>'[61]FY22-23 Sales '!M85</f>
        <v>23.550961730000001</v>
      </c>
      <c r="O83" s="558">
        <f>'[61]FY22-23 Sales '!N85</f>
        <v>23.270599139999998</v>
      </c>
      <c r="P83" s="558">
        <f>'[61]FY22-23 Sales '!O85</f>
        <v>23.084044160000001</v>
      </c>
      <c r="Q83" s="558">
        <f>'[61]FY22-23 Sales '!P85</f>
        <v>24.850333770000002</v>
      </c>
      <c r="R83" s="558">
        <f>'[61]FY22-23 Sales '!Q85</f>
        <v>21.065477779999998</v>
      </c>
      <c r="S83" s="555">
        <f t="shared" si="24"/>
        <v>251.43966569</v>
      </c>
      <c r="T83" s="557"/>
    </row>
    <row r="84" spans="1:20">
      <c r="A84" s="340"/>
      <c r="B84" s="450"/>
      <c r="C84" s="411" t="s">
        <v>110</v>
      </c>
      <c r="D84" s="422">
        <f>[60]Services!$S$108</f>
        <v>15</v>
      </c>
      <c r="E84" s="421">
        <f>[60]Load!$S$108</f>
        <v>4.7190000000000003</v>
      </c>
      <c r="F84" s="421"/>
      <c r="G84" s="558">
        <f>'[61]FY22-23 Sales '!F77</f>
        <v>0.43628</v>
      </c>
      <c r="H84" s="558">
        <f>'[61]FY22-23 Sales '!G77</f>
        <v>0.39800999999999997</v>
      </c>
      <c r="I84" s="558">
        <f>'[61]FY22-23 Sales '!H77</f>
        <v>0.366537</v>
      </c>
      <c r="J84" s="558">
        <f>'[61]FY22-23 Sales '!I77</f>
        <v>0.32092399999999977</v>
      </c>
      <c r="K84" s="558">
        <f>'[61]FY22-23 Sales '!J77</f>
        <v>0.33839500000000011</v>
      </c>
      <c r="L84" s="558">
        <f>'[61]FY22-23 Sales '!K77</f>
        <v>0.40553600000000001</v>
      </c>
      <c r="M84" s="558">
        <f>'[61]FY22-23 Sales '!L77</f>
        <v>0.37207299999999988</v>
      </c>
      <c r="N84" s="558">
        <f>'[61]FY22-23 Sales '!M77</f>
        <v>0.40729199999999999</v>
      </c>
      <c r="O84" s="558">
        <f>'[61]FY22-23 Sales '!N77</f>
        <v>0.34215600000000002</v>
      </c>
      <c r="P84" s="558">
        <f>'[61]FY22-23 Sales '!O77</f>
        <v>0.33987599999999984</v>
      </c>
      <c r="Q84" s="558">
        <f>'[61]FY22-23 Sales '!P77</f>
        <v>0.41563600000000012</v>
      </c>
      <c r="R84" s="558">
        <f>'[61]FY22-23 Sales '!Q77</f>
        <v>0.83113899999999974</v>
      </c>
      <c r="S84" s="555">
        <f t="shared" si="24"/>
        <v>4.9738539999999993</v>
      </c>
      <c r="T84" s="557"/>
    </row>
    <row r="85" spans="1:20" ht="15.6" customHeight="1">
      <c r="A85" s="340"/>
      <c r="B85" s="450"/>
      <c r="C85" s="412" t="s">
        <v>148</v>
      </c>
      <c r="D85" s="422"/>
      <c r="E85" s="421"/>
      <c r="F85" s="421"/>
      <c r="G85" s="558">
        <f>'[61]FY22-23 Sales '!F78</f>
        <v>0.22095600000000001</v>
      </c>
      <c r="H85" s="558">
        <f>'[61]FY22-23 Sales '!G78</f>
        <v>0.214696</v>
      </c>
      <c r="I85" s="558">
        <f>'[61]FY22-23 Sales '!H78</f>
        <v>0.21537600000000001</v>
      </c>
      <c r="J85" s="558">
        <f>'[61]FY22-23 Sales '!I78</f>
        <v>0.15893099999999999</v>
      </c>
      <c r="K85" s="558">
        <f>'[61]FY22-23 Sales '!J78</f>
        <v>0.16542899999999999</v>
      </c>
      <c r="L85" s="558">
        <f>'[61]FY22-23 Sales '!K78</f>
        <v>0.16944799999999999</v>
      </c>
      <c r="M85" s="558">
        <f>'[61]FY22-23 Sales '!L78</f>
        <v>0.17655899999999999</v>
      </c>
      <c r="N85" s="558">
        <f>'[61]FY22-23 Sales '!M78</f>
        <v>0.19889499999999999</v>
      </c>
      <c r="O85" s="558">
        <f>'[61]FY22-23 Sales '!N78</f>
        <v>0.160771</v>
      </c>
      <c r="P85" s="558">
        <f>'[61]FY22-23 Sales '!O78</f>
        <v>0.219502</v>
      </c>
      <c r="Q85" s="558">
        <f>'[61]FY22-23 Sales '!P78</f>
        <v>0.23277</v>
      </c>
      <c r="R85" s="558">
        <f>'[61]FY22-23 Sales '!Q78</f>
        <v>0.214064</v>
      </c>
      <c r="S85" s="555">
        <f t="shared" si="24"/>
        <v>2.3473970000000004</v>
      </c>
      <c r="T85" s="557"/>
    </row>
    <row r="86" spans="1:20" ht="15.6" customHeight="1">
      <c r="A86" s="340"/>
      <c r="B86" s="450"/>
      <c r="C86" s="412" t="s">
        <v>149</v>
      </c>
      <c r="D86" s="422"/>
      <c r="E86" s="421"/>
      <c r="F86" s="421"/>
      <c r="G86" s="558">
        <f>'[61]FY22-23 Sales '!F79</f>
        <v>0.195521</v>
      </c>
      <c r="H86" s="558">
        <f>'[61]FY22-23 Sales '!G79</f>
        <v>0.179729</v>
      </c>
      <c r="I86" s="558">
        <f>'[61]FY22-23 Sales '!H79</f>
        <v>0.16989599999999999</v>
      </c>
      <c r="J86" s="558">
        <f>'[61]FY22-23 Sales '!I79</f>
        <v>0.164133</v>
      </c>
      <c r="K86" s="558">
        <f>'[61]FY22-23 Sales '!J79</f>
        <v>0.171204</v>
      </c>
      <c r="L86" s="558">
        <f>'[61]FY22-23 Sales '!K79</f>
        <v>0.17472299999999999</v>
      </c>
      <c r="M86" s="558">
        <f>'[61]FY22-23 Sales '!L79</f>
        <v>0.17475499999999999</v>
      </c>
      <c r="N86" s="558">
        <f>'[61]FY22-23 Sales '!M79</f>
        <v>0.19622999999999999</v>
      </c>
      <c r="O86" s="558">
        <f>'[61]FY22-23 Sales '!N79</f>
        <v>0.17391799999999999</v>
      </c>
      <c r="P86" s="558">
        <f>'[61]FY22-23 Sales '!O79</f>
        <v>0.193247</v>
      </c>
      <c r="Q86" s="558">
        <f>'[61]FY22-23 Sales '!P79</f>
        <v>0.197104</v>
      </c>
      <c r="R86" s="558">
        <f>'[61]FY22-23 Sales '!Q79</f>
        <v>0.18149199999999999</v>
      </c>
      <c r="S86" s="555">
        <f t="shared" si="24"/>
        <v>2.1719519999999997</v>
      </c>
      <c r="T86" s="557"/>
    </row>
    <row r="87" spans="1:20" ht="15.6" customHeight="1">
      <c r="A87" s="340"/>
      <c r="B87" s="450"/>
      <c r="C87" s="412" t="s">
        <v>150</v>
      </c>
      <c r="D87" s="422"/>
      <c r="E87" s="421"/>
      <c r="F87" s="421"/>
      <c r="G87" s="558">
        <f>'[61]FY22-23 Sales '!F80</f>
        <v>0.37884299999999999</v>
      </c>
      <c r="H87" s="558">
        <f>'[61]FY22-23 Sales '!G80</f>
        <v>0.378579</v>
      </c>
      <c r="I87" s="558">
        <f>'[61]FY22-23 Sales '!H80</f>
        <v>0.34846700000000003</v>
      </c>
      <c r="J87" s="558">
        <f>'[61]FY22-23 Sales '!I80</f>
        <v>0.292159</v>
      </c>
      <c r="K87" s="558">
        <f>'[61]FY22-23 Sales '!J80</f>
        <v>0.31192900000000001</v>
      </c>
      <c r="L87" s="558">
        <f>'[61]FY22-23 Sales '!K80</f>
        <v>0.32093899999999997</v>
      </c>
      <c r="M87" s="558">
        <f>'[61]FY22-23 Sales '!L80</f>
        <v>0.31385800000000003</v>
      </c>
      <c r="N87" s="558">
        <f>'[61]FY22-23 Sales '!M80</f>
        <v>0.346497</v>
      </c>
      <c r="O87" s="558">
        <f>'[61]FY22-23 Sales '!N80</f>
        <v>0.30166599999999999</v>
      </c>
      <c r="P87" s="558">
        <f>'[61]FY22-23 Sales '!O80</f>
        <v>0.34589799999999998</v>
      </c>
      <c r="Q87" s="558">
        <f>'[61]FY22-23 Sales '!P80</f>
        <v>0.36641000000000001</v>
      </c>
      <c r="R87" s="558">
        <f>'[61]FY22-23 Sales '!Q80</f>
        <v>0.35431000000000001</v>
      </c>
      <c r="S87" s="555">
        <f t="shared" si="24"/>
        <v>4.0595550000000005</v>
      </c>
      <c r="T87" s="557"/>
    </row>
    <row r="88" spans="1:20">
      <c r="A88" s="340"/>
      <c r="B88" s="450"/>
      <c r="C88" s="411" t="s">
        <v>86</v>
      </c>
      <c r="D88" s="422"/>
      <c r="E88" s="421"/>
      <c r="F88" s="421"/>
      <c r="G88" s="558"/>
      <c r="H88" s="558"/>
      <c r="I88" s="558"/>
      <c r="J88" s="558"/>
      <c r="K88" s="558"/>
      <c r="L88" s="558"/>
      <c r="M88" s="558"/>
      <c r="N88" s="558"/>
      <c r="O88" s="558"/>
      <c r="P88" s="558"/>
      <c r="Q88" s="558"/>
      <c r="R88" s="558"/>
      <c r="S88" s="555">
        <f t="shared" si="24"/>
        <v>0</v>
      </c>
      <c r="T88" s="557"/>
    </row>
    <row r="89" spans="1:20">
      <c r="A89" s="340"/>
      <c r="B89" s="450"/>
      <c r="C89" s="411" t="s">
        <v>87</v>
      </c>
      <c r="D89" s="422">
        <f>[60]Services!$S$111</f>
        <v>649</v>
      </c>
      <c r="E89" s="421">
        <f>[60]Load!$S$111</f>
        <v>106.51560000000001</v>
      </c>
      <c r="F89" s="421"/>
      <c r="G89" s="558">
        <f>'[61]FY22-23 Sales '!F87</f>
        <v>6.9657723300000001</v>
      </c>
      <c r="H89" s="558">
        <f>'[61]FY22-23 Sales '!G87</f>
        <v>7.9956094100000037</v>
      </c>
      <c r="I89" s="558">
        <f>'[61]FY22-23 Sales '!H87</f>
        <v>8.4313023200000021</v>
      </c>
      <c r="J89" s="558">
        <f>'[61]FY22-23 Sales '!I87</f>
        <v>5.9355190600000007</v>
      </c>
      <c r="K89" s="558">
        <f>'[61]FY22-23 Sales '!J87</f>
        <v>6.7647088199999992</v>
      </c>
      <c r="L89" s="558">
        <f>'[61]FY22-23 Sales '!K87</f>
        <v>6.9920901499999992</v>
      </c>
      <c r="M89" s="558">
        <f>'[61]FY22-23 Sales '!L87</f>
        <v>6.3867211900000012</v>
      </c>
      <c r="N89" s="558">
        <f>'[61]FY22-23 Sales '!M87</f>
        <v>5.8095048500000015</v>
      </c>
      <c r="O89" s="558">
        <f>'[61]FY22-23 Sales '!N87</f>
        <v>5.06656832</v>
      </c>
      <c r="P89" s="558">
        <f>'[61]FY22-23 Sales '!O87</f>
        <v>5.1818837700000007</v>
      </c>
      <c r="Q89" s="558">
        <f>'[61]FY22-23 Sales '!P87</f>
        <v>5.6233493500000007</v>
      </c>
      <c r="R89" s="558">
        <f>'[61]FY22-23 Sales '!Q87</f>
        <v>11.568344890000006</v>
      </c>
      <c r="S89" s="555">
        <f t="shared" si="24"/>
        <v>82.721374460000021</v>
      </c>
      <c r="T89" s="557"/>
    </row>
    <row r="90" spans="1:20">
      <c r="A90" s="340"/>
      <c r="B90" s="450"/>
      <c r="C90" s="412" t="s">
        <v>126</v>
      </c>
      <c r="D90" s="422"/>
      <c r="E90" s="421"/>
      <c r="F90" s="421"/>
      <c r="G90" s="558">
        <f>'[61]FY22-23 Sales '!F88</f>
        <v>3.4199044199999999</v>
      </c>
      <c r="H90" s="558">
        <f>'[61]FY22-23 Sales '!G88</f>
        <v>3.9249469200000004</v>
      </c>
      <c r="I90" s="558">
        <f>'[61]FY22-23 Sales '!H88</f>
        <v>4.1081210799999992</v>
      </c>
      <c r="J90" s="558">
        <f>'[61]FY22-23 Sales '!I88</f>
        <v>3.0520443099999999</v>
      </c>
      <c r="K90" s="558">
        <f>'[61]FY22-23 Sales '!J88</f>
        <v>3.4243111700000002</v>
      </c>
      <c r="L90" s="558">
        <f>'[61]FY22-23 Sales '!K88</f>
        <v>3.5474902399999992</v>
      </c>
      <c r="M90" s="558">
        <f>'[61]FY22-23 Sales '!L88</f>
        <v>3.3207219399999999</v>
      </c>
      <c r="N90" s="558">
        <f>'[61]FY22-23 Sales '!M88</f>
        <v>3.1713137599999994</v>
      </c>
      <c r="O90" s="558">
        <f>'[61]FY22-23 Sales '!N88</f>
        <v>2.7378020899999993</v>
      </c>
      <c r="P90" s="558">
        <f>'[61]FY22-23 Sales '!O88</f>
        <v>2.9060533100000003</v>
      </c>
      <c r="Q90" s="558">
        <f>'[61]FY22-23 Sales '!P88</f>
        <v>2.9530751800000004</v>
      </c>
      <c r="R90" s="558">
        <f>'[61]FY22-23 Sales '!Q88</f>
        <v>2.9595531900000003</v>
      </c>
      <c r="S90" s="555">
        <f t="shared" si="24"/>
        <v>39.525337609999994</v>
      </c>
      <c r="T90" s="557"/>
    </row>
    <row r="91" spans="1:20">
      <c r="A91" s="340"/>
      <c r="B91" s="450"/>
      <c r="C91" s="412" t="s">
        <v>127</v>
      </c>
      <c r="D91" s="422"/>
      <c r="E91" s="421"/>
      <c r="F91" s="421"/>
      <c r="G91" s="558">
        <f>'[61]FY22-23 Sales '!F89</f>
        <v>2.14333353</v>
      </c>
      <c r="H91" s="558">
        <f>'[61]FY22-23 Sales '!G89</f>
        <v>2.1831360899999996</v>
      </c>
      <c r="I91" s="558">
        <f>'[61]FY22-23 Sales '!H89</f>
        <v>2.3446748800000003</v>
      </c>
      <c r="J91" s="558">
        <f>'[61]FY22-23 Sales '!I89</f>
        <v>1.7646880199999999</v>
      </c>
      <c r="K91" s="558">
        <f>'[61]FY22-23 Sales '!J89</f>
        <v>1.9774939700000003</v>
      </c>
      <c r="L91" s="558">
        <f>'[61]FY22-23 Sales '!K89</f>
        <v>2.0898508599999999</v>
      </c>
      <c r="M91" s="558">
        <f>'[61]FY22-23 Sales '!L89</f>
        <v>1.7964595000000001</v>
      </c>
      <c r="N91" s="558">
        <f>'[61]FY22-23 Sales '!M89</f>
        <v>1.8094166900000002</v>
      </c>
      <c r="O91" s="558">
        <f>'[61]FY22-23 Sales '!N89</f>
        <v>1.5090397600000001</v>
      </c>
      <c r="P91" s="558">
        <f>'[61]FY22-23 Sales '!O89</f>
        <v>1.5559919199999999</v>
      </c>
      <c r="Q91" s="558">
        <f>'[61]FY22-23 Sales '!P89</f>
        <v>1.6388988600000001</v>
      </c>
      <c r="R91" s="558">
        <f>'[61]FY22-23 Sales '!Q89</f>
        <v>1.60084439</v>
      </c>
      <c r="S91" s="555">
        <f t="shared" si="24"/>
        <v>22.413828469999999</v>
      </c>
      <c r="T91" s="557"/>
    </row>
    <row r="92" spans="1:20">
      <c r="A92" s="340"/>
      <c r="B92" s="450"/>
      <c r="C92" s="412" t="s">
        <v>128</v>
      </c>
      <c r="D92" s="422"/>
      <c r="E92" s="421"/>
      <c r="F92" s="421"/>
      <c r="G92" s="558">
        <f>'[61]FY22-23 Sales '!F90</f>
        <v>3.7654293000000001</v>
      </c>
      <c r="H92" s="558">
        <f>'[61]FY22-23 Sales '!G90</f>
        <v>4.11313335</v>
      </c>
      <c r="I92" s="558">
        <f>'[61]FY22-23 Sales '!H90</f>
        <v>4.3605647100000002</v>
      </c>
      <c r="J92" s="558">
        <f>'[61]FY22-23 Sales '!I90</f>
        <v>3.4469416700000002</v>
      </c>
      <c r="K92" s="558">
        <f>'[61]FY22-23 Sales '!J90</f>
        <v>3.7525530800000002</v>
      </c>
      <c r="L92" s="558">
        <f>'[61]FY22-23 Sales '!K90</f>
        <v>3.9189334700000003</v>
      </c>
      <c r="M92" s="558">
        <f>'[61]FY22-23 Sales '!L90</f>
        <v>3.4926944299999998</v>
      </c>
      <c r="N92" s="558">
        <f>'[61]FY22-23 Sales '!M90</f>
        <v>3.4336764299999998</v>
      </c>
      <c r="O92" s="558">
        <f>'[61]FY22-23 Sales '!N90</f>
        <v>2.8149080799999999</v>
      </c>
      <c r="P92" s="558">
        <f>'[61]FY22-23 Sales '!O90</f>
        <v>2.9515595499999998</v>
      </c>
      <c r="Q92" s="558">
        <f>'[61]FY22-23 Sales '!P90</f>
        <v>3.07139893</v>
      </c>
      <c r="R92" s="558">
        <f>'[61]FY22-23 Sales '!Q90</f>
        <v>3.0351236500000001</v>
      </c>
      <c r="S92" s="555">
        <f t="shared" si="24"/>
        <v>42.156916650000007</v>
      </c>
      <c r="T92" s="557"/>
    </row>
    <row r="93" spans="1:20">
      <c r="A93" s="340"/>
      <c r="B93" s="450"/>
      <c r="C93" s="411" t="s">
        <v>88</v>
      </c>
      <c r="D93" s="422">
        <f>[60]Services!$S$112</f>
        <v>21</v>
      </c>
      <c r="E93" s="421">
        <f>[60]Load!$S$112</f>
        <v>2.823</v>
      </c>
      <c r="F93" s="421"/>
      <c r="G93" s="558">
        <f>'[61]FY22-23 Sales '!F91</f>
        <v>0.20127649999999997</v>
      </c>
      <c r="H93" s="558">
        <f>'[61]FY22-23 Sales '!G91</f>
        <v>0.213167</v>
      </c>
      <c r="I93" s="558">
        <f>'[61]FY22-23 Sales '!H91</f>
        <v>0.24007100000000003</v>
      </c>
      <c r="J93" s="558">
        <f>'[61]FY22-23 Sales '!I91</f>
        <v>0.17991099999999999</v>
      </c>
      <c r="K93" s="558">
        <f>'[61]FY22-23 Sales '!J91</f>
        <v>0.19514699999999996</v>
      </c>
      <c r="L93" s="558">
        <f>'[61]FY22-23 Sales '!K91</f>
        <v>0.17682100000000001</v>
      </c>
      <c r="M93" s="558">
        <f>'[61]FY22-23 Sales '!L91</f>
        <v>0.17961800000000006</v>
      </c>
      <c r="N93" s="558">
        <f>'[61]FY22-23 Sales '!M91</f>
        <v>0.15694649999999999</v>
      </c>
      <c r="O93" s="558">
        <f>'[61]FY22-23 Sales '!N91</f>
        <v>0.14839399999999997</v>
      </c>
      <c r="P93" s="558">
        <f>'[61]FY22-23 Sales '!O91</f>
        <v>0.15455599999999997</v>
      </c>
      <c r="Q93" s="558">
        <f>'[61]FY22-23 Sales '!P91</f>
        <v>0.15061499999999994</v>
      </c>
      <c r="R93" s="558">
        <f>'[61]FY22-23 Sales '!Q91</f>
        <v>0.41879449999999996</v>
      </c>
      <c r="S93" s="555">
        <f t="shared" si="24"/>
        <v>2.4153174999999996</v>
      </c>
      <c r="T93" s="557"/>
    </row>
    <row r="94" spans="1:20">
      <c r="A94" s="340"/>
      <c r="B94" s="450"/>
      <c r="C94" s="412" t="s">
        <v>126</v>
      </c>
      <c r="D94" s="422"/>
      <c r="E94" s="421"/>
      <c r="F94" s="421"/>
      <c r="G94" s="558">
        <f>'[61]FY22-23 Sales '!F92</f>
        <v>0.15290899999999999</v>
      </c>
      <c r="H94" s="558">
        <f>'[61]FY22-23 Sales '!G92</f>
        <v>0.15314949999999999</v>
      </c>
      <c r="I94" s="558">
        <f>'[61]FY22-23 Sales '!H92</f>
        <v>0.1676145</v>
      </c>
      <c r="J94" s="558">
        <f>'[61]FY22-23 Sales '!I92</f>
        <v>0.13502449999999999</v>
      </c>
      <c r="K94" s="558">
        <f>'[61]FY22-23 Sales '!J92</f>
        <v>0.13816149999999999</v>
      </c>
      <c r="L94" s="558">
        <f>'[61]FY22-23 Sales '!K92</f>
        <v>0.14127899999999999</v>
      </c>
      <c r="M94" s="558">
        <f>'[61]FY22-23 Sales '!L92</f>
        <v>0.13619899999999999</v>
      </c>
      <c r="N94" s="558">
        <f>'[61]FY22-23 Sales '!M92</f>
        <v>0.13052949999999999</v>
      </c>
      <c r="O94" s="558">
        <f>'[61]FY22-23 Sales '!N92</f>
        <v>0.12510199999999999</v>
      </c>
      <c r="P94" s="558">
        <f>'[61]FY22-23 Sales '!O92</f>
        <v>0.1308165</v>
      </c>
      <c r="Q94" s="558">
        <f>'[61]FY22-23 Sales '!P92</f>
        <v>0.13357050000000001</v>
      </c>
      <c r="R94" s="558">
        <f>'[61]FY22-23 Sales '!Q92</f>
        <v>0.129692</v>
      </c>
      <c r="S94" s="555">
        <f t="shared" si="24"/>
        <v>1.6740474999999997</v>
      </c>
      <c r="T94" s="557"/>
    </row>
    <row r="95" spans="1:20">
      <c r="A95" s="340"/>
      <c r="B95" s="450"/>
      <c r="C95" s="412" t="s">
        <v>127</v>
      </c>
      <c r="D95" s="422"/>
      <c r="E95" s="421"/>
      <c r="F95" s="421"/>
      <c r="G95" s="558">
        <f>'[61]FY22-23 Sales '!F93</f>
        <v>0.1093075</v>
      </c>
      <c r="H95" s="558">
        <f>'[61]FY22-23 Sales '!G93</f>
        <v>0.1014785</v>
      </c>
      <c r="I95" s="558">
        <f>'[61]FY22-23 Sales '!H93</f>
        <v>0.1138845</v>
      </c>
      <c r="J95" s="558">
        <f>'[61]FY22-23 Sales '!I93</f>
        <v>9.6439499999999997E-2</v>
      </c>
      <c r="K95" s="558">
        <f>'[61]FY22-23 Sales '!J93</f>
        <v>9.9684999999999996E-2</v>
      </c>
      <c r="L95" s="558">
        <f>'[61]FY22-23 Sales '!K93</f>
        <v>9.5228999999999994E-2</v>
      </c>
      <c r="M95" s="558">
        <f>'[61]FY22-23 Sales '!L93</f>
        <v>9.3778500000000001E-2</v>
      </c>
      <c r="N95" s="558">
        <f>'[61]FY22-23 Sales '!M93</f>
        <v>8.9410000000000003E-2</v>
      </c>
      <c r="O95" s="558">
        <f>'[61]FY22-23 Sales '!N93</f>
        <v>9.0342000000000006E-2</v>
      </c>
      <c r="P95" s="558">
        <f>'[61]FY22-23 Sales '!O93</f>
        <v>9.6132499999999996E-2</v>
      </c>
      <c r="Q95" s="558">
        <f>'[61]FY22-23 Sales '!P93</f>
        <v>9.8441000000000001E-2</v>
      </c>
      <c r="R95" s="558">
        <f>'[61]FY22-23 Sales '!Q93</f>
        <v>8.8900999999999994E-2</v>
      </c>
      <c r="S95" s="555">
        <f t="shared" si="24"/>
        <v>1.1730289999999999</v>
      </c>
      <c r="T95" s="557"/>
    </row>
    <row r="96" spans="1:20">
      <c r="A96" s="340"/>
      <c r="B96" s="450"/>
      <c r="C96" s="412" t="s">
        <v>128</v>
      </c>
      <c r="D96" s="422"/>
      <c r="E96" s="421"/>
      <c r="F96" s="421"/>
      <c r="G96" s="558">
        <f>'[61]FY22-23 Sales '!F94</f>
        <v>0.28035700000000002</v>
      </c>
      <c r="H96" s="558">
        <f>'[61]FY22-23 Sales '!G94</f>
        <v>0.28897200000000001</v>
      </c>
      <c r="I96" s="558">
        <f>'[61]FY22-23 Sales '!H94</f>
        <v>0.31711299999999998</v>
      </c>
      <c r="J96" s="558">
        <f>'[61]FY22-23 Sales '!I94</f>
        <v>0.238068</v>
      </c>
      <c r="K96" s="558">
        <f>'[61]FY22-23 Sales '!J94</f>
        <v>0.22816649999999999</v>
      </c>
      <c r="L96" s="558">
        <f>'[61]FY22-23 Sales '!K94</f>
        <v>0.23939199999999999</v>
      </c>
      <c r="M96" s="558">
        <f>'[61]FY22-23 Sales '!L94</f>
        <v>0.2289265</v>
      </c>
      <c r="N96" s="558">
        <f>'[61]FY22-23 Sales '!M94</f>
        <v>0.20843700000000001</v>
      </c>
      <c r="O96" s="558">
        <f>'[61]FY22-23 Sales '!N94</f>
        <v>0.197827</v>
      </c>
      <c r="P96" s="558">
        <f>'[61]FY22-23 Sales '!O94</f>
        <v>0.207677</v>
      </c>
      <c r="Q96" s="558">
        <f>'[61]FY22-23 Sales '!P94</f>
        <v>0.21505650000000001</v>
      </c>
      <c r="R96" s="558">
        <f>'[61]FY22-23 Sales '!Q94</f>
        <v>0.21383650000000001</v>
      </c>
      <c r="S96" s="555">
        <f t="shared" si="24"/>
        <v>2.8638290000000004</v>
      </c>
      <c r="T96" s="557"/>
    </row>
    <row r="97" spans="1:20">
      <c r="A97" s="340"/>
      <c r="B97" s="450"/>
      <c r="C97" s="412" t="s">
        <v>89</v>
      </c>
      <c r="D97" s="422">
        <f>[60]Services!$S$113</f>
        <v>202</v>
      </c>
      <c r="E97" s="421">
        <f>[60]Load!$S$113</f>
        <v>66.4071</v>
      </c>
      <c r="F97" s="421"/>
      <c r="G97" s="558">
        <f>'[61]FY22-23 Sales '!F95</f>
        <v>3.934545</v>
      </c>
      <c r="H97" s="558">
        <f>'[61]FY22-23 Sales '!G95</f>
        <v>0.65493699999999999</v>
      </c>
      <c r="I97" s="558">
        <f>'[61]FY22-23 Sales '!H95</f>
        <v>0.27963700000000002</v>
      </c>
      <c r="J97" s="558">
        <f>'[61]FY22-23 Sales '!I95</f>
        <v>1.219358999999999</v>
      </c>
      <c r="K97" s="558">
        <f>'[61]FY22-23 Sales '!J95</f>
        <v>1.2801870000000046</v>
      </c>
      <c r="L97" s="558">
        <f>'[61]FY22-23 Sales '!K95</f>
        <v>1.8026124999999995</v>
      </c>
      <c r="M97" s="558">
        <f>'[61]FY22-23 Sales '!L95</f>
        <v>1.116174</v>
      </c>
      <c r="N97" s="558">
        <f>'[61]FY22-23 Sales '!M95</f>
        <v>0.978545</v>
      </c>
      <c r="O97" s="558">
        <f>'[61]FY22-23 Sales '!N95</f>
        <v>1.218175</v>
      </c>
      <c r="P97" s="558">
        <f>'[61]FY22-23 Sales '!O95</f>
        <v>3.8245879999999999</v>
      </c>
      <c r="Q97" s="558">
        <f>'[61]FY22-23 Sales '!P95</f>
        <v>4.598440000000001</v>
      </c>
      <c r="R97" s="558">
        <f>'[61]FY22-23 Sales '!Q95</f>
        <v>5.3856970438871858</v>
      </c>
      <c r="S97" s="555">
        <f t="shared" si="24"/>
        <v>26.292896543887188</v>
      </c>
      <c r="T97" s="557"/>
    </row>
    <row r="98" spans="1:20">
      <c r="A98" s="340"/>
      <c r="B98" s="450"/>
      <c r="C98" s="412" t="s">
        <v>91</v>
      </c>
      <c r="D98" s="422">
        <f>[60]Services!$S$115</f>
        <v>115</v>
      </c>
      <c r="E98" s="421">
        <f>[60]Load!$S$115</f>
        <v>36.340000000000003</v>
      </c>
      <c r="F98" s="421"/>
      <c r="G98" s="558">
        <f>'[61]FY22-23 Sales '!F96</f>
        <v>13.283893390000026</v>
      </c>
      <c r="H98" s="558">
        <f>'[61]FY22-23 Sales '!G96</f>
        <v>8.2592244499999747</v>
      </c>
      <c r="I98" s="558">
        <f>'[61]FY22-23 Sales '!H96</f>
        <v>13.884098000000078</v>
      </c>
      <c r="J98" s="558">
        <f>'[61]FY22-23 Sales '!I96</f>
        <v>10.963228000000022</v>
      </c>
      <c r="K98" s="558">
        <f>'[61]FY22-23 Sales '!J96</f>
        <v>11.677500299999998</v>
      </c>
      <c r="L98" s="558">
        <f>'[61]FY22-23 Sales '!K96</f>
        <v>12.315385460000076</v>
      </c>
      <c r="M98" s="558">
        <f>'[61]FY22-23 Sales '!L96</f>
        <v>12.050159770000029</v>
      </c>
      <c r="N98" s="558">
        <f>'[61]FY22-23 Sales '!M96</f>
        <v>13.936143999999999</v>
      </c>
      <c r="O98" s="558">
        <f>'[61]FY22-23 Sales '!N96</f>
        <v>13.032609999999989</v>
      </c>
      <c r="P98" s="558">
        <f>'[61]FY22-23 Sales '!O96</f>
        <v>13.774529499999973</v>
      </c>
      <c r="Q98" s="558">
        <f>'[61]FY22-23 Sales '!P96</f>
        <v>13.968702000000041</v>
      </c>
      <c r="R98" s="558">
        <f>'[61]FY22-23 Sales '!Q96</f>
        <v>16.813908423209668</v>
      </c>
      <c r="S98" s="555">
        <f t="shared" si="24"/>
        <v>153.9593832932099</v>
      </c>
      <c r="T98" s="557"/>
    </row>
    <row r="99" spans="1:20">
      <c r="A99" s="340"/>
      <c r="B99" s="450"/>
      <c r="C99" s="411" t="s">
        <v>92</v>
      </c>
      <c r="D99" s="422">
        <f>[60]Services!$S$116</f>
        <v>18</v>
      </c>
      <c r="E99" s="421">
        <f>[60]Load!$S$116</f>
        <v>5.18</v>
      </c>
      <c r="F99" s="421"/>
      <c r="G99" s="558">
        <f>'[61]FY22-23 Sales '!F97</f>
        <v>0.88521799999999995</v>
      </c>
      <c r="H99" s="558">
        <f>'[61]FY22-23 Sales '!G97</f>
        <v>0.84296899999999997</v>
      </c>
      <c r="I99" s="558">
        <f>'[61]FY22-23 Sales '!H97</f>
        <v>0.96179700000000001</v>
      </c>
      <c r="J99" s="558">
        <f>'[61]FY22-23 Sales '!I97</f>
        <v>0.65316099999999999</v>
      </c>
      <c r="K99" s="558">
        <f>'[61]FY22-23 Sales '!J97</f>
        <v>0.71056400000000053</v>
      </c>
      <c r="L99" s="558">
        <f>'[61]FY22-23 Sales '!K97</f>
        <v>0.75368599999999997</v>
      </c>
      <c r="M99" s="558">
        <f>'[61]FY22-23 Sales '!L97</f>
        <v>0.742363</v>
      </c>
      <c r="N99" s="558">
        <f>'[61]FY22-23 Sales '!M97</f>
        <v>0.64513100000000001</v>
      </c>
      <c r="O99" s="558">
        <f>'[61]FY22-23 Sales '!N97</f>
        <v>0.56318800000000002</v>
      </c>
      <c r="P99" s="558">
        <f>'[61]FY22-23 Sales '!O97</f>
        <v>0.60026900000000005</v>
      </c>
      <c r="Q99" s="558">
        <f>'[61]FY22-23 Sales '!P97</f>
        <v>0.596302</v>
      </c>
      <c r="R99" s="558">
        <f>'[61]FY22-23 Sales '!Q97</f>
        <v>0.86318500000000054</v>
      </c>
      <c r="S99" s="555">
        <f t="shared" si="24"/>
        <v>8.8178330000000003</v>
      </c>
      <c r="T99" s="557"/>
    </row>
    <row r="100" spans="1:20">
      <c r="A100" s="340"/>
      <c r="B100" s="450"/>
      <c r="C100" s="411" t="s">
        <v>135</v>
      </c>
      <c r="D100" s="422">
        <f>[60]Services!$S$118</f>
        <v>45</v>
      </c>
      <c r="E100" s="421">
        <f>[60]Load!$S$118</f>
        <v>13.208</v>
      </c>
      <c r="F100" s="421"/>
      <c r="G100" s="558">
        <f>'[61]FY22-23 Sales '!F98</f>
        <v>1.761344</v>
      </c>
      <c r="H100" s="558">
        <f>'[61]FY22-23 Sales '!G98</f>
        <v>2.312039</v>
      </c>
      <c r="I100" s="558">
        <f>'[61]FY22-23 Sales '!H98</f>
        <v>2.2836340000000002</v>
      </c>
      <c r="J100" s="558">
        <f>'[61]FY22-23 Sales '!I98</f>
        <v>2.0574159999999999</v>
      </c>
      <c r="K100" s="558">
        <f>'[61]FY22-23 Sales '!J98</f>
        <v>2.8118210000000001</v>
      </c>
      <c r="L100" s="558">
        <f>'[61]FY22-23 Sales '!K98</f>
        <v>3.132584</v>
      </c>
      <c r="M100" s="558">
        <f>'[61]FY22-23 Sales '!L98</f>
        <v>2.4602130000000004</v>
      </c>
      <c r="N100" s="558">
        <f>'[61]FY22-23 Sales '!M98</f>
        <v>2.5777129999999997</v>
      </c>
      <c r="O100" s="558">
        <f>'[61]FY22-23 Sales '!N98</f>
        <v>1.7902239999999991</v>
      </c>
      <c r="P100" s="558">
        <f>'[61]FY22-23 Sales '!O98</f>
        <v>1.7816160000000001</v>
      </c>
      <c r="Q100" s="558">
        <f>'[61]FY22-23 Sales '!P98</f>
        <v>1.8400560000000001</v>
      </c>
      <c r="R100" s="558">
        <f>'[61]FY22-23 Sales '!Q98</f>
        <v>1.9580679999999997</v>
      </c>
      <c r="S100" s="555">
        <f t="shared" si="24"/>
        <v>26.766727999999997</v>
      </c>
      <c r="T100" s="557"/>
    </row>
    <row r="101" spans="1:20">
      <c r="A101" s="340"/>
      <c r="B101" s="450"/>
      <c r="C101" s="411" t="s">
        <v>151</v>
      </c>
      <c r="D101" s="422">
        <f>[60]Services!$S$117</f>
        <v>1</v>
      </c>
      <c r="E101" s="421">
        <f>[60]Load!$S$117</f>
        <v>517.6</v>
      </c>
      <c r="F101" s="421"/>
      <c r="G101" s="558">
        <f>'[61]FY22-23 Sales '!F99</f>
        <v>122.476922</v>
      </c>
      <c r="H101" s="558">
        <f>'[61]FY22-23 Sales '!G99</f>
        <v>53.506596999999999</v>
      </c>
      <c r="I101" s="558">
        <f>'[61]FY22-23 Sales '!H99</f>
        <v>55.273127000000002</v>
      </c>
      <c r="J101" s="558">
        <f>'[61]FY22-23 Sales '!I99</f>
        <v>60.668765</v>
      </c>
      <c r="K101" s="558">
        <f>'[61]FY22-23 Sales '!J99</f>
        <v>71.755230999999995</v>
      </c>
      <c r="L101" s="558">
        <f>'[61]FY22-23 Sales '!K99</f>
        <v>91.557015000000007</v>
      </c>
      <c r="M101" s="558">
        <f>'[61]FY22-23 Sales '!L99</f>
        <v>69.690771999999996</v>
      </c>
      <c r="N101" s="558">
        <f>'[61]FY22-23 Sales '!M99</f>
        <v>39.101453999999997</v>
      </c>
      <c r="O101" s="558">
        <f>'[61]FY22-23 Sales '!N99</f>
        <v>84.216633999999999</v>
      </c>
      <c r="P101" s="558">
        <f>'[61]FY22-23 Sales '!O99</f>
        <v>108.261852</v>
      </c>
      <c r="Q101" s="558">
        <f>'[61]FY22-23 Sales '!P99</f>
        <v>105.14416900000001</v>
      </c>
      <c r="R101" s="558">
        <f>'[61]FY22-23 Sales '!Q99</f>
        <v>174.65912</v>
      </c>
      <c r="S101" s="555">
        <f t="shared" si="24"/>
        <v>1036.3116580000001</v>
      </c>
      <c r="T101" s="557"/>
    </row>
    <row r="102" spans="1:20">
      <c r="A102" s="340"/>
      <c r="B102" s="450"/>
      <c r="C102" s="400" t="s">
        <v>155</v>
      </c>
      <c r="D102" s="422"/>
      <c r="E102" s="421"/>
      <c r="F102" s="421"/>
      <c r="G102" s="558"/>
      <c r="H102" s="558"/>
      <c r="I102" s="558"/>
      <c r="J102" s="558"/>
      <c r="K102" s="558"/>
      <c r="L102" s="558"/>
      <c r="M102" s="558"/>
      <c r="N102" s="558"/>
      <c r="O102" s="558"/>
      <c r="P102" s="558"/>
      <c r="Q102" s="558"/>
      <c r="R102" s="558"/>
      <c r="S102" s="555">
        <f t="shared" si="24"/>
        <v>0</v>
      </c>
      <c r="T102" s="557"/>
    </row>
    <row r="103" spans="1:20">
      <c r="A103" s="340"/>
      <c r="B103" s="450"/>
      <c r="C103" s="400" t="s">
        <v>96</v>
      </c>
      <c r="D103" s="423">
        <f>SUM(D104:D128)</f>
        <v>134</v>
      </c>
      <c r="E103" s="467">
        <f>SUM(E104:E128)</f>
        <v>223.93865000000002</v>
      </c>
      <c r="F103" s="467">
        <f t="shared" ref="F103:R103" si="25">SUM(F104:F128)</f>
        <v>0</v>
      </c>
      <c r="G103" s="565">
        <f t="shared" si="25"/>
        <v>58.315529409999975</v>
      </c>
      <c r="H103" s="565">
        <f t="shared" si="25"/>
        <v>52.781393550000026</v>
      </c>
      <c r="I103" s="565">
        <f t="shared" si="25"/>
        <v>46.031815999999907</v>
      </c>
      <c r="J103" s="565">
        <f t="shared" si="25"/>
        <v>40.450056999999973</v>
      </c>
      <c r="K103" s="565">
        <f t="shared" si="25"/>
        <v>43.617379700000001</v>
      </c>
      <c r="L103" s="565">
        <f t="shared" si="25"/>
        <v>43.046636539999923</v>
      </c>
      <c r="M103" s="565">
        <f t="shared" si="25"/>
        <v>42.250214229999962</v>
      </c>
      <c r="N103" s="565">
        <f t="shared" si="25"/>
        <v>43.659411000000006</v>
      </c>
      <c r="O103" s="565">
        <f t="shared" si="25"/>
        <v>46.749057000000008</v>
      </c>
      <c r="P103" s="565">
        <f t="shared" si="25"/>
        <v>47.685241500000025</v>
      </c>
      <c r="Q103" s="565">
        <f t="shared" si="25"/>
        <v>50.26241399999995</v>
      </c>
      <c r="R103" s="565">
        <f t="shared" si="25"/>
        <v>63.044438883871003</v>
      </c>
      <c r="S103" s="565">
        <f>SUM(G103:R103)</f>
        <v>577.89358881387068</v>
      </c>
      <c r="T103" s="566"/>
    </row>
    <row r="104" spans="1:20">
      <c r="A104" s="340"/>
      <c r="B104" s="450"/>
      <c r="C104" s="411" t="s">
        <v>81</v>
      </c>
      <c r="D104" s="422">
        <f>[60]Services!$S$122</f>
        <v>49</v>
      </c>
      <c r="E104" s="421">
        <f>[60]Load!$S$122</f>
        <v>68.361000000000004</v>
      </c>
      <c r="F104" s="421"/>
      <c r="G104" s="558">
        <f>'[61]FY22-23 Sales '!F103</f>
        <v>2.6698560000000029</v>
      </c>
      <c r="H104" s="558">
        <f>'[61]FY22-23 Sales '!G103</f>
        <v>1.25915</v>
      </c>
      <c r="I104" s="558">
        <f>'[61]FY22-23 Sales '!H103</f>
        <v>1.0914719999999996</v>
      </c>
      <c r="J104" s="558">
        <f>'[61]FY22-23 Sales '!I103</f>
        <v>1.5342579999999995</v>
      </c>
      <c r="K104" s="558">
        <f>'[61]FY22-23 Sales '!J103</f>
        <v>1.5389754999999994</v>
      </c>
      <c r="L104" s="558">
        <f>'[61]FY22-23 Sales '!K103</f>
        <v>1.6479660000000003</v>
      </c>
      <c r="M104" s="558">
        <f>'[61]FY22-23 Sales '!L103</f>
        <v>2.0448120000000003</v>
      </c>
      <c r="N104" s="558">
        <f>'[61]FY22-23 Sales '!M103</f>
        <v>1.5101599999999991</v>
      </c>
      <c r="O104" s="558">
        <f>'[61]FY22-23 Sales '!N103</f>
        <v>2.4167480000000001</v>
      </c>
      <c r="P104" s="558">
        <f>'[61]FY22-23 Sales '!O103</f>
        <v>0.82668100000000067</v>
      </c>
      <c r="Q104" s="558">
        <f>'[61]FY22-23 Sales '!P103</f>
        <v>1.6995820000000013</v>
      </c>
      <c r="R104" s="558">
        <f>'[61]FY22-23 Sales '!Q103</f>
        <v>7.0218290000000003</v>
      </c>
      <c r="S104" s="555">
        <f t="shared" ref="S104:S128" si="26">SUM(G104:R104)</f>
        <v>25.2614895</v>
      </c>
      <c r="T104" s="557"/>
    </row>
    <row r="105" spans="1:20" s="205" customFormat="1">
      <c r="A105" s="448"/>
      <c r="B105" s="449"/>
      <c r="C105" s="411" t="s">
        <v>82</v>
      </c>
      <c r="D105" s="422"/>
      <c r="E105" s="421"/>
      <c r="F105" s="421"/>
      <c r="G105" s="558"/>
      <c r="H105" s="558"/>
      <c r="I105" s="558"/>
      <c r="J105" s="558"/>
      <c r="K105" s="558"/>
      <c r="L105" s="558"/>
      <c r="M105" s="558"/>
      <c r="N105" s="558"/>
      <c r="O105" s="558"/>
      <c r="P105" s="558"/>
      <c r="Q105" s="558"/>
      <c r="R105" s="558"/>
      <c r="S105" s="555">
        <f t="shared" si="26"/>
        <v>0</v>
      </c>
      <c r="T105" s="557"/>
    </row>
    <row r="106" spans="1:20">
      <c r="A106" s="340"/>
      <c r="B106" s="450"/>
      <c r="C106" s="411" t="s">
        <v>83</v>
      </c>
      <c r="D106" s="422"/>
      <c r="E106" s="421"/>
      <c r="F106" s="421"/>
      <c r="G106" s="558"/>
      <c r="H106" s="558"/>
      <c r="I106" s="558"/>
      <c r="J106" s="558"/>
      <c r="K106" s="558"/>
      <c r="L106" s="558"/>
      <c r="M106" s="558"/>
      <c r="N106" s="558"/>
      <c r="O106" s="558"/>
      <c r="P106" s="558"/>
      <c r="Q106" s="558"/>
      <c r="R106" s="558"/>
      <c r="S106" s="555">
        <f t="shared" si="26"/>
        <v>0</v>
      </c>
      <c r="T106" s="557"/>
    </row>
    <row r="107" spans="1:20">
      <c r="A107" s="340"/>
      <c r="B107" s="450"/>
      <c r="C107" s="411" t="s">
        <v>84</v>
      </c>
      <c r="D107" s="422"/>
      <c r="E107" s="421"/>
      <c r="F107" s="421"/>
      <c r="G107" s="558"/>
      <c r="H107" s="558"/>
      <c r="I107" s="558"/>
      <c r="J107" s="558"/>
      <c r="K107" s="558"/>
      <c r="L107" s="558"/>
      <c r="M107" s="558"/>
      <c r="N107" s="558"/>
      <c r="O107" s="558"/>
      <c r="P107" s="558"/>
      <c r="Q107" s="558"/>
      <c r="R107" s="558"/>
      <c r="S107" s="555">
        <f t="shared" si="26"/>
        <v>0</v>
      </c>
      <c r="T107" s="557"/>
    </row>
    <row r="108" spans="1:20">
      <c r="A108" s="340"/>
      <c r="B108" s="450"/>
      <c r="C108" s="412" t="s">
        <v>126</v>
      </c>
      <c r="D108" s="422"/>
      <c r="E108" s="421"/>
      <c r="F108" s="421"/>
      <c r="G108" s="558">
        <f>'[61]FY22-23 Sales '!F111</f>
        <v>3.0607380000000002</v>
      </c>
      <c r="H108" s="558">
        <f>'[61]FY22-23 Sales '!G111</f>
        <v>2.2993399999999999</v>
      </c>
      <c r="I108" s="558">
        <f>'[61]FY22-23 Sales '!H111</f>
        <v>2.2488000000000001</v>
      </c>
      <c r="J108" s="558">
        <f>'[61]FY22-23 Sales '!I111</f>
        <v>1.9882059999999999</v>
      </c>
      <c r="K108" s="558">
        <f>'[61]FY22-23 Sales '!J111</f>
        <v>2.44407525</v>
      </c>
      <c r="L108" s="558">
        <f>'[61]FY22-23 Sales '!K111</f>
        <v>2.7698</v>
      </c>
      <c r="M108" s="558">
        <f>'[61]FY22-23 Sales '!L111</f>
        <v>2.6263749999999999</v>
      </c>
      <c r="N108" s="558">
        <f>'[61]FY22-23 Sales '!M111</f>
        <v>2.8604750000000001</v>
      </c>
      <c r="O108" s="558">
        <f>'[61]FY22-23 Sales '!N111</f>
        <v>3.2934950000000001</v>
      </c>
      <c r="P108" s="558">
        <f>'[61]FY22-23 Sales '!O111</f>
        <v>3.30829</v>
      </c>
      <c r="Q108" s="558">
        <f>'[61]FY22-23 Sales '!P111</f>
        <v>3.7082199999999998</v>
      </c>
      <c r="R108" s="558">
        <f>'[61]FY22-23 Sales '!Q111</f>
        <v>3.3774850000000001</v>
      </c>
      <c r="S108" s="555">
        <f t="shared" si="26"/>
        <v>33.985299249999997</v>
      </c>
      <c r="T108" s="557"/>
    </row>
    <row r="109" spans="1:20">
      <c r="A109" s="340"/>
      <c r="B109" s="450"/>
      <c r="C109" s="412" t="s">
        <v>127</v>
      </c>
      <c r="D109" s="422"/>
      <c r="E109" s="421"/>
      <c r="F109" s="421"/>
      <c r="G109" s="558">
        <f>'[61]FY22-23 Sales '!F112</f>
        <v>2.504721</v>
      </c>
      <c r="H109" s="558">
        <f>'[61]FY22-23 Sales '!G112</f>
        <v>1.8228850000000001</v>
      </c>
      <c r="I109" s="558">
        <f>'[61]FY22-23 Sales '!H112</f>
        <v>1.6436900000000001</v>
      </c>
      <c r="J109" s="558">
        <f>'[61]FY22-23 Sales '!I112</f>
        <v>1.473981</v>
      </c>
      <c r="K109" s="558">
        <f>'[61]FY22-23 Sales '!J112</f>
        <v>1.7849999999999999</v>
      </c>
      <c r="L109" s="558">
        <f>'[61]FY22-23 Sales '!K112</f>
        <v>2.0109400000000002</v>
      </c>
      <c r="M109" s="558">
        <f>'[61]FY22-23 Sales '!L112</f>
        <v>1.9046650000000001</v>
      </c>
      <c r="N109" s="558">
        <f>'[61]FY22-23 Sales '!M112</f>
        <v>2.1767799999999999</v>
      </c>
      <c r="O109" s="558">
        <f>'[61]FY22-23 Sales '!N112</f>
        <v>2.5968650000000002</v>
      </c>
      <c r="P109" s="558">
        <f>'[61]FY22-23 Sales '!O112</f>
        <v>2.5868350000000002</v>
      </c>
      <c r="Q109" s="558">
        <f>'[61]FY22-23 Sales '!P112</f>
        <v>2.934005</v>
      </c>
      <c r="R109" s="558">
        <f>'[61]FY22-23 Sales '!Q112</f>
        <v>2.7588949999999999</v>
      </c>
      <c r="S109" s="555">
        <f t="shared" si="26"/>
        <v>26.199262000000001</v>
      </c>
      <c r="T109" s="557"/>
    </row>
    <row r="110" spans="1:20">
      <c r="A110" s="340"/>
      <c r="B110" s="450"/>
      <c r="C110" s="412" t="s">
        <v>128</v>
      </c>
      <c r="D110" s="422"/>
      <c r="E110" s="421"/>
      <c r="F110" s="421"/>
      <c r="G110" s="558">
        <f>'[61]FY22-23 Sales '!F113</f>
        <v>6.0813139999999999</v>
      </c>
      <c r="H110" s="558">
        <f>'[61]FY22-23 Sales '!G113</f>
        <v>4.3161699999999996</v>
      </c>
      <c r="I110" s="558">
        <f>'[61]FY22-23 Sales '!H113</f>
        <v>4.2125950000000003</v>
      </c>
      <c r="J110" s="558">
        <f>'[61]FY22-23 Sales '!I113</f>
        <v>3.6242619999999999</v>
      </c>
      <c r="K110" s="558">
        <f>'[61]FY22-23 Sales '!J113</f>
        <v>4.6439602500000001</v>
      </c>
      <c r="L110" s="558">
        <f>'[61]FY22-23 Sales '!K113</f>
        <v>5.17082</v>
      </c>
      <c r="M110" s="558">
        <f>'[61]FY22-23 Sales '!L113</f>
        <v>4.6711049999999998</v>
      </c>
      <c r="N110" s="558">
        <f>'[61]FY22-23 Sales '!M113</f>
        <v>5.6160199999999998</v>
      </c>
      <c r="O110" s="558">
        <f>'[61]FY22-23 Sales '!N113</f>
        <v>6.334835</v>
      </c>
      <c r="P110" s="558">
        <f>'[61]FY22-23 Sales '!O113</f>
        <v>6.3055700000000003</v>
      </c>
      <c r="Q110" s="558">
        <f>'[61]FY22-23 Sales '!P113</f>
        <v>6.9578850000000001</v>
      </c>
      <c r="R110" s="558">
        <f>'[61]FY22-23 Sales '!Q113</f>
        <v>6.4922149999999998</v>
      </c>
      <c r="S110" s="555">
        <f t="shared" si="26"/>
        <v>64.426751249999995</v>
      </c>
      <c r="T110" s="557"/>
    </row>
    <row r="111" spans="1:20">
      <c r="A111" s="340"/>
      <c r="B111" s="450"/>
      <c r="C111" s="411" t="s">
        <v>110</v>
      </c>
      <c r="D111" s="422"/>
      <c r="E111" s="421"/>
      <c r="F111" s="421"/>
      <c r="G111" s="558"/>
      <c r="H111" s="558"/>
      <c r="I111" s="558"/>
      <c r="J111" s="558"/>
      <c r="K111" s="558"/>
      <c r="L111" s="558"/>
      <c r="M111" s="558"/>
      <c r="N111" s="558"/>
      <c r="O111" s="558"/>
      <c r="P111" s="558"/>
      <c r="Q111" s="558"/>
      <c r="R111" s="558"/>
      <c r="S111" s="555">
        <f t="shared" si="26"/>
        <v>0</v>
      </c>
      <c r="T111" s="557"/>
    </row>
    <row r="112" spans="1:20" ht="13.8" customHeight="1">
      <c r="A112" s="340"/>
      <c r="B112" s="450"/>
      <c r="C112" s="412" t="s">
        <v>148</v>
      </c>
      <c r="D112" s="422"/>
      <c r="E112" s="421"/>
      <c r="F112" s="421"/>
      <c r="G112" s="558"/>
      <c r="H112" s="558"/>
      <c r="I112" s="558"/>
      <c r="J112" s="558"/>
      <c r="K112" s="558"/>
      <c r="L112" s="558"/>
      <c r="M112" s="558"/>
      <c r="N112" s="558"/>
      <c r="O112" s="558"/>
      <c r="P112" s="558"/>
      <c r="Q112" s="558"/>
      <c r="R112" s="558"/>
      <c r="S112" s="555">
        <f t="shared" si="26"/>
        <v>0</v>
      </c>
      <c r="T112" s="557"/>
    </row>
    <row r="113" spans="1:20" ht="13.8" customHeight="1">
      <c r="A113" s="340"/>
      <c r="B113" s="450"/>
      <c r="C113" s="412" t="s">
        <v>149</v>
      </c>
      <c r="D113" s="422"/>
      <c r="E113" s="421"/>
      <c r="F113" s="421"/>
      <c r="G113" s="558"/>
      <c r="H113" s="558"/>
      <c r="I113" s="558"/>
      <c r="J113" s="558"/>
      <c r="K113" s="558"/>
      <c r="L113" s="558"/>
      <c r="M113" s="558"/>
      <c r="N113" s="558"/>
      <c r="O113" s="558"/>
      <c r="P113" s="558"/>
      <c r="Q113" s="558"/>
      <c r="R113" s="558"/>
      <c r="S113" s="555">
        <f t="shared" si="26"/>
        <v>0</v>
      </c>
      <c r="T113" s="557"/>
    </row>
    <row r="114" spans="1:20" ht="13.8" customHeight="1">
      <c r="A114" s="340"/>
      <c r="B114" s="450"/>
      <c r="C114" s="412" t="s">
        <v>150</v>
      </c>
      <c r="D114" s="422"/>
      <c r="E114" s="421"/>
      <c r="F114" s="421"/>
      <c r="G114" s="558"/>
      <c r="H114" s="558"/>
      <c r="I114" s="558"/>
      <c r="J114" s="558"/>
      <c r="K114" s="558"/>
      <c r="L114" s="558"/>
      <c r="M114" s="558"/>
      <c r="N114" s="558"/>
      <c r="O114" s="558"/>
      <c r="P114" s="558"/>
      <c r="Q114" s="558"/>
      <c r="R114" s="558"/>
      <c r="S114" s="555">
        <f t="shared" si="26"/>
        <v>0</v>
      </c>
      <c r="T114" s="557"/>
    </row>
    <row r="115" spans="1:20">
      <c r="A115" s="340"/>
      <c r="B115" s="450"/>
      <c r="C115" s="411" t="s">
        <v>86</v>
      </c>
      <c r="D115" s="422">
        <f>[60]Services!$S$126</f>
        <v>1</v>
      </c>
      <c r="E115" s="421">
        <f>[60]Load!$S$126</f>
        <v>0.1</v>
      </c>
      <c r="F115" s="421"/>
      <c r="G115" s="558">
        <f>'[61]FY22-23 Sales '!F114</f>
        <v>6.5736350000000003</v>
      </c>
      <c r="H115" s="558">
        <f>'[61]FY22-23 Sales '!G114</f>
        <v>5.6210060000000004</v>
      </c>
      <c r="I115" s="558">
        <f>'[61]FY22-23 Sales '!H114</f>
        <v>4.0812429999999997</v>
      </c>
      <c r="J115" s="558">
        <f>'[61]FY22-23 Sales '!I114</f>
        <v>3.7191540000000001</v>
      </c>
      <c r="K115" s="558">
        <f>'[61]FY22-23 Sales '!J114</f>
        <v>0.85794000000000004</v>
      </c>
      <c r="L115" s="558">
        <f>'[61]FY22-23 Sales '!K114</f>
        <v>3.0349999999999999E-3</v>
      </c>
      <c r="M115" s="558">
        <f>'[61]FY22-23 Sales '!L114</f>
        <v>2.7539999999999999E-3</v>
      </c>
      <c r="N115" s="558">
        <f>'[61]FY22-23 Sales '!M114</f>
        <v>2.6649999999999998E-3</v>
      </c>
      <c r="O115" s="558">
        <f>'[61]FY22-23 Sales '!N114</f>
        <v>2.8E-3</v>
      </c>
      <c r="P115" s="558">
        <f>'[61]FY22-23 Sales '!O114</f>
        <v>2.8999999999999998E-3</v>
      </c>
      <c r="Q115" s="558">
        <f>'[61]FY22-23 Sales '!P114</f>
        <v>3.0000000000000001E-3</v>
      </c>
      <c r="R115" s="558">
        <f>'[61]FY22-23 Sales '!Q114</f>
        <v>3.8909999999999999E-3</v>
      </c>
      <c r="S115" s="555">
        <f t="shared" si="26"/>
        <v>20.874023000000001</v>
      </c>
      <c r="T115" s="557"/>
    </row>
    <row r="116" spans="1:20">
      <c r="A116" s="340"/>
      <c r="B116" s="450"/>
      <c r="C116" s="411" t="s">
        <v>87</v>
      </c>
      <c r="D116" s="422">
        <f>[60]Services!$S$127</f>
        <v>21</v>
      </c>
      <c r="E116" s="421">
        <f>[60]Load!$S$127</f>
        <v>8.7976499999999991</v>
      </c>
      <c r="F116" s="421"/>
      <c r="G116" s="558">
        <f>'[61]FY22-23 Sales '!F115</f>
        <v>0.4199481100000001</v>
      </c>
      <c r="H116" s="558">
        <f>'[61]FY22-23 Sales '!G115</f>
        <v>1.440000000000035E-4</v>
      </c>
      <c r="I116" s="558">
        <f>'[61]FY22-23 Sales '!H115</f>
        <v>5.3604999999999998E-3</v>
      </c>
      <c r="J116" s="558">
        <f>'[61]FY22-23 Sales '!I115</f>
        <v>2.35585E-2</v>
      </c>
      <c r="K116" s="558">
        <f>'[61]FY22-23 Sales '!J115</f>
        <v>1.9247E-2</v>
      </c>
      <c r="L116" s="558">
        <f>'[61]FY22-23 Sales '!K115</f>
        <v>1.7914999999999986E-2</v>
      </c>
      <c r="M116" s="558">
        <f>'[61]FY22-23 Sales '!L115</f>
        <v>1.5906000000000003E-2</v>
      </c>
      <c r="N116" s="558">
        <f>'[61]FY22-23 Sales '!M115</f>
        <v>6.2320000000000014E-3</v>
      </c>
      <c r="O116" s="558">
        <f>'[61]FY22-23 Sales '!N115</f>
        <v>0.38996718999999991</v>
      </c>
      <c r="P116" s="558">
        <f>'[61]FY22-23 Sales '!O115</f>
        <v>0.3597651300000001</v>
      </c>
      <c r="Q116" s="558">
        <f>'[61]FY22-23 Sales '!P115</f>
        <v>0.38788884000000012</v>
      </c>
      <c r="R116" s="558">
        <f>'[61]FY22-23 Sales '!Q115</f>
        <v>0.86086397000000003</v>
      </c>
      <c r="S116" s="555">
        <f t="shared" si="26"/>
        <v>2.5067962400000003</v>
      </c>
      <c r="T116" s="557"/>
    </row>
    <row r="117" spans="1:20">
      <c r="A117" s="340"/>
      <c r="B117" s="450"/>
      <c r="C117" s="412" t="s">
        <v>126</v>
      </c>
      <c r="D117" s="422"/>
      <c r="E117" s="421"/>
      <c r="F117" s="421"/>
      <c r="G117" s="558">
        <f>'[61]FY22-23 Sales '!F116</f>
        <v>0.18235124</v>
      </c>
      <c r="H117" s="558">
        <f>'[61]FY22-23 Sales '!G116</f>
        <v>1.15E-2</v>
      </c>
      <c r="I117" s="558">
        <f>'[61]FY22-23 Sales '!H116</f>
        <v>1.14775E-2</v>
      </c>
      <c r="J117" s="558">
        <f>'[61]FY22-23 Sales '!I116</f>
        <v>1.34725E-2</v>
      </c>
      <c r="K117" s="558">
        <f>'[61]FY22-23 Sales '!J116</f>
        <v>2.0199999999999999E-2</v>
      </c>
      <c r="L117" s="558">
        <f>'[61]FY22-23 Sales '!K116</f>
        <v>2.3599999999999999E-2</v>
      </c>
      <c r="M117" s="558">
        <f>'[61]FY22-23 Sales '!L116</f>
        <v>2.18E-2</v>
      </c>
      <c r="N117" s="558">
        <f>'[61]FY22-23 Sales '!M116</f>
        <v>1.9525000000000001E-2</v>
      </c>
      <c r="O117" s="558">
        <f>'[61]FY22-23 Sales '!N116</f>
        <v>0.24451510999999998</v>
      </c>
      <c r="P117" s="558">
        <f>'[61]FY22-23 Sales '!O116</f>
        <v>0.18658726</v>
      </c>
      <c r="Q117" s="558">
        <f>'[61]FY22-23 Sales '!P116</f>
        <v>0.20638682</v>
      </c>
      <c r="R117" s="558">
        <f>'[61]FY22-23 Sales '!Q116</f>
        <v>0.18807163000000002</v>
      </c>
      <c r="S117" s="555">
        <f t="shared" si="26"/>
        <v>1.12948706</v>
      </c>
      <c r="T117" s="557"/>
    </row>
    <row r="118" spans="1:20">
      <c r="A118" s="340"/>
      <c r="B118" s="450"/>
      <c r="C118" s="412" t="s">
        <v>127</v>
      </c>
      <c r="D118" s="422"/>
      <c r="E118" s="421"/>
      <c r="F118" s="421"/>
      <c r="G118" s="558">
        <f>'[61]FY22-23 Sales '!F117</f>
        <v>0.15945834</v>
      </c>
      <c r="H118" s="558">
        <f>'[61]FY22-23 Sales '!G117</f>
        <v>9.9999999999999395E-5</v>
      </c>
      <c r="I118" s="558">
        <f>'[61]FY22-23 Sales '!H117</f>
        <v>1.0000000000001327E-6</v>
      </c>
      <c r="J118" s="558">
        <f>'[61]FY22-23 Sales '!I117</f>
        <v>1.0000000000010001E-6</v>
      </c>
      <c r="K118" s="558">
        <f>'[61]FY22-23 Sales '!J117</f>
        <v>1.4475E-2</v>
      </c>
      <c r="L118" s="558">
        <f>'[61]FY22-23 Sales '!K117</f>
        <v>1.6975000000000001E-2</v>
      </c>
      <c r="M118" s="558">
        <f>'[61]FY22-23 Sales '!L117</f>
        <v>1.41E-2</v>
      </c>
      <c r="N118" s="558">
        <f>'[61]FY22-23 Sales '!M117</f>
        <v>1.1825E-2</v>
      </c>
      <c r="O118" s="558">
        <f>'[61]FY22-23 Sales '!N117</f>
        <v>0.20998266999999998</v>
      </c>
      <c r="P118" s="558">
        <f>'[61]FY22-23 Sales '!O117</f>
        <v>0.14747147999999999</v>
      </c>
      <c r="Q118" s="558">
        <f>'[61]FY22-23 Sales '!P117</f>
        <v>0.18158852000000003</v>
      </c>
      <c r="R118" s="558">
        <f>'[61]FY22-23 Sales '!Q117</f>
        <v>0.15977403999999998</v>
      </c>
      <c r="S118" s="555">
        <f t="shared" si="26"/>
        <v>0.91575204999999993</v>
      </c>
      <c r="T118" s="557"/>
    </row>
    <row r="119" spans="1:20">
      <c r="A119" s="340"/>
      <c r="B119" s="450"/>
      <c r="C119" s="412" t="s">
        <v>128</v>
      </c>
      <c r="D119" s="422"/>
      <c r="E119" s="421"/>
      <c r="F119" s="421"/>
      <c r="G119" s="558">
        <f>'[61]FY22-23 Sales '!F118</f>
        <v>0.32966011000000001</v>
      </c>
      <c r="H119" s="558">
        <f>'[61]FY22-23 Sales '!G118</f>
        <v>1.0049999999999998E-2</v>
      </c>
      <c r="I119" s="558">
        <f>'[61]FY22-23 Sales '!H118</f>
        <v>6.7399999999999977E-3</v>
      </c>
      <c r="J119" s="558">
        <f>'[61]FY22-23 Sales '!I118</f>
        <v>7.5099999999999993E-3</v>
      </c>
      <c r="K119" s="558">
        <f>'[61]FY22-23 Sales '!J118</f>
        <v>3.3875000000000002E-2</v>
      </c>
      <c r="L119" s="558">
        <f>'[61]FY22-23 Sales '!K118</f>
        <v>3.8225000000000002E-2</v>
      </c>
      <c r="M119" s="558">
        <f>'[61]FY22-23 Sales '!L118</f>
        <v>3.6150000000000002E-2</v>
      </c>
      <c r="N119" s="558">
        <f>'[61]FY22-23 Sales '!M118</f>
        <v>3.2500000000000001E-2</v>
      </c>
      <c r="O119" s="558">
        <f>'[61]FY22-23 Sales '!N118</f>
        <v>0.37820203000000002</v>
      </c>
      <c r="P119" s="558">
        <f>'[61]FY22-23 Sales '!O118</f>
        <v>0.27497812999999999</v>
      </c>
      <c r="Q119" s="558">
        <f>'[61]FY22-23 Sales '!P118</f>
        <v>0.29921481999999999</v>
      </c>
      <c r="R119" s="558">
        <f>'[61]FY22-23 Sales '!Q118</f>
        <v>0.29408835999999999</v>
      </c>
      <c r="S119" s="555">
        <f t="shared" si="26"/>
        <v>1.7411934500000001</v>
      </c>
      <c r="T119" s="557"/>
    </row>
    <row r="120" spans="1:20">
      <c r="A120" s="340"/>
      <c r="B120" s="450"/>
      <c r="C120" s="411" t="s">
        <v>88</v>
      </c>
      <c r="D120" s="422"/>
      <c r="E120" s="421"/>
      <c r="F120" s="421"/>
      <c r="G120" s="558"/>
      <c r="H120" s="558"/>
      <c r="I120" s="558"/>
      <c r="J120" s="558"/>
      <c r="K120" s="558"/>
      <c r="L120" s="558"/>
      <c r="M120" s="558"/>
      <c r="N120" s="558"/>
      <c r="O120" s="558"/>
      <c r="P120" s="558"/>
      <c r="Q120" s="558"/>
      <c r="R120" s="558"/>
      <c r="S120" s="555">
        <f t="shared" si="26"/>
        <v>0</v>
      </c>
      <c r="T120" s="557"/>
    </row>
    <row r="121" spans="1:20">
      <c r="A121" s="340"/>
      <c r="B121" s="450"/>
      <c r="C121" s="412" t="s">
        <v>126</v>
      </c>
      <c r="D121" s="422"/>
      <c r="E121" s="421"/>
      <c r="F121" s="421"/>
      <c r="G121" s="558"/>
      <c r="H121" s="558"/>
      <c r="I121" s="558"/>
      <c r="J121" s="558"/>
      <c r="K121" s="558"/>
      <c r="L121" s="558"/>
      <c r="M121" s="558"/>
      <c r="N121" s="558"/>
      <c r="O121" s="558"/>
      <c r="P121" s="558"/>
      <c r="Q121" s="558"/>
      <c r="R121" s="558"/>
      <c r="S121" s="555">
        <f t="shared" si="26"/>
        <v>0</v>
      </c>
      <c r="T121" s="557"/>
    </row>
    <row r="122" spans="1:20">
      <c r="A122" s="340"/>
      <c r="B122" s="450"/>
      <c r="C122" s="412" t="s">
        <v>127</v>
      </c>
      <c r="D122" s="422"/>
      <c r="E122" s="421"/>
      <c r="F122" s="421"/>
      <c r="G122" s="558"/>
      <c r="H122" s="558"/>
      <c r="I122" s="558"/>
      <c r="J122" s="558"/>
      <c r="K122" s="558"/>
      <c r="L122" s="558"/>
      <c r="M122" s="558"/>
      <c r="N122" s="558"/>
      <c r="O122" s="558"/>
      <c r="P122" s="558"/>
      <c r="Q122" s="558"/>
      <c r="R122" s="558"/>
      <c r="S122" s="555">
        <f t="shared" si="26"/>
        <v>0</v>
      </c>
      <c r="T122" s="557"/>
    </row>
    <row r="123" spans="1:20">
      <c r="A123" s="340"/>
      <c r="B123" s="450"/>
      <c r="C123" s="412" t="s">
        <v>128</v>
      </c>
      <c r="D123" s="422"/>
      <c r="E123" s="421"/>
      <c r="F123" s="421"/>
      <c r="G123" s="558"/>
      <c r="H123" s="558"/>
      <c r="I123" s="558"/>
      <c r="J123" s="558"/>
      <c r="K123" s="558"/>
      <c r="L123" s="558"/>
      <c r="M123" s="558"/>
      <c r="N123" s="558"/>
      <c r="O123" s="558"/>
      <c r="P123" s="558"/>
      <c r="Q123" s="558"/>
      <c r="R123" s="558"/>
      <c r="S123" s="555">
        <f t="shared" si="26"/>
        <v>0</v>
      </c>
      <c r="T123" s="557"/>
    </row>
    <row r="124" spans="1:20">
      <c r="A124" s="340"/>
      <c r="B124" s="450"/>
      <c r="C124" s="412" t="s">
        <v>89</v>
      </c>
      <c r="D124" s="422">
        <f>[60]Services!$S$128</f>
        <v>22</v>
      </c>
      <c r="E124" s="421">
        <f>[60]Load!$S$128</f>
        <v>63.921999999999997</v>
      </c>
      <c r="F124" s="421"/>
      <c r="G124" s="558">
        <f>'[61]FY22-23 Sales '!F123</f>
        <v>2.6386449999999999</v>
      </c>
      <c r="H124" s="558">
        <f>'[61]FY22-23 Sales '!G123</f>
        <v>0.75601499999999999</v>
      </c>
      <c r="I124" s="558">
        <f>'[61]FY22-23 Sales '!H123</f>
        <v>0.20072499999999999</v>
      </c>
      <c r="J124" s="558">
        <f>'[61]FY22-23 Sales '!I123</f>
        <v>0.141182</v>
      </c>
      <c r="K124" s="558">
        <f>'[61]FY22-23 Sales '!J123</f>
        <v>2.2359490000000002</v>
      </c>
      <c r="L124" s="558">
        <f>'[61]FY22-23 Sales '!K123</f>
        <v>1.5393490000000001</v>
      </c>
      <c r="M124" s="558">
        <f>'[61]FY22-23 Sales '!L123</f>
        <v>1.067885</v>
      </c>
      <c r="N124" s="558">
        <f>'[61]FY22-23 Sales '!M123</f>
        <v>0.32733000000000001</v>
      </c>
      <c r="O124" s="558">
        <f>'[61]FY22-23 Sales '!N123</f>
        <v>0.52414499999999997</v>
      </c>
      <c r="P124" s="558">
        <f>'[61]FY22-23 Sales '!O123</f>
        <v>2.1111499999999999</v>
      </c>
      <c r="Q124" s="558">
        <f>'[61]FY22-23 Sales '!P123</f>
        <v>1.9835750000000001</v>
      </c>
      <c r="R124" s="558">
        <f>'[61]FY22-23 Sales '!Q123</f>
        <v>4.1314799999999998</v>
      </c>
      <c r="S124" s="555">
        <f t="shared" si="26"/>
        <v>17.657430000000002</v>
      </c>
      <c r="T124" s="557"/>
    </row>
    <row r="125" spans="1:20">
      <c r="A125" s="340"/>
      <c r="B125" s="450"/>
      <c r="C125" s="412" t="s">
        <v>91</v>
      </c>
      <c r="D125" s="422">
        <f>[60]Services!$S$130</f>
        <v>27</v>
      </c>
      <c r="E125" s="421">
        <f>[60]Load!$S$130</f>
        <v>63.537999999999997</v>
      </c>
      <c r="F125" s="421"/>
      <c r="G125" s="558">
        <f>'[61]FY22-23 Sales '!F124</f>
        <v>30.429439609999974</v>
      </c>
      <c r="H125" s="558">
        <f>'[61]FY22-23 Sales '!G124</f>
        <v>34.00048055000002</v>
      </c>
      <c r="I125" s="558">
        <f>'[61]FY22-23 Sales '!H124</f>
        <v>29.675747999999906</v>
      </c>
      <c r="J125" s="558">
        <f>'[61]FY22-23 Sales '!I124</f>
        <v>25.664591999999971</v>
      </c>
      <c r="K125" s="558">
        <f>'[61]FY22-23 Sales '!J124</f>
        <v>27.869703700000002</v>
      </c>
      <c r="L125" s="558">
        <f>'[61]FY22-23 Sales '!K124</f>
        <v>27.626550539999922</v>
      </c>
      <c r="M125" s="558">
        <f>'[61]FY22-23 Sales '!L124</f>
        <v>27.673644229999972</v>
      </c>
      <c r="N125" s="558">
        <f>'[61]FY22-23 Sales '!M124</f>
        <v>30.004687000000001</v>
      </c>
      <c r="O125" s="558">
        <f>'[61]FY22-23 Sales '!N124</f>
        <v>28.124777000000012</v>
      </c>
      <c r="P125" s="558">
        <f>'[61]FY22-23 Sales '!O124</f>
        <v>29.326507500000027</v>
      </c>
      <c r="Q125" s="558">
        <f>'[61]FY22-23 Sales '!P124</f>
        <v>28.960403999999958</v>
      </c>
      <c r="R125" s="558">
        <f>'[61]FY22-23 Sales '!Q124</f>
        <v>34.556197883871</v>
      </c>
      <c r="S125" s="555">
        <f t="shared" si="26"/>
        <v>353.91273201387082</v>
      </c>
      <c r="T125" s="557"/>
    </row>
    <row r="126" spans="1:20">
      <c r="A126" s="340"/>
      <c r="B126" s="450"/>
      <c r="C126" s="411" t="s">
        <v>92</v>
      </c>
      <c r="D126" s="422">
        <f>[60]Services!$S$131</f>
        <v>8</v>
      </c>
      <c r="E126" s="421">
        <f>[60]Load!$S$131</f>
        <v>14.67</v>
      </c>
      <c r="F126" s="421"/>
      <c r="G126" s="558">
        <f>'[61]FY22-23 Sales '!F125</f>
        <v>2.3074500000000002</v>
      </c>
      <c r="H126" s="558">
        <f>'[61]FY22-23 Sales '!G125</f>
        <v>2.5877129999999999</v>
      </c>
      <c r="I126" s="558">
        <f>'[61]FY22-23 Sales '!H125</f>
        <v>2.7680840000000004</v>
      </c>
      <c r="J126" s="558">
        <f>'[61]FY22-23 Sales '!I125</f>
        <v>2.2111200000000002</v>
      </c>
      <c r="K126" s="558">
        <f>'[61]FY22-23 Sales '!J125</f>
        <v>2.0965889999999998</v>
      </c>
      <c r="L126" s="558">
        <f>'[61]FY22-23 Sales '!K125</f>
        <v>2.1213509999999998</v>
      </c>
      <c r="M126" s="558">
        <f>'[61]FY22-23 Sales '!L125</f>
        <v>2.1289879999999997</v>
      </c>
      <c r="N126" s="558">
        <f>'[61]FY22-23 Sales '!M125</f>
        <v>1.030762</v>
      </c>
      <c r="O126" s="558">
        <f>'[61]FY22-23 Sales '!N125</f>
        <v>1.7055799999999999</v>
      </c>
      <c r="P126" s="558">
        <f>'[61]FY22-23 Sales '!O125</f>
        <v>1.7011539999999998</v>
      </c>
      <c r="Q126" s="558">
        <f>'[61]FY22-23 Sales '!P125</f>
        <v>2.412493</v>
      </c>
      <c r="R126" s="558">
        <f>'[61]FY22-23 Sales '!Q125</f>
        <v>2.56284</v>
      </c>
      <c r="S126" s="555">
        <f t="shared" si="26"/>
        <v>25.634124</v>
      </c>
      <c r="T126" s="557"/>
    </row>
    <row r="127" spans="1:20">
      <c r="A127" s="340"/>
      <c r="B127" s="450"/>
      <c r="C127" s="411" t="s">
        <v>135</v>
      </c>
      <c r="D127" s="422">
        <f>[60]Services!$S$133</f>
        <v>6</v>
      </c>
      <c r="E127" s="421">
        <f>[60]Load!$S$133</f>
        <v>4.55</v>
      </c>
      <c r="F127" s="421"/>
      <c r="G127" s="558">
        <f>'[61]FY22-23 Sales '!F126</f>
        <v>0.95831299999999997</v>
      </c>
      <c r="H127" s="558">
        <f>'[61]FY22-23 Sales '!G126</f>
        <v>9.6839999999999996E-2</v>
      </c>
      <c r="I127" s="558">
        <f>'[61]FY22-23 Sales '!H126</f>
        <v>8.5879999999999998E-2</v>
      </c>
      <c r="J127" s="558">
        <f>'[61]FY22-23 Sales '!I126</f>
        <v>4.8759999999999998E-2</v>
      </c>
      <c r="K127" s="558">
        <f>'[61]FY22-23 Sales '!J126</f>
        <v>5.7389999999999997E-2</v>
      </c>
      <c r="L127" s="558">
        <f>'[61]FY22-23 Sales '!K126</f>
        <v>6.0109999999999997E-2</v>
      </c>
      <c r="M127" s="558">
        <f>'[61]FY22-23 Sales '!L126</f>
        <v>4.2029999999999998E-2</v>
      </c>
      <c r="N127" s="558">
        <f>'[61]FY22-23 Sales '!M126</f>
        <v>6.0449999999999997E-2</v>
      </c>
      <c r="O127" s="558">
        <f>'[61]FY22-23 Sales '!N126</f>
        <v>0.52714499999999997</v>
      </c>
      <c r="P127" s="558">
        <f>'[61]FY22-23 Sales '!O126</f>
        <v>0.54735199999999995</v>
      </c>
      <c r="Q127" s="558">
        <f>'[61]FY22-23 Sales '!P126</f>
        <v>0.52817099999999995</v>
      </c>
      <c r="R127" s="558">
        <f>'[61]FY22-23 Sales '!Q126</f>
        <v>0.63680800000000004</v>
      </c>
      <c r="S127" s="555">
        <f t="shared" si="26"/>
        <v>3.6492490000000002</v>
      </c>
      <c r="T127" s="557"/>
    </row>
    <row r="128" spans="1:20">
      <c r="A128" s="340"/>
      <c r="B128" s="450"/>
      <c r="C128" s="400"/>
      <c r="D128" s="422"/>
      <c r="E128" s="421"/>
      <c r="F128" s="421"/>
      <c r="G128" s="558"/>
      <c r="H128" s="558"/>
      <c r="I128" s="558"/>
      <c r="J128" s="558"/>
      <c r="K128" s="558"/>
      <c r="L128" s="558"/>
      <c r="M128" s="558"/>
      <c r="N128" s="558"/>
      <c r="O128" s="558"/>
      <c r="P128" s="558"/>
      <c r="Q128" s="558"/>
      <c r="R128" s="558"/>
      <c r="S128" s="555">
        <f t="shared" si="26"/>
        <v>0</v>
      </c>
      <c r="T128" s="557"/>
    </row>
    <row r="129" spans="1:20">
      <c r="A129" s="340"/>
      <c r="B129" s="450"/>
      <c r="C129" s="400" t="s">
        <v>97</v>
      </c>
      <c r="D129" s="423">
        <f>SUM(D130:D156)</f>
        <v>70</v>
      </c>
      <c r="E129" s="467">
        <f>SUM(E130:E156)</f>
        <v>2867.5610000000001</v>
      </c>
      <c r="F129" s="467">
        <f t="shared" ref="F129:R129" si="27">SUM(F130:F156)</f>
        <v>0</v>
      </c>
      <c r="G129" s="565">
        <f t="shared" si="27"/>
        <v>283.77027998000005</v>
      </c>
      <c r="H129" s="565">
        <f t="shared" si="27"/>
        <v>253.02448681999996</v>
      </c>
      <c r="I129" s="565">
        <f t="shared" si="27"/>
        <v>124.76130942</v>
      </c>
      <c r="J129" s="565">
        <f t="shared" si="27"/>
        <v>128.38350609</v>
      </c>
      <c r="K129" s="565">
        <f t="shared" si="27"/>
        <v>190.07336719000003</v>
      </c>
      <c r="L129" s="565">
        <f t="shared" si="27"/>
        <v>135.68933348000002</v>
      </c>
      <c r="M129" s="565">
        <f t="shared" si="27"/>
        <v>157.58112154999998</v>
      </c>
      <c r="N129" s="565">
        <f t="shared" si="27"/>
        <v>125.21098998999999</v>
      </c>
      <c r="O129" s="565">
        <f t="shared" si="27"/>
        <v>126.31962292999999</v>
      </c>
      <c r="P129" s="565">
        <f t="shared" si="27"/>
        <v>206.95628235000001</v>
      </c>
      <c r="Q129" s="565">
        <f t="shared" si="27"/>
        <v>387.51832206000006</v>
      </c>
      <c r="R129" s="565">
        <f t="shared" si="27"/>
        <v>793.45000464291934</v>
      </c>
      <c r="S129" s="565">
        <f>SUM(G129:R129)</f>
        <v>2912.7386265029195</v>
      </c>
      <c r="T129" s="566"/>
    </row>
    <row r="130" spans="1:20">
      <c r="A130" s="340"/>
      <c r="B130" s="450"/>
      <c r="C130" s="411" t="s">
        <v>81</v>
      </c>
      <c r="D130" s="422">
        <v>16</v>
      </c>
      <c r="E130" s="421">
        <f>[60]Load!$S$137+[60]Load!$S$141</f>
        <v>208.82</v>
      </c>
      <c r="F130" s="421"/>
      <c r="G130" s="558">
        <f>'[61]FY22-23 Sales '!F131</f>
        <v>8.8933293800000044</v>
      </c>
      <c r="H130" s="558">
        <f>'[61]FY22-23 Sales '!G131</f>
        <v>10.568266980000004</v>
      </c>
      <c r="I130" s="558">
        <f>'[61]FY22-23 Sales '!H131</f>
        <v>7.3905643100000091</v>
      </c>
      <c r="J130" s="558">
        <f>'[61]FY22-23 Sales '!I131</f>
        <v>9.8195199700000018</v>
      </c>
      <c r="K130" s="558">
        <f>'[61]FY22-23 Sales '!J131</f>
        <v>3.0292266300000108</v>
      </c>
      <c r="L130" s="558">
        <f>'[61]FY22-23 Sales '!K131</f>
        <v>10.36547320999999</v>
      </c>
      <c r="M130" s="558">
        <f>'[61]FY22-23 Sales '!L131</f>
        <v>12.389120640000002</v>
      </c>
      <c r="N130" s="558">
        <f>'[61]FY22-23 Sales '!M131</f>
        <v>1.9036049400000081</v>
      </c>
      <c r="O130" s="558">
        <f>'[61]FY22-23 Sales '!N131</f>
        <v>1.9146326700000174</v>
      </c>
      <c r="P130" s="558">
        <f>'[61]FY22-23 Sales '!O131</f>
        <v>1.464476040000001</v>
      </c>
      <c r="Q130" s="558">
        <f>'[61]FY22-23 Sales '!P131</f>
        <v>1.4354229800000198</v>
      </c>
      <c r="R130" s="558">
        <f>'[61]FY22-23 Sales '!Q131</f>
        <v>11.744915649999996</v>
      </c>
      <c r="S130" s="555">
        <f t="shared" ref="S130:S156" si="28">SUM(G130:R130)</f>
        <v>80.918553400000064</v>
      </c>
      <c r="T130" s="557"/>
    </row>
    <row r="131" spans="1:20" s="205" customFormat="1">
      <c r="A131" s="448"/>
      <c r="B131" s="449"/>
      <c r="C131" s="412" t="s">
        <v>82</v>
      </c>
      <c r="D131" s="422"/>
      <c r="E131" s="421"/>
      <c r="F131" s="421"/>
      <c r="G131" s="558"/>
      <c r="H131" s="558"/>
      <c r="I131" s="558"/>
      <c r="J131" s="558"/>
      <c r="K131" s="558"/>
      <c r="L131" s="558"/>
      <c r="M131" s="558"/>
      <c r="N131" s="558"/>
      <c r="O131" s="558"/>
      <c r="P131" s="558"/>
      <c r="Q131" s="558"/>
      <c r="R131" s="558"/>
      <c r="S131" s="555">
        <f t="shared" si="28"/>
        <v>0</v>
      </c>
      <c r="T131" s="557"/>
    </row>
    <row r="132" spans="1:20">
      <c r="A132" s="340"/>
      <c r="B132" s="450"/>
      <c r="C132" s="412" t="s">
        <v>83</v>
      </c>
      <c r="D132" s="422"/>
      <c r="E132" s="421"/>
      <c r="F132" s="421"/>
      <c r="G132" s="558"/>
      <c r="H132" s="558"/>
      <c r="I132" s="558"/>
      <c r="J132" s="558"/>
      <c r="K132" s="558"/>
      <c r="L132" s="558"/>
      <c r="M132" s="558"/>
      <c r="N132" s="558"/>
      <c r="O132" s="558"/>
      <c r="P132" s="558"/>
      <c r="Q132" s="558"/>
      <c r="R132" s="558"/>
      <c r="S132" s="555">
        <f t="shared" si="28"/>
        <v>0</v>
      </c>
      <c r="T132" s="557"/>
    </row>
    <row r="133" spans="1:20">
      <c r="A133" s="340"/>
      <c r="B133" s="450"/>
      <c r="C133" s="412" t="s">
        <v>84</v>
      </c>
      <c r="D133" s="422"/>
      <c r="E133" s="421"/>
      <c r="F133" s="421"/>
      <c r="G133" s="558"/>
      <c r="H133" s="558"/>
      <c r="I133" s="558"/>
      <c r="J133" s="558"/>
      <c r="K133" s="558"/>
      <c r="L133" s="558"/>
      <c r="M133" s="558"/>
      <c r="N133" s="558"/>
      <c r="O133" s="558"/>
      <c r="P133" s="558"/>
      <c r="Q133" s="558"/>
      <c r="R133" s="558"/>
      <c r="S133" s="555">
        <f t="shared" si="28"/>
        <v>0</v>
      </c>
      <c r="T133" s="557"/>
    </row>
    <row r="134" spans="1:20">
      <c r="A134" s="340"/>
      <c r="B134" s="450"/>
      <c r="C134" s="412" t="s">
        <v>126</v>
      </c>
      <c r="D134" s="422"/>
      <c r="E134" s="421"/>
      <c r="F134" s="421"/>
      <c r="G134" s="558">
        <f>'[61]FY22-23 Sales '!F135</f>
        <v>13.264207000000001</v>
      </c>
      <c r="H134" s="558">
        <f>'[61]FY22-23 Sales '!G135</f>
        <v>14.80424202</v>
      </c>
      <c r="I134" s="558">
        <f>'[61]FY22-23 Sales '!H135</f>
        <v>14.60997235</v>
      </c>
      <c r="J134" s="558">
        <f>'[61]FY22-23 Sales '!I135</f>
        <v>13.509911689999999</v>
      </c>
      <c r="K134" s="558">
        <f>'[61]FY22-23 Sales '!J135</f>
        <v>15.326948359999999</v>
      </c>
      <c r="L134" s="558">
        <f>'[61]FY22-23 Sales '!K135</f>
        <v>14.584763030000001</v>
      </c>
      <c r="M134" s="558">
        <f>'[61]FY22-23 Sales '!L135</f>
        <v>14.744192680000001</v>
      </c>
      <c r="N134" s="558">
        <f>'[61]FY22-23 Sales '!M135</f>
        <v>17.20995435</v>
      </c>
      <c r="O134" s="558">
        <f>'[61]FY22-23 Sales '!N135</f>
        <v>18.627771029999998</v>
      </c>
      <c r="P134" s="558">
        <f>'[61]FY22-23 Sales '!O135</f>
        <v>15.47696168</v>
      </c>
      <c r="Q134" s="558">
        <f>'[61]FY22-23 Sales '!P135</f>
        <v>16.627785679999999</v>
      </c>
      <c r="R134" s="558">
        <f>'[61]FY22-23 Sales '!Q135</f>
        <v>13.54532635</v>
      </c>
      <c r="S134" s="555">
        <f t="shared" si="28"/>
        <v>182.33203621999999</v>
      </c>
      <c r="T134" s="557"/>
    </row>
    <row r="135" spans="1:20">
      <c r="A135" s="340"/>
      <c r="B135" s="450"/>
      <c r="C135" s="412" t="s">
        <v>127</v>
      </c>
      <c r="D135" s="422"/>
      <c r="E135" s="421"/>
      <c r="F135" s="421"/>
      <c r="G135" s="558">
        <f>'[61]FY22-23 Sales '!F136</f>
        <v>9.448601</v>
      </c>
      <c r="H135" s="558">
        <f>'[61]FY22-23 Sales '!G136</f>
        <v>10.480664019999999</v>
      </c>
      <c r="I135" s="558">
        <f>'[61]FY22-23 Sales '!H136</f>
        <v>10.812872689999999</v>
      </c>
      <c r="J135" s="558">
        <f>'[61]FY22-23 Sales '!I136</f>
        <v>10.76052402</v>
      </c>
      <c r="K135" s="558">
        <f>'[61]FY22-23 Sales '!J136</f>
        <v>11.612910019999999</v>
      </c>
      <c r="L135" s="558">
        <f>'[61]FY22-23 Sales '!K136</f>
        <v>10.550667349999999</v>
      </c>
      <c r="M135" s="558">
        <f>'[61]FY22-23 Sales '!L136</f>
        <v>10.431500360000001</v>
      </c>
      <c r="N135" s="558">
        <f>'[61]FY22-23 Sales '!M136</f>
        <v>9.0438946899999983</v>
      </c>
      <c r="O135" s="558">
        <f>'[61]FY22-23 Sales '!N136</f>
        <v>8.7203470200000002</v>
      </c>
      <c r="P135" s="558">
        <f>'[61]FY22-23 Sales '!O136</f>
        <v>9.9920046899999999</v>
      </c>
      <c r="Q135" s="558">
        <f>'[61]FY22-23 Sales '!P136</f>
        <v>7.6684313599999996</v>
      </c>
      <c r="R135" s="558">
        <f>'[61]FY22-23 Sales '!Q136</f>
        <v>9.5830766800000013</v>
      </c>
      <c r="S135" s="555">
        <f t="shared" si="28"/>
        <v>119.10549390000001</v>
      </c>
      <c r="T135" s="557"/>
    </row>
    <row r="136" spans="1:20">
      <c r="A136" s="340"/>
      <c r="B136" s="450"/>
      <c r="C136" s="412" t="s">
        <v>128</v>
      </c>
      <c r="D136" s="422"/>
      <c r="E136" s="421"/>
      <c r="F136" s="421"/>
      <c r="G136" s="558">
        <f>'[61]FY22-23 Sales '!F137</f>
        <v>24.572620000000001</v>
      </c>
      <c r="H136" s="558">
        <f>'[61]FY22-23 Sales '!G137</f>
        <v>27.864712699999998</v>
      </c>
      <c r="I136" s="558">
        <f>'[61]FY22-23 Sales '!H137</f>
        <v>27.605366369999999</v>
      </c>
      <c r="J136" s="558">
        <f>'[61]FY22-23 Sales '!I137</f>
        <v>25.51794971</v>
      </c>
      <c r="K136" s="558">
        <f>'[61]FY22-23 Sales '!J137</f>
        <v>29.235496380000001</v>
      </c>
      <c r="L136" s="558">
        <f>'[61]FY22-23 Sales '!K137</f>
        <v>27.57904804</v>
      </c>
      <c r="M136" s="558">
        <f>'[61]FY22-23 Sales '!L137</f>
        <v>27.87034937</v>
      </c>
      <c r="N136" s="558">
        <f>'[61]FY22-23 Sales '!M137</f>
        <v>32.700695709999998</v>
      </c>
      <c r="O136" s="558">
        <f>'[61]FY22-23 Sales '!N137</f>
        <v>35.459087709999999</v>
      </c>
      <c r="P136" s="558">
        <f>'[61]FY22-23 Sales '!O137</f>
        <v>28.94119804</v>
      </c>
      <c r="Q136" s="558">
        <f>'[61]FY22-23 Sales '!P137</f>
        <v>31.47667504</v>
      </c>
      <c r="R136" s="558">
        <f>'[61]FY22-23 Sales '!Q137</f>
        <v>24.677636370000002</v>
      </c>
      <c r="S136" s="555">
        <f t="shared" si="28"/>
        <v>343.50083544</v>
      </c>
      <c r="T136" s="557"/>
    </row>
    <row r="137" spans="1:20" hidden="1">
      <c r="A137" s="340"/>
      <c r="B137" s="450"/>
      <c r="C137" s="411" t="s">
        <v>152</v>
      </c>
      <c r="D137" s="422"/>
      <c r="E137" s="421"/>
      <c r="F137" s="421"/>
      <c r="G137" s="558"/>
      <c r="H137" s="558"/>
      <c r="I137" s="558"/>
      <c r="J137" s="558"/>
      <c r="K137" s="558"/>
      <c r="L137" s="558"/>
      <c r="M137" s="558"/>
      <c r="N137" s="558"/>
      <c r="O137" s="558"/>
      <c r="P137" s="558"/>
      <c r="Q137" s="558"/>
      <c r="R137" s="558"/>
      <c r="S137" s="555"/>
      <c r="T137" s="557"/>
    </row>
    <row r="138" spans="1:20">
      <c r="A138" s="340"/>
      <c r="B138" s="450"/>
      <c r="C138" s="412" t="s">
        <v>126</v>
      </c>
      <c r="D138" s="422"/>
      <c r="E138" s="421"/>
      <c r="F138" s="421"/>
      <c r="G138" s="558"/>
      <c r="H138" s="558"/>
      <c r="I138" s="558"/>
      <c r="J138" s="558"/>
      <c r="K138" s="558"/>
      <c r="L138" s="558"/>
      <c r="M138" s="558"/>
      <c r="N138" s="558"/>
      <c r="O138" s="558"/>
      <c r="P138" s="558"/>
      <c r="Q138" s="558"/>
      <c r="R138" s="558"/>
      <c r="S138" s="555">
        <f t="shared" si="28"/>
        <v>0</v>
      </c>
      <c r="T138" s="557"/>
    </row>
    <row r="139" spans="1:20">
      <c r="A139" s="340"/>
      <c r="B139" s="450"/>
      <c r="C139" s="412" t="s">
        <v>127</v>
      </c>
      <c r="D139" s="422"/>
      <c r="E139" s="421"/>
      <c r="F139" s="421"/>
      <c r="G139" s="558"/>
      <c r="H139" s="558"/>
      <c r="I139" s="558"/>
      <c r="J139" s="558"/>
      <c r="K139" s="558"/>
      <c r="L139" s="558"/>
      <c r="M139" s="558"/>
      <c r="N139" s="558"/>
      <c r="O139" s="558"/>
      <c r="P139" s="558"/>
      <c r="Q139" s="558"/>
      <c r="R139" s="558"/>
      <c r="S139" s="555">
        <f t="shared" si="28"/>
        <v>0</v>
      </c>
      <c r="T139" s="557"/>
    </row>
    <row r="140" spans="1:20">
      <c r="A140" s="340"/>
      <c r="B140" s="450"/>
      <c r="C140" s="412" t="s">
        <v>128</v>
      </c>
      <c r="D140" s="422"/>
      <c r="E140" s="421"/>
      <c r="F140" s="421"/>
      <c r="G140" s="558"/>
      <c r="H140" s="558"/>
      <c r="I140" s="558"/>
      <c r="J140" s="558"/>
      <c r="K140" s="558"/>
      <c r="L140" s="558"/>
      <c r="M140" s="558"/>
      <c r="N140" s="558"/>
      <c r="O140" s="558"/>
      <c r="P140" s="558"/>
      <c r="Q140" s="558"/>
      <c r="R140" s="558"/>
      <c r="S140" s="555">
        <f t="shared" si="28"/>
        <v>0</v>
      </c>
      <c r="T140" s="557"/>
    </row>
    <row r="141" spans="1:20">
      <c r="A141" s="340"/>
      <c r="B141" s="450"/>
      <c r="C141" s="411" t="s">
        <v>86</v>
      </c>
      <c r="D141" s="422"/>
      <c r="E141" s="421"/>
      <c r="F141" s="421"/>
      <c r="G141" s="558"/>
      <c r="H141" s="558"/>
      <c r="I141" s="558"/>
      <c r="J141" s="558"/>
      <c r="K141" s="558"/>
      <c r="L141" s="558"/>
      <c r="M141" s="558"/>
      <c r="N141" s="558"/>
      <c r="O141" s="558"/>
      <c r="P141" s="558"/>
      <c r="Q141" s="558"/>
      <c r="R141" s="558"/>
      <c r="S141" s="555">
        <f t="shared" si="28"/>
        <v>0</v>
      </c>
      <c r="T141" s="557"/>
    </row>
    <row r="142" spans="1:20">
      <c r="A142" s="340"/>
      <c r="B142" s="450"/>
      <c r="C142" s="411" t="s">
        <v>87</v>
      </c>
      <c r="D142" s="422">
        <f>[60]Services!$S$142</f>
        <v>7</v>
      </c>
      <c r="E142" s="421">
        <f>[60]Load!$S$142</f>
        <v>17.350000000000001</v>
      </c>
      <c r="F142" s="421"/>
      <c r="G142" s="558">
        <f>'[61]FY22-23 Sales '!F140</f>
        <v>3.5999999999999921E-3</v>
      </c>
      <c r="H142" s="558">
        <f>'[61]FY22-23 Sales '!G140</f>
        <v>0.19280000000000003</v>
      </c>
      <c r="I142" s="558">
        <f>'[61]FY22-23 Sales '!H140</f>
        <v>9.4999999999999973E-2</v>
      </c>
      <c r="J142" s="558">
        <f>'[61]FY22-23 Sales '!I140</f>
        <v>0.15799999999999992</v>
      </c>
      <c r="K142" s="558">
        <f>'[61]FY22-23 Sales '!J140</f>
        <v>0.10580000000000001</v>
      </c>
      <c r="L142" s="558">
        <f>'[61]FY22-23 Sales '!K140</f>
        <v>0.13669999999999999</v>
      </c>
      <c r="M142" s="558">
        <f>'[61]FY22-23 Sales '!L140</f>
        <v>9.8699999999999954E-2</v>
      </c>
      <c r="N142" s="558">
        <f>'[61]FY22-23 Sales '!M140</f>
        <v>0.17669999999999997</v>
      </c>
      <c r="O142" s="558">
        <f>'[61]FY22-23 Sales '!N140</f>
        <v>0.13</v>
      </c>
      <c r="P142" s="558">
        <f>'[61]FY22-23 Sales '!O140</f>
        <v>0.12310000000000004</v>
      </c>
      <c r="Q142" s="558">
        <f>'[61]FY22-23 Sales '!P140</f>
        <v>0.10879999999999995</v>
      </c>
      <c r="R142" s="558">
        <f>'[61]FY22-23 Sales '!Q140</f>
        <v>0.73383300000000007</v>
      </c>
      <c r="S142" s="555">
        <f t="shared" si="28"/>
        <v>2.0630329999999999</v>
      </c>
      <c r="T142" s="557"/>
    </row>
    <row r="143" spans="1:20">
      <c r="A143" s="340"/>
      <c r="B143" s="450"/>
      <c r="C143" s="412" t="s">
        <v>126</v>
      </c>
      <c r="D143" s="422"/>
      <c r="E143" s="421"/>
      <c r="F143" s="421"/>
      <c r="G143" s="558">
        <f>'[61]FY22-23 Sales '!F141</f>
        <v>3.5950000000000003E-2</v>
      </c>
      <c r="H143" s="558">
        <f>'[61]FY22-23 Sales '!G141</f>
        <v>0.11395000000000001</v>
      </c>
      <c r="I143" s="558">
        <f>'[61]FY22-23 Sales '!H141</f>
        <v>7.0300000000000001E-2</v>
      </c>
      <c r="J143" s="558">
        <f>'[61]FY22-23 Sales '!I141</f>
        <v>9.2200000000000004E-2</v>
      </c>
      <c r="K143" s="558">
        <f>'[61]FY22-23 Sales '!J141</f>
        <v>8.6900000000000005E-2</v>
      </c>
      <c r="L143" s="558">
        <f>'[61]FY22-23 Sales '!K141</f>
        <v>9.1499999999999998E-2</v>
      </c>
      <c r="M143" s="558">
        <f>'[61]FY22-23 Sales '!L141</f>
        <v>0.1021</v>
      </c>
      <c r="N143" s="558">
        <f>'[61]FY22-23 Sales '!M141</f>
        <v>0.1027</v>
      </c>
      <c r="O143" s="558">
        <f>'[61]FY22-23 Sales '!N141</f>
        <v>0.11890000000000001</v>
      </c>
      <c r="P143" s="558">
        <f>'[61]FY22-23 Sales '!O141</f>
        <v>9.0299999999999991E-2</v>
      </c>
      <c r="Q143" s="558">
        <f>'[61]FY22-23 Sales '!P141</f>
        <v>9.5799999999999996E-2</v>
      </c>
      <c r="R143" s="558">
        <f>'[61]FY22-23 Sales '!Q141</f>
        <v>0.22789999999999999</v>
      </c>
      <c r="S143" s="555">
        <f t="shared" si="28"/>
        <v>1.2284999999999999</v>
      </c>
      <c r="T143" s="557"/>
    </row>
    <row r="144" spans="1:20">
      <c r="A144" s="340"/>
      <c r="B144" s="450"/>
      <c r="C144" s="412" t="s">
        <v>127</v>
      </c>
      <c r="D144" s="422"/>
      <c r="E144" s="421"/>
      <c r="F144" s="421"/>
      <c r="G144" s="558">
        <f>'[61]FY22-23 Sales '!F142</f>
        <v>1.355E-2</v>
      </c>
      <c r="H144" s="558">
        <f>'[61]FY22-23 Sales '!G142</f>
        <v>0.10175000000000001</v>
      </c>
      <c r="I144" s="558">
        <f>'[61]FY22-23 Sales '!H142</f>
        <v>3.8400000000000004E-2</v>
      </c>
      <c r="J144" s="558">
        <f>'[61]FY22-23 Sales '!I142</f>
        <v>8.9700000000000002E-2</v>
      </c>
      <c r="K144" s="558">
        <f>'[61]FY22-23 Sales '!J142</f>
        <v>4.2900000000000001E-2</v>
      </c>
      <c r="L144" s="558">
        <f>'[61]FY22-23 Sales '!K142</f>
        <v>6.1100000000000002E-2</v>
      </c>
      <c r="M144" s="558">
        <f>'[61]FY22-23 Sales '!L142</f>
        <v>5.8499999999999996E-2</v>
      </c>
      <c r="N144" s="558">
        <f>'[61]FY22-23 Sales '!M142</f>
        <v>7.5499999999999998E-2</v>
      </c>
      <c r="O144" s="558">
        <f>'[61]FY22-23 Sales '!N142</f>
        <v>6.2399999999999997E-2</v>
      </c>
      <c r="P144" s="558">
        <f>'[61]FY22-23 Sales '!O142</f>
        <v>6.6000000000000003E-2</v>
      </c>
      <c r="Q144" s="558">
        <f>'[61]FY22-23 Sales '!P142</f>
        <v>6.9900000000000004E-2</v>
      </c>
      <c r="R144" s="558">
        <f>'[61]FY22-23 Sales '!Q142</f>
        <v>0.14319999999999999</v>
      </c>
      <c r="S144" s="555">
        <f t="shared" si="28"/>
        <v>0.82289999999999985</v>
      </c>
      <c r="T144" s="557"/>
    </row>
    <row r="145" spans="1:20">
      <c r="A145" s="340"/>
      <c r="B145" s="450"/>
      <c r="C145" s="412" t="s">
        <v>128</v>
      </c>
      <c r="D145" s="422"/>
      <c r="E145" s="421"/>
      <c r="F145" s="421"/>
      <c r="G145" s="558">
        <f>'[61]FY22-23 Sales '!F143</f>
        <v>0.15920000000000001</v>
      </c>
      <c r="H145" s="558">
        <f>'[61]FY22-23 Sales '!G143</f>
        <v>0.24359999999999998</v>
      </c>
      <c r="I145" s="558">
        <f>'[61]FY22-23 Sales '!H143</f>
        <v>0.1321</v>
      </c>
      <c r="J145" s="558">
        <f>'[61]FY22-23 Sales '!I143</f>
        <v>0.27850000000000003</v>
      </c>
      <c r="K145" s="558">
        <f>'[61]FY22-23 Sales '!J143</f>
        <v>0.19259999999999999</v>
      </c>
      <c r="L145" s="558">
        <f>'[61]FY22-23 Sales '!K143</f>
        <v>0.24990000000000001</v>
      </c>
      <c r="M145" s="558">
        <f>'[61]FY22-23 Sales '!L143</f>
        <v>0.2132</v>
      </c>
      <c r="N145" s="558">
        <f>'[61]FY22-23 Sales '!M143</f>
        <v>0.23330000000000001</v>
      </c>
      <c r="O145" s="558">
        <f>'[61]FY22-23 Sales '!N143</f>
        <v>0.24509999999999998</v>
      </c>
      <c r="P145" s="558">
        <f>'[61]FY22-23 Sales '!O143</f>
        <v>0.25559999999999999</v>
      </c>
      <c r="Q145" s="558">
        <f>'[61]FY22-23 Sales '!P143</f>
        <v>0.31259999999999999</v>
      </c>
      <c r="R145" s="558">
        <f>'[61]FY22-23 Sales '!Q143</f>
        <v>0.30159999999999998</v>
      </c>
      <c r="S145" s="555">
        <f t="shared" si="28"/>
        <v>2.8172999999999999</v>
      </c>
      <c r="T145" s="557"/>
    </row>
    <row r="146" spans="1:20">
      <c r="A146" s="340"/>
      <c r="B146" s="450"/>
      <c r="C146" s="411" t="s">
        <v>88</v>
      </c>
      <c r="D146" s="422"/>
      <c r="E146" s="421"/>
      <c r="F146" s="421"/>
      <c r="G146" s="558"/>
      <c r="H146" s="558"/>
      <c r="I146" s="558"/>
      <c r="J146" s="558"/>
      <c r="K146" s="558"/>
      <c r="L146" s="558"/>
      <c r="M146" s="558"/>
      <c r="N146" s="558"/>
      <c r="O146" s="558"/>
      <c r="P146" s="558"/>
      <c r="Q146" s="558"/>
      <c r="R146" s="558"/>
      <c r="S146" s="555">
        <f t="shared" si="28"/>
        <v>0</v>
      </c>
      <c r="T146" s="557"/>
    </row>
    <row r="147" spans="1:20">
      <c r="A147" s="340"/>
      <c r="B147" s="450"/>
      <c r="C147" s="412" t="s">
        <v>126</v>
      </c>
      <c r="D147" s="422"/>
      <c r="E147" s="421"/>
      <c r="F147" s="421"/>
      <c r="G147" s="558"/>
      <c r="H147" s="558"/>
      <c r="I147" s="558"/>
      <c r="J147" s="558"/>
      <c r="K147" s="558"/>
      <c r="L147" s="558"/>
      <c r="M147" s="558"/>
      <c r="N147" s="558"/>
      <c r="O147" s="558"/>
      <c r="P147" s="558"/>
      <c r="Q147" s="558"/>
      <c r="R147" s="558"/>
      <c r="S147" s="555">
        <f t="shared" si="28"/>
        <v>0</v>
      </c>
      <c r="T147" s="557"/>
    </row>
    <row r="148" spans="1:20">
      <c r="A148" s="340"/>
      <c r="B148" s="450"/>
      <c r="C148" s="412" t="s">
        <v>127</v>
      </c>
      <c r="D148" s="422"/>
      <c r="E148" s="421"/>
      <c r="F148" s="421"/>
      <c r="G148" s="558"/>
      <c r="H148" s="558"/>
      <c r="I148" s="558"/>
      <c r="J148" s="558"/>
      <c r="K148" s="558"/>
      <c r="L148" s="558"/>
      <c r="M148" s="558"/>
      <c r="N148" s="558"/>
      <c r="O148" s="558"/>
      <c r="P148" s="558"/>
      <c r="Q148" s="558"/>
      <c r="R148" s="558"/>
      <c r="S148" s="555">
        <f t="shared" si="28"/>
        <v>0</v>
      </c>
      <c r="T148" s="557"/>
    </row>
    <row r="149" spans="1:20">
      <c r="A149" s="340"/>
      <c r="B149" s="450"/>
      <c r="C149" s="412" t="s">
        <v>128</v>
      </c>
      <c r="D149" s="422"/>
      <c r="E149" s="421"/>
      <c r="F149" s="421"/>
      <c r="G149" s="558"/>
      <c r="H149" s="558"/>
      <c r="I149" s="558"/>
      <c r="J149" s="558"/>
      <c r="K149" s="558"/>
      <c r="L149" s="558"/>
      <c r="M149" s="558"/>
      <c r="N149" s="558"/>
      <c r="O149" s="558"/>
      <c r="P149" s="558"/>
      <c r="Q149" s="558"/>
      <c r="R149" s="558"/>
      <c r="S149" s="555">
        <f t="shared" si="28"/>
        <v>0</v>
      </c>
      <c r="T149" s="557"/>
    </row>
    <row r="150" spans="1:20">
      <c r="A150" s="340"/>
      <c r="B150" s="450"/>
      <c r="C150" s="412" t="s">
        <v>89</v>
      </c>
      <c r="D150" s="422">
        <f>[60]Services!$S$143</f>
        <v>31</v>
      </c>
      <c r="E150" s="421">
        <f>[60]Load!$S$143</f>
        <v>2435.7829999999999</v>
      </c>
      <c r="F150" s="421"/>
      <c r="G150" s="558">
        <f>'[61]FY22-23 Sales '!F148</f>
        <v>169.728328</v>
      </c>
      <c r="H150" s="558">
        <f>'[61]FY22-23 Sales '!G148</f>
        <v>129.80947649999999</v>
      </c>
      <c r="I150" s="558">
        <f>'[61]FY22-23 Sales '!H148</f>
        <v>3.8146089999999999</v>
      </c>
      <c r="J150" s="558">
        <f>'[61]FY22-23 Sales '!I148</f>
        <v>16.506423000000002</v>
      </c>
      <c r="K150" s="558">
        <f>'[61]FY22-23 Sales '!J148</f>
        <v>74.924600999999996</v>
      </c>
      <c r="L150" s="558">
        <f>'[61]FY22-23 Sales '!K148</f>
        <v>15.246607350000001</v>
      </c>
      <c r="M150" s="558">
        <f>'[61]FY22-23 Sales '!L148</f>
        <v>36.055034999999997</v>
      </c>
      <c r="N150" s="558">
        <f>'[61]FY22-23 Sales '!M148</f>
        <v>8.5424600000000002</v>
      </c>
      <c r="O150" s="558">
        <f>'[61]FY22-23 Sales '!N148</f>
        <v>4.848433</v>
      </c>
      <c r="P150" s="558">
        <f>'[61]FY22-23 Sales '!O148</f>
        <v>95.552763999999996</v>
      </c>
      <c r="Q150" s="558">
        <f>'[61]FY22-23 Sales '!P148</f>
        <v>273.25341300000002</v>
      </c>
      <c r="R150" s="558">
        <f>'[61]FY22-23 Sales '!Q148</f>
        <v>661.37833499999999</v>
      </c>
      <c r="S150" s="555">
        <f t="shared" si="28"/>
        <v>1489.6604848500001</v>
      </c>
      <c r="T150" s="557"/>
    </row>
    <row r="151" spans="1:20">
      <c r="A151" s="340"/>
      <c r="B151" s="450"/>
      <c r="C151" s="412" t="s">
        <v>91</v>
      </c>
      <c r="D151" s="422">
        <f>[60]Services!$S$145</f>
        <v>1</v>
      </c>
      <c r="E151" s="421">
        <f>[60]Load!$S$145</f>
        <v>5.3079999999999998</v>
      </c>
      <c r="F151" s="421"/>
      <c r="G151" s="558">
        <f>'[61]FY22-23 Sales '!F149</f>
        <v>2.1058919999999999</v>
      </c>
      <c r="H151" s="558">
        <f>'[61]FY22-23 Sales '!G149</f>
        <v>2.1477480000000173</v>
      </c>
      <c r="I151" s="558">
        <f>'[61]FY22-23 Sales '!H149</f>
        <v>2.2087439999999998</v>
      </c>
      <c r="J151" s="558">
        <f>'[61]FY22-23 Sales '!I149</f>
        <v>2.1501000000000001</v>
      </c>
      <c r="K151" s="558">
        <f>'[61]FY22-23 Sales '!J149</f>
        <v>2.355264</v>
      </c>
      <c r="L151" s="558">
        <f>'[61]FY22-23 Sales '!K149</f>
        <v>2.4240240000000002</v>
      </c>
      <c r="M151" s="558">
        <f>'[61]FY22-23 Sales '!L149</f>
        <v>2.1406679999999998</v>
      </c>
      <c r="N151" s="558">
        <f>'[61]FY22-23 Sales '!M149</f>
        <v>2.084724</v>
      </c>
      <c r="O151" s="558">
        <f>'[61]FY22-23 Sales '!N149</f>
        <v>2.4571800000000001</v>
      </c>
      <c r="P151" s="558">
        <f>'[61]FY22-23 Sales '!O149</f>
        <v>1.9652400000000001</v>
      </c>
      <c r="Q151" s="558">
        <f>'[61]FY22-23 Sales '!P149</f>
        <v>2.0790359999999999</v>
      </c>
      <c r="R151" s="558">
        <f>'[61]FY22-23 Sales '!Q149</f>
        <v>3.0744606929193483</v>
      </c>
      <c r="S151" s="555">
        <f t="shared" si="28"/>
        <v>27.193080692919366</v>
      </c>
      <c r="T151" s="557"/>
    </row>
    <row r="152" spans="1:20">
      <c r="A152" s="340"/>
      <c r="B152" s="450"/>
      <c r="C152" s="411" t="s">
        <v>129</v>
      </c>
      <c r="D152" s="422">
        <f>[60]Services!$S$146</f>
        <v>12</v>
      </c>
      <c r="E152" s="421">
        <f>[60]Load!$S$146</f>
        <v>169.8</v>
      </c>
      <c r="F152" s="421"/>
      <c r="G152" s="558">
        <f>'[61]FY22-23 Sales '!F150</f>
        <v>45.418767600000002</v>
      </c>
      <c r="H152" s="558">
        <f>'[61]FY22-23 Sales '!G150</f>
        <v>45.396074599999999</v>
      </c>
      <c r="I152" s="558">
        <f>'[61]FY22-23 Sales '!H150</f>
        <v>47.124330700000002</v>
      </c>
      <c r="J152" s="558">
        <f>'[61]FY22-23 Sales '!I150</f>
        <v>40.830919700000003</v>
      </c>
      <c r="K152" s="558">
        <f>'[61]FY22-23 Sales '!J150</f>
        <v>43.693420799999998</v>
      </c>
      <c r="L152" s="558">
        <f>'[61]FY22-23 Sales '!K150</f>
        <v>45.592782499999998</v>
      </c>
      <c r="M152" s="558">
        <f>'[61]FY22-23 Sales '!L150</f>
        <v>45.0480655</v>
      </c>
      <c r="N152" s="558">
        <f>'[61]FY22-23 Sales '!M150</f>
        <v>46.9569343</v>
      </c>
      <c r="O152" s="558">
        <f>'[61]FY22-23 Sales '!N150</f>
        <v>47.965062500000002</v>
      </c>
      <c r="P152" s="558">
        <f>'[61]FY22-23 Sales '!O150</f>
        <v>48.855157900000002</v>
      </c>
      <c r="Q152" s="558">
        <f>'[61]FY22-23 Sales '!P150</f>
        <v>50.706708999999996</v>
      </c>
      <c r="R152" s="558">
        <f>'[61]FY22-23 Sales '!Q150</f>
        <v>63.071943900000001</v>
      </c>
      <c r="S152" s="555">
        <f t="shared" si="28"/>
        <v>570.660169</v>
      </c>
      <c r="T152" s="557"/>
    </row>
    <row r="153" spans="1:20">
      <c r="A153" s="340"/>
      <c r="B153" s="450"/>
      <c r="C153" s="411" t="s">
        <v>130</v>
      </c>
      <c r="D153" s="422"/>
      <c r="E153" s="421"/>
      <c r="F153" s="421"/>
      <c r="G153" s="558"/>
      <c r="H153" s="558"/>
      <c r="I153" s="558"/>
      <c r="J153" s="558"/>
      <c r="K153" s="558"/>
      <c r="L153" s="558"/>
      <c r="M153" s="558"/>
      <c r="N153" s="558"/>
      <c r="O153" s="558"/>
      <c r="P153" s="558"/>
      <c r="Q153" s="558"/>
      <c r="R153" s="558"/>
      <c r="S153" s="555">
        <f t="shared" si="28"/>
        <v>0</v>
      </c>
      <c r="T153" s="557"/>
    </row>
    <row r="154" spans="1:20">
      <c r="A154" s="340"/>
      <c r="B154" s="450"/>
      <c r="C154" s="411" t="s">
        <v>92</v>
      </c>
      <c r="D154" s="422">
        <f>[60]Services!$S$147</f>
        <v>2</v>
      </c>
      <c r="E154" s="421">
        <f>[60]Load!$S$147</f>
        <v>30</v>
      </c>
      <c r="F154" s="421"/>
      <c r="G154" s="558">
        <f>'[61]FY22-23 Sales '!F152</f>
        <v>10.126234999999999</v>
      </c>
      <c r="H154" s="558">
        <f>'[61]FY22-23 Sales '!G152</f>
        <v>11.268202</v>
      </c>
      <c r="I154" s="558">
        <f>'[61]FY22-23 Sales '!H152</f>
        <v>10.74935</v>
      </c>
      <c r="J154" s="558">
        <f>'[61]FY22-23 Sales '!I152</f>
        <v>8.5791579999999996</v>
      </c>
      <c r="K154" s="558">
        <f>'[61]FY22-23 Sales '!J152</f>
        <v>9.3699999999999992</v>
      </c>
      <c r="L154" s="558">
        <f>'[61]FY22-23 Sales '!K152</f>
        <v>8.6935680000000009</v>
      </c>
      <c r="M154" s="558">
        <f>'[61]FY22-23 Sales '!L152</f>
        <v>8.3216900000000003</v>
      </c>
      <c r="N154" s="558">
        <f>'[61]FY22-23 Sales '!M152</f>
        <v>6.0786220000000002</v>
      </c>
      <c r="O154" s="558">
        <f>'[61]FY22-23 Sales '!N152</f>
        <v>5.7707090000000001</v>
      </c>
      <c r="P154" s="558">
        <f>'[61]FY22-23 Sales '!O152</f>
        <v>4.1226800000000008</v>
      </c>
      <c r="Q154" s="558">
        <f>'[61]FY22-23 Sales '!P152</f>
        <v>3.5558490000000003</v>
      </c>
      <c r="R154" s="558">
        <f>'[61]FY22-23 Sales '!Q152</f>
        <v>4.8382269999999998</v>
      </c>
      <c r="S154" s="555">
        <f t="shared" si="28"/>
        <v>91.474289999999996</v>
      </c>
      <c r="T154" s="557"/>
    </row>
    <row r="155" spans="1:20">
      <c r="A155" s="340"/>
      <c r="B155" s="450"/>
      <c r="C155" s="411" t="s">
        <v>135</v>
      </c>
      <c r="D155" s="422">
        <f>[60]Services!$S$149</f>
        <v>1</v>
      </c>
      <c r="E155" s="421">
        <f>[60]Load!$S$149</f>
        <v>0.5</v>
      </c>
      <c r="F155" s="421"/>
      <c r="G155" s="558">
        <f>'[61]FY22-23 Sales '!F153</f>
        <v>0</v>
      </c>
      <c r="H155" s="558">
        <f>'[61]FY22-23 Sales '!G153</f>
        <v>3.3000000000000002E-2</v>
      </c>
      <c r="I155" s="558">
        <f>'[61]FY22-23 Sales '!H153</f>
        <v>0.10970000000000001</v>
      </c>
      <c r="J155" s="558">
        <f>'[61]FY22-23 Sales '!I153</f>
        <v>9.06E-2</v>
      </c>
      <c r="K155" s="558">
        <f>'[61]FY22-23 Sales '!J153</f>
        <v>9.7299999999999998E-2</v>
      </c>
      <c r="L155" s="558">
        <f>'[61]FY22-23 Sales '!K153</f>
        <v>0.1132</v>
      </c>
      <c r="M155" s="558">
        <f>'[61]FY22-23 Sales '!L153</f>
        <v>0.108</v>
      </c>
      <c r="N155" s="558">
        <f>'[61]FY22-23 Sales '!M153</f>
        <v>0.1019</v>
      </c>
      <c r="O155" s="558">
        <f>'[61]FY22-23 Sales '!N153</f>
        <v>0</v>
      </c>
      <c r="P155" s="558">
        <f>'[61]FY22-23 Sales '!O153</f>
        <v>5.0799999999999998E-2</v>
      </c>
      <c r="Q155" s="558">
        <f>'[61]FY22-23 Sales '!P153</f>
        <v>0.12790000000000001</v>
      </c>
      <c r="R155" s="558">
        <f>'[61]FY22-23 Sales '!Q153</f>
        <v>0.12955</v>
      </c>
      <c r="S155" s="555">
        <f t="shared" si="28"/>
        <v>0.96194999999999986</v>
      </c>
      <c r="T155" s="557"/>
    </row>
    <row r="156" spans="1:20" hidden="1">
      <c r="A156" s="340"/>
      <c r="B156" s="450"/>
      <c r="C156" s="400"/>
      <c r="D156" s="422"/>
      <c r="E156" s="421"/>
      <c r="F156" s="421"/>
      <c r="G156" s="558"/>
      <c r="H156" s="558"/>
      <c r="I156" s="558"/>
      <c r="J156" s="558"/>
      <c r="K156" s="558"/>
      <c r="L156" s="558"/>
      <c r="M156" s="558"/>
      <c r="N156" s="558"/>
      <c r="O156" s="558"/>
      <c r="P156" s="558"/>
      <c r="Q156" s="558"/>
      <c r="R156" s="558"/>
      <c r="S156" s="555">
        <f t="shared" si="28"/>
        <v>0</v>
      </c>
      <c r="T156" s="557"/>
    </row>
    <row r="157" spans="1:20">
      <c r="A157" s="340"/>
      <c r="B157" s="450"/>
      <c r="C157" s="400" t="s">
        <v>99</v>
      </c>
      <c r="D157" s="423">
        <f t="shared" ref="D157:R157" si="29">D75+D103+D129</f>
        <v>3566</v>
      </c>
      <c r="E157" s="467">
        <f t="shared" si="29"/>
        <v>4337.5105999999996</v>
      </c>
      <c r="F157" s="467">
        <f t="shared" si="29"/>
        <v>0</v>
      </c>
      <c r="G157" s="565">
        <f t="shared" si="29"/>
        <v>579.25568738000004</v>
      </c>
      <c r="H157" s="565">
        <f t="shared" si="29"/>
        <v>461.25109093000003</v>
      </c>
      <c r="I157" s="565">
        <f t="shared" si="29"/>
        <v>349.50962677000001</v>
      </c>
      <c r="J157" s="565">
        <f t="shared" si="29"/>
        <v>323.55822248999993</v>
      </c>
      <c r="K157" s="565">
        <f t="shared" si="29"/>
        <v>412.16334455000003</v>
      </c>
      <c r="L157" s="565">
        <f t="shared" si="29"/>
        <v>385.79897265</v>
      </c>
      <c r="M157" s="565">
        <f t="shared" si="29"/>
        <v>381.84494857999994</v>
      </c>
      <c r="N157" s="565">
        <f t="shared" si="29"/>
        <v>331.81077505999997</v>
      </c>
      <c r="O157" s="565">
        <f t="shared" si="29"/>
        <v>377.2894915</v>
      </c>
      <c r="P157" s="565">
        <f t="shared" si="29"/>
        <v>485.45094142000005</v>
      </c>
      <c r="Q157" s="565">
        <f t="shared" si="29"/>
        <v>671.63290488000007</v>
      </c>
      <c r="R157" s="565">
        <f t="shared" si="29"/>
        <v>1186.2687658167904</v>
      </c>
      <c r="S157" s="555">
        <f>SUM(G157:R157)</f>
        <v>5945.8347720267911</v>
      </c>
      <c r="T157" s="557"/>
    </row>
    <row r="158" spans="1:20" s="205" customFormat="1">
      <c r="A158" s="448"/>
      <c r="B158" s="449"/>
      <c r="C158" s="400" t="s">
        <v>100</v>
      </c>
      <c r="D158" s="423">
        <f t="shared" ref="D158:R158" si="30">D70+D157</f>
        <v>5822245</v>
      </c>
      <c r="E158" s="467">
        <f t="shared" si="30"/>
        <v>10294.601174118656</v>
      </c>
      <c r="F158" s="467">
        <f t="shared" si="30"/>
        <v>6653829.0802754927</v>
      </c>
      <c r="G158" s="565">
        <f t="shared" si="30"/>
        <v>1913.5623973799998</v>
      </c>
      <c r="H158" s="565">
        <f t="shared" si="30"/>
        <v>1290.7463509299998</v>
      </c>
      <c r="I158" s="565">
        <f t="shared" si="30"/>
        <v>1105.7082537700001</v>
      </c>
      <c r="J158" s="565">
        <f t="shared" si="30"/>
        <v>1075.4725784899997</v>
      </c>
      <c r="K158" s="565">
        <f t="shared" si="30"/>
        <v>1548.95042835</v>
      </c>
      <c r="L158" s="565">
        <f t="shared" si="30"/>
        <v>1453.9338826499998</v>
      </c>
      <c r="M158" s="565">
        <f t="shared" si="30"/>
        <v>1303.7855605799998</v>
      </c>
      <c r="N158" s="565">
        <f t="shared" si="30"/>
        <v>1104.5636310599998</v>
      </c>
      <c r="O158" s="565">
        <f t="shared" si="30"/>
        <v>1541.3149694999997</v>
      </c>
      <c r="P158" s="565">
        <f t="shared" si="30"/>
        <v>1841.6730824200004</v>
      </c>
      <c r="Q158" s="565">
        <f t="shared" si="30"/>
        <v>2173.1397808800002</v>
      </c>
      <c r="R158" s="565">
        <f t="shared" si="30"/>
        <v>2897.1004788167902</v>
      </c>
      <c r="S158" s="555">
        <f>SUM(G158:R158)</f>
        <v>19249.951394826792</v>
      </c>
      <c r="T158" s="557"/>
    </row>
    <row r="159" spans="1:20">
      <c r="B159" s="325"/>
      <c r="C159" s="276"/>
      <c r="D159" s="206"/>
      <c r="E159" s="206"/>
      <c r="F159" s="206"/>
      <c r="G159" s="206"/>
      <c r="H159" s="206"/>
      <c r="I159" s="206"/>
      <c r="J159" s="317"/>
      <c r="K159" s="317"/>
      <c r="L159" s="469"/>
      <c r="M159" s="469"/>
      <c r="N159" s="469"/>
      <c r="O159" s="469"/>
      <c r="P159" s="469"/>
      <c r="Q159" s="469"/>
      <c r="R159" s="469"/>
      <c r="S159" s="288"/>
      <c r="T159" s="288"/>
    </row>
    <row r="160" spans="1:20" ht="15" thickBot="1">
      <c r="B160" s="464"/>
      <c r="C160" s="279"/>
      <c r="D160" s="200"/>
      <c r="E160" s="200"/>
      <c r="F160" s="432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318"/>
      <c r="T160" s="288"/>
    </row>
    <row r="161" spans="3:18">
      <c r="C161" s="470"/>
      <c r="F161" s="282"/>
      <c r="G161" s="282"/>
      <c r="H161" s="282"/>
      <c r="I161" s="282"/>
      <c r="J161" s="282"/>
      <c r="K161" s="282"/>
      <c r="L161" s="282"/>
      <c r="M161" s="282"/>
      <c r="N161" s="282"/>
      <c r="O161" s="282"/>
      <c r="P161" s="282"/>
      <c r="Q161" s="282"/>
      <c r="R161" s="282"/>
    </row>
    <row r="162" spans="3:18">
      <c r="G162" s="340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</row>
    <row r="163" spans="3:18">
      <c r="G163" s="340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</row>
    <row r="164" spans="3:18">
      <c r="G164" s="340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</row>
    <row r="165" spans="3:18">
      <c r="C165" s="470"/>
      <c r="G165" s="471"/>
      <c r="H165" s="471"/>
      <c r="I165" s="471"/>
      <c r="J165" s="471"/>
      <c r="K165" s="471"/>
      <c r="L165" s="471"/>
      <c r="M165" s="471"/>
      <c r="N165" s="471"/>
      <c r="O165" s="471"/>
      <c r="P165" s="471"/>
      <c r="Q165" s="471"/>
      <c r="R165" s="471"/>
    </row>
    <row r="166" spans="3:18">
      <c r="G166" s="471"/>
      <c r="H166" s="471"/>
      <c r="I166" s="471"/>
      <c r="J166" s="471"/>
      <c r="K166" s="471"/>
      <c r="L166" s="471"/>
      <c r="M166" s="471"/>
      <c r="N166" s="471"/>
      <c r="O166" s="471"/>
      <c r="P166" s="471"/>
      <c r="Q166" s="471"/>
      <c r="R166" s="471"/>
    </row>
    <row r="167" spans="3:18">
      <c r="G167" s="471"/>
      <c r="H167" s="471"/>
      <c r="I167" s="471"/>
      <c r="J167" s="471"/>
      <c r="K167" s="471"/>
      <c r="L167" s="471"/>
      <c r="M167" s="471"/>
      <c r="N167" s="471"/>
      <c r="O167" s="471"/>
      <c r="P167" s="471"/>
      <c r="Q167" s="471"/>
      <c r="R167" s="471"/>
    </row>
    <row r="168" spans="3:18">
      <c r="G168" s="471"/>
      <c r="H168" s="471"/>
      <c r="I168" s="471"/>
      <c r="J168" s="471"/>
      <c r="K168" s="471"/>
      <c r="L168" s="471"/>
      <c r="M168" s="471"/>
      <c r="N168" s="471"/>
      <c r="O168" s="471"/>
      <c r="P168" s="471"/>
      <c r="Q168" s="471"/>
      <c r="R168" s="471"/>
    </row>
    <row r="169" spans="3:18">
      <c r="C169" s="470"/>
      <c r="G169" s="471"/>
      <c r="H169" s="471"/>
      <c r="I169" s="471"/>
      <c r="J169" s="471"/>
      <c r="K169" s="471"/>
      <c r="L169" s="471"/>
      <c r="M169" s="471"/>
      <c r="N169" s="471"/>
      <c r="O169" s="471"/>
      <c r="P169" s="471"/>
      <c r="Q169" s="471"/>
      <c r="R169" s="471"/>
    </row>
    <row r="170" spans="3:18">
      <c r="G170" s="471"/>
      <c r="H170" s="471"/>
      <c r="I170" s="471"/>
      <c r="J170" s="471"/>
      <c r="K170" s="471"/>
      <c r="L170" s="471"/>
      <c r="M170" s="471"/>
      <c r="N170" s="471"/>
      <c r="O170" s="471"/>
      <c r="P170" s="471"/>
      <c r="Q170" s="471"/>
      <c r="R170" s="471"/>
    </row>
    <row r="171" spans="3:18">
      <c r="G171" s="471"/>
      <c r="H171" s="471"/>
      <c r="I171" s="471"/>
      <c r="J171" s="471"/>
      <c r="K171" s="471"/>
      <c r="L171" s="471"/>
      <c r="M171" s="471"/>
      <c r="N171" s="471"/>
      <c r="O171" s="471"/>
      <c r="P171" s="471"/>
      <c r="Q171" s="471"/>
      <c r="R171" s="471"/>
    </row>
    <row r="172" spans="3:18">
      <c r="G172" s="471"/>
      <c r="H172" s="471"/>
      <c r="I172" s="471"/>
      <c r="J172" s="471"/>
      <c r="K172" s="471"/>
      <c r="L172" s="471"/>
      <c r="M172" s="471"/>
      <c r="N172" s="471"/>
      <c r="O172" s="471"/>
      <c r="P172" s="471"/>
      <c r="Q172" s="471"/>
      <c r="R172" s="471"/>
    </row>
    <row r="173" spans="3:18">
      <c r="G173" s="471"/>
    </row>
  </sheetData>
  <mergeCells count="4">
    <mergeCell ref="C5:C6"/>
    <mergeCell ref="D5:D6"/>
    <mergeCell ref="E5:F5"/>
    <mergeCell ref="G5:S5"/>
  </mergeCells>
  <pageMargins left="0.9055118110236221" right="0.51181102362204722" top="0.35433070866141736" bottom="0.35433070866141736" header="0.31496062992125984" footer="0.31496062992125984"/>
  <pageSetup paperSize="5" scale="7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58"/>
  <sheetViews>
    <sheetView showGridLines="0" tabSelected="1" topLeftCell="B1" zoomScale="55" zoomScaleNormal="55" workbookViewId="0">
      <selection activeCell="K23" sqref="K23"/>
    </sheetView>
  </sheetViews>
  <sheetFormatPr defaultRowHeight="14.4"/>
  <cols>
    <col min="1" max="1" width="8.88671875" style="492"/>
    <col min="2" max="2" width="57.77734375" style="492" customWidth="1"/>
    <col min="3" max="3" width="14.5546875" style="492" customWidth="1"/>
    <col min="4" max="4" width="13.33203125" style="492" customWidth="1"/>
    <col min="5" max="5" width="19.77734375" style="492" customWidth="1"/>
    <col min="6" max="14" width="10.77734375" style="492" customWidth="1"/>
    <col min="15" max="15" width="13" style="492" customWidth="1"/>
    <col min="16" max="16" width="10.77734375" style="492" customWidth="1"/>
    <col min="17" max="17" width="12.77734375" style="492" customWidth="1"/>
    <col min="18" max="18" width="13.88671875" style="492" customWidth="1"/>
    <col min="19" max="19" width="8.88671875" style="492"/>
    <col min="20" max="20" width="9" style="492" bestFit="1" customWidth="1"/>
    <col min="21" max="16384" width="8.88671875" style="492"/>
  </cols>
  <sheetData>
    <row r="1" spans="2:19" ht="15" thickBot="1"/>
    <row r="2" spans="2:19" ht="21.6" thickBot="1">
      <c r="B2" s="493"/>
      <c r="C2" s="493"/>
      <c r="D2" s="493"/>
      <c r="E2" s="594" t="s">
        <v>159</v>
      </c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4"/>
    </row>
    <row r="3" spans="2:19" ht="15" thickBot="1">
      <c r="B3" s="495" t="s">
        <v>102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7"/>
    </row>
    <row r="4" spans="2:19" ht="15" thickBot="1"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7"/>
    </row>
    <row r="5" spans="2:19">
      <c r="B5" s="575" t="s">
        <v>0</v>
      </c>
      <c r="C5" s="577" t="s">
        <v>1</v>
      </c>
      <c r="D5" s="579" t="s">
        <v>2</v>
      </c>
      <c r="E5" s="580"/>
      <c r="F5" s="579" t="s">
        <v>3</v>
      </c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0"/>
      <c r="S5" s="497"/>
    </row>
    <row r="6" spans="2:19" ht="70.8" customHeight="1" thickBot="1">
      <c r="B6" s="576"/>
      <c r="C6" s="578"/>
      <c r="D6" s="498" t="s">
        <v>4</v>
      </c>
      <c r="E6" s="499" t="s">
        <v>5</v>
      </c>
      <c r="F6" s="500" t="s">
        <v>6</v>
      </c>
      <c r="G6" s="501" t="s">
        <v>7</v>
      </c>
      <c r="H6" s="501" t="s">
        <v>8</v>
      </c>
      <c r="I6" s="501" t="s">
        <v>9</v>
      </c>
      <c r="J6" s="501" t="s">
        <v>10</v>
      </c>
      <c r="K6" s="501" t="s">
        <v>11</v>
      </c>
      <c r="L6" s="501" t="s">
        <v>12</v>
      </c>
      <c r="M6" s="501" t="s">
        <v>13</v>
      </c>
      <c r="N6" s="501" t="s">
        <v>14</v>
      </c>
      <c r="O6" s="501" t="s">
        <v>15</v>
      </c>
      <c r="P6" s="501" t="s">
        <v>16</v>
      </c>
      <c r="Q6" s="501" t="s">
        <v>17</v>
      </c>
      <c r="R6" s="502" t="s">
        <v>18</v>
      </c>
      <c r="S6" s="497"/>
    </row>
    <row r="7" spans="2:19">
      <c r="B7" s="503" t="s">
        <v>19</v>
      </c>
      <c r="C7" s="504"/>
      <c r="D7" s="505"/>
      <c r="E7" s="506"/>
      <c r="F7" s="505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8"/>
      <c r="R7" s="509"/>
      <c r="S7" s="497"/>
    </row>
    <row r="8" spans="2:19">
      <c r="B8" s="510" t="s">
        <v>20</v>
      </c>
      <c r="C8" s="511">
        <f>C9+C11+C14+C19</f>
        <v>2918190</v>
      </c>
      <c r="D8" s="512">
        <f t="shared" ref="D8:Q8" si="0">SUM(D9,D11,D14,D19)</f>
        <v>1730.10850932127</v>
      </c>
      <c r="E8" s="513">
        <f t="shared" si="0"/>
        <v>0</v>
      </c>
      <c r="F8" s="512">
        <f t="shared" si="0"/>
        <v>186.79522800000001</v>
      </c>
      <c r="G8" s="514">
        <f t="shared" si="0"/>
        <v>216.82862300000002</v>
      </c>
      <c r="H8" s="514">
        <f t="shared" si="0"/>
        <v>236.57621400000011</v>
      </c>
      <c r="I8" s="514">
        <f t="shared" si="0"/>
        <v>204.20947100000004</v>
      </c>
      <c r="J8" s="514">
        <f t="shared" si="0"/>
        <v>188.25630000000004</v>
      </c>
      <c r="K8" s="514">
        <f t="shared" si="0"/>
        <v>201.14540200000002</v>
      </c>
      <c r="L8" s="514">
        <f t="shared" si="0"/>
        <v>205.791732</v>
      </c>
      <c r="M8" s="514">
        <f t="shared" si="0"/>
        <v>201.09678100000005</v>
      </c>
      <c r="N8" s="514">
        <f t="shared" si="0"/>
        <v>174.662397</v>
      </c>
      <c r="O8" s="514">
        <f t="shared" si="0"/>
        <v>150.777862</v>
      </c>
      <c r="P8" s="514">
        <f t="shared" si="0"/>
        <v>155.83513600000003</v>
      </c>
      <c r="Q8" s="515">
        <f t="shared" si="0"/>
        <v>154.71678400000005</v>
      </c>
      <c r="R8" s="516">
        <f t="shared" ref="R8:R71" si="1">SUM(F8:Q8)</f>
        <v>2276.6919300000004</v>
      </c>
      <c r="S8" s="497"/>
    </row>
    <row r="9" spans="2:19">
      <c r="B9" s="510" t="s">
        <v>21</v>
      </c>
      <c r="C9" s="511">
        <f>C10</f>
        <v>1764704</v>
      </c>
      <c r="D9" s="512">
        <f t="shared" ref="D9:Q9" si="2">D10</f>
        <v>813.32332791292163</v>
      </c>
      <c r="E9" s="513">
        <f t="shared" si="2"/>
        <v>0</v>
      </c>
      <c r="F9" s="512">
        <f t="shared" si="2"/>
        <v>45.676706446847717</v>
      </c>
      <c r="G9" s="514">
        <f t="shared" si="2"/>
        <v>53.020719362516118</v>
      </c>
      <c r="H9" s="514">
        <f t="shared" si="2"/>
        <v>57.849562833503583</v>
      </c>
      <c r="I9" s="514">
        <f t="shared" si="2"/>
        <v>49.93498046177637</v>
      </c>
      <c r="J9" s="514">
        <f t="shared" si="2"/>
        <v>46.033979796687838</v>
      </c>
      <c r="K9" s="514">
        <f t="shared" si="2"/>
        <v>49.185729093074983</v>
      </c>
      <c r="L9" s="514">
        <f t="shared" si="2"/>
        <v>50.321887943263498</v>
      </c>
      <c r="M9" s="514">
        <f t="shared" si="2"/>
        <v>49.173839886011564</v>
      </c>
      <c r="N9" s="514">
        <f t="shared" si="2"/>
        <v>42.709886759375749</v>
      </c>
      <c r="O9" s="514">
        <f t="shared" si="2"/>
        <v>36.869443695089011</v>
      </c>
      <c r="P9" s="514">
        <f t="shared" si="2"/>
        <v>38.106089954164098</v>
      </c>
      <c r="Q9" s="515">
        <f t="shared" si="2"/>
        <v>37.832621319257406</v>
      </c>
      <c r="R9" s="516">
        <f t="shared" si="1"/>
        <v>556.71544755156799</v>
      </c>
      <c r="S9" s="497"/>
    </row>
    <row r="10" spans="2:19">
      <c r="B10" s="517" t="s">
        <v>22</v>
      </c>
      <c r="C10" s="474">
        <v>1764704</v>
      </c>
      <c r="D10" s="474">
        <v>813.32332791292163</v>
      </c>
      <c r="E10" s="474">
        <v>0</v>
      </c>
      <c r="F10" s="474">
        <v>45.676706446847717</v>
      </c>
      <c r="G10" s="474">
        <v>53.020719362516118</v>
      </c>
      <c r="H10" s="474">
        <v>57.849562833503583</v>
      </c>
      <c r="I10" s="474">
        <v>49.93498046177637</v>
      </c>
      <c r="J10" s="474">
        <v>46.033979796687838</v>
      </c>
      <c r="K10" s="474">
        <v>49.185729093074983</v>
      </c>
      <c r="L10" s="474">
        <v>50.321887943263498</v>
      </c>
      <c r="M10" s="474">
        <v>49.173839886011564</v>
      </c>
      <c r="N10" s="474">
        <v>42.709886759375749</v>
      </c>
      <c r="O10" s="474">
        <v>36.869443695089011</v>
      </c>
      <c r="P10" s="474">
        <v>38.106089954164098</v>
      </c>
      <c r="Q10" s="474">
        <v>37.832621319257406</v>
      </c>
      <c r="R10" s="516">
        <f t="shared" si="1"/>
        <v>556.71544755156799</v>
      </c>
      <c r="S10" s="497"/>
    </row>
    <row r="11" spans="2:19">
      <c r="B11" s="510" t="s">
        <v>23</v>
      </c>
      <c r="C11" s="511">
        <f>SUM(C12:C13)</f>
        <v>669685</v>
      </c>
      <c r="D11" s="512">
        <f>SUM(D12:D13)</f>
        <v>425.00479034881232</v>
      </c>
      <c r="E11" s="513">
        <f t="shared" ref="E11:Q11" si="3">SUM(E12:E13)</f>
        <v>0</v>
      </c>
      <c r="F11" s="512">
        <f t="shared" si="3"/>
        <v>62.312028140543134</v>
      </c>
      <c r="G11" s="514">
        <f t="shared" si="3"/>
        <v>72.330708887548326</v>
      </c>
      <c r="H11" s="514">
        <f t="shared" si="3"/>
        <v>78.918202900510707</v>
      </c>
      <c r="I11" s="514">
        <f t="shared" si="3"/>
        <v>68.12115298532909</v>
      </c>
      <c r="J11" s="514">
        <f t="shared" si="3"/>
        <v>62.799419390063491</v>
      </c>
      <c r="K11" s="514">
        <f t="shared" si="3"/>
        <v>67.099026479224932</v>
      </c>
      <c r="L11" s="514">
        <f t="shared" si="3"/>
        <v>68.648971029790488</v>
      </c>
      <c r="M11" s="514">
        <f t="shared" si="3"/>
        <v>67.082807258034677</v>
      </c>
      <c r="N11" s="514">
        <f t="shared" si="3"/>
        <v>58.26470147812725</v>
      </c>
      <c r="O11" s="514">
        <f t="shared" si="3"/>
        <v>50.297186285267024</v>
      </c>
      <c r="P11" s="514">
        <f t="shared" si="3"/>
        <v>51.984215462492259</v>
      </c>
      <c r="Q11" s="515">
        <f t="shared" si="3"/>
        <v>51.611150357772182</v>
      </c>
      <c r="R11" s="516">
        <f t="shared" si="1"/>
        <v>759.46957065470349</v>
      </c>
      <c r="S11" s="497"/>
    </row>
    <row r="12" spans="2:19">
      <c r="B12" s="517" t="s">
        <v>22</v>
      </c>
      <c r="C12" s="474">
        <v>0</v>
      </c>
      <c r="D12" s="474">
        <v>0</v>
      </c>
      <c r="E12" s="474">
        <v>0</v>
      </c>
      <c r="F12" s="474">
        <v>43.134279238809633</v>
      </c>
      <c r="G12" s="474">
        <v>50.069514470940227</v>
      </c>
      <c r="H12" s="474">
        <v>54.629577988664607</v>
      </c>
      <c r="I12" s="474">
        <v>47.155531967463311</v>
      </c>
      <c r="J12" s="474">
        <v>43.471666271180752</v>
      </c>
      <c r="K12" s="474">
        <v>46.447984942477312</v>
      </c>
      <c r="L12" s="474">
        <v>47.520903655666594</v>
      </c>
      <c r="M12" s="474">
        <v>46.436757504746041</v>
      </c>
      <c r="N12" s="474">
        <v>40.332596744483354</v>
      </c>
      <c r="O12" s="474">
        <v>34.817240633891899</v>
      </c>
      <c r="P12" s="474">
        <v>35.985053490991085</v>
      </c>
      <c r="Q12" s="474">
        <v>35.726806489867052</v>
      </c>
      <c r="R12" s="516">
        <f t="shared" si="1"/>
        <v>525.72791339918183</v>
      </c>
      <c r="S12" s="497"/>
    </row>
    <row r="13" spans="2:19">
      <c r="B13" s="517" t="s">
        <v>24</v>
      </c>
      <c r="C13" s="474">
        <v>669685</v>
      </c>
      <c r="D13" s="474">
        <v>425.00479034881232</v>
      </c>
      <c r="E13" s="474">
        <v>0</v>
      </c>
      <c r="F13" s="474">
        <v>19.177748901733501</v>
      </c>
      <c r="G13" s="474">
        <v>22.261194416608102</v>
      </c>
      <c r="H13" s="474">
        <v>24.288624911846096</v>
      </c>
      <c r="I13" s="474">
        <v>20.965621017865775</v>
      </c>
      <c r="J13" s="474">
        <v>19.327753118882743</v>
      </c>
      <c r="K13" s="474">
        <v>20.651041536747627</v>
      </c>
      <c r="L13" s="474">
        <v>21.128067374123894</v>
      </c>
      <c r="M13" s="474">
        <v>20.646049753288629</v>
      </c>
      <c r="N13" s="474">
        <v>17.932104733643897</v>
      </c>
      <c r="O13" s="474">
        <v>15.479945651375125</v>
      </c>
      <c r="P13" s="474">
        <v>15.999161971501177</v>
      </c>
      <c r="Q13" s="474">
        <v>15.884343867905129</v>
      </c>
      <c r="R13" s="516">
        <f t="shared" si="1"/>
        <v>233.74165725552166</v>
      </c>
      <c r="S13" s="497"/>
    </row>
    <row r="14" spans="2:19">
      <c r="B14" s="510" t="s">
        <v>25</v>
      </c>
      <c r="C14" s="511">
        <f>SUM(C15:C18)</f>
        <v>388665</v>
      </c>
      <c r="D14" s="512">
        <f>SUM(D15:D18)</f>
        <v>347.62425483311358</v>
      </c>
      <c r="E14" s="513">
        <f t="shared" ref="E14:Q14" si="4">SUM(E15:E18)</f>
        <v>0</v>
      </c>
      <c r="F14" s="512">
        <f t="shared" si="4"/>
        <v>53.729592880885804</v>
      </c>
      <c r="G14" s="514">
        <f t="shared" si="4"/>
        <v>62.368368632591995</v>
      </c>
      <c r="H14" s="514">
        <f t="shared" si="4"/>
        <v>68.04854599134255</v>
      </c>
      <c r="I14" s="514">
        <f t="shared" si="4"/>
        <v>58.738608350589416</v>
      </c>
      <c r="J14" s="514">
        <f t="shared" si="4"/>
        <v>54.149854172194914</v>
      </c>
      <c r="K14" s="514">
        <f t="shared" si="4"/>
        <v>57.857262602672655</v>
      </c>
      <c r="L14" s="514">
        <f t="shared" si="4"/>
        <v>59.193728324860395</v>
      </c>
      <c r="M14" s="514">
        <f t="shared" si="4"/>
        <v>57.843277306777082</v>
      </c>
      <c r="N14" s="514">
        <f t="shared" si="4"/>
        <v>50.239717485768146</v>
      </c>
      <c r="O14" s="514">
        <f t="shared" si="4"/>
        <v>43.369593685286112</v>
      </c>
      <c r="P14" s="514">
        <f t="shared" si="4"/>
        <v>44.824262929337102</v>
      </c>
      <c r="Q14" s="515">
        <f t="shared" si="4"/>
        <v>44.502581276647746</v>
      </c>
      <c r="R14" s="516">
        <f t="shared" si="1"/>
        <v>654.86539363895395</v>
      </c>
      <c r="S14" s="497"/>
    </row>
    <row r="15" spans="2:19">
      <c r="B15" s="517" t="s">
        <v>22</v>
      </c>
      <c r="C15" s="474">
        <v>0</v>
      </c>
      <c r="D15" s="474">
        <v>0</v>
      </c>
      <c r="E15" s="474">
        <v>0</v>
      </c>
      <c r="F15" s="474">
        <v>19.664858044114354</v>
      </c>
      <c r="G15" s="474">
        <v>22.82662216186694</v>
      </c>
      <c r="H15" s="474">
        <v>24.90554879123582</v>
      </c>
      <c r="I15" s="474">
        <v>21.498141582496348</v>
      </c>
      <c r="J15" s="474">
        <v>19.81867232395361</v>
      </c>
      <c r="K15" s="474">
        <v>21.175571875724334</v>
      </c>
      <c r="L15" s="474">
        <v>21.664714028092966</v>
      </c>
      <c r="M15" s="474">
        <v>21.170453302443853</v>
      </c>
      <c r="N15" s="474">
        <v>18.387574883067913</v>
      </c>
      <c r="O15" s="474">
        <v>15.8731316863462</v>
      </c>
      <c r="P15" s="474">
        <v>16.405535947231236</v>
      </c>
      <c r="Q15" s="474">
        <v>16.287801497808623</v>
      </c>
      <c r="R15" s="516">
        <f t="shared" si="1"/>
        <v>239.67862612438219</v>
      </c>
      <c r="S15" s="497"/>
    </row>
    <row r="16" spans="2:19">
      <c r="B16" s="517" t="s">
        <v>24</v>
      </c>
      <c r="C16" s="474">
        <v>0</v>
      </c>
      <c r="D16" s="474">
        <v>0</v>
      </c>
      <c r="E16" s="474">
        <v>0</v>
      </c>
      <c r="F16" s="474">
        <v>19.664858044114354</v>
      </c>
      <c r="G16" s="474">
        <v>22.82662216186694</v>
      </c>
      <c r="H16" s="474">
        <v>24.90554879123582</v>
      </c>
      <c r="I16" s="474">
        <v>21.498141582496348</v>
      </c>
      <c r="J16" s="474">
        <v>19.81867232395361</v>
      </c>
      <c r="K16" s="474">
        <v>21.175571875724334</v>
      </c>
      <c r="L16" s="474">
        <v>21.664714028092966</v>
      </c>
      <c r="M16" s="474">
        <v>21.170453302443853</v>
      </c>
      <c r="N16" s="474">
        <v>18.387574883067913</v>
      </c>
      <c r="O16" s="474">
        <v>15.8731316863462</v>
      </c>
      <c r="P16" s="474">
        <v>16.405535947231236</v>
      </c>
      <c r="Q16" s="474">
        <v>16.287801497808623</v>
      </c>
      <c r="R16" s="516">
        <f t="shared" si="1"/>
        <v>239.67862612438219</v>
      </c>
      <c r="S16" s="497"/>
    </row>
    <row r="17" spans="2:19">
      <c r="B17" s="517" t="s">
        <v>26</v>
      </c>
      <c r="C17" s="474">
        <v>266291</v>
      </c>
      <c r="D17" s="474">
        <v>224.48006268094869</v>
      </c>
      <c r="E17" s="474">
        <v>0</v>
      </c>
      <c r="F17" s="474">
        <v>11.730580740555247</v>
      </c>
      <c r="G17" s="474">
        <v>13.616652289237893</v>
      </c>
      <c r="H17" s="474">
        <v>14.856784133810297</v>
      </c>
      <c r="I17" s="474">
        <v>12.824180324090372</v>
      </c>
      <c r="J17" s="474">
        <v>11.82233481397175</v>
      </c>
      <c r="K17" s="474">
        <v>12.631759408502891</v>
      </c>
      <c r="L17" s="474">
        <v>12.923544963175965</v>
      </c>
      <c r="M17" s="474">
        <v>12.628706051239469</v>
      </c>
      <c r="N17" s="474">
        <v>10.968649318747127</v>
      </c>
      <c r="O17" s="474">
        <v>9.4687209251367843</v>
      </c>
      <c r="P17" s="474">
        <v>9.786313411943306</v>
      </c>
      <c r="Q17" s="474">
        <v>9.7160818617435272</v>
      </c>
      <c r="R17" s="516">
        <f t="shared" si="1"/>
        <v>142.97430824215465</v>
      </c>
      <c r="S17" s="497"/>
    </row>
    <row r="18" spans="2:19">
      <c r="B18" s="517" t="s">
        <v>27</v>
      </c>
      <c r="C18" s="474">
        <v>122374</v>
      </c>
      <c r="D18" s="474">
        <v>123.14419215216489</v>
      </c>
      <c r="E18" s="474">
        <v>0</v>
      </c>
      <c r="F18" s="474">
        <v>2.6692960521018478</v>
      </c>
      <c r="G18" s="474">
        <v>3.098472019620222</v>
      </c>
      <c r="H18" s="474">
        <v>3.3806642750606133</v>
      </c>
      <c r="I18" s="474">
        <v>2.9181448615063483</v>
      </c>
      <c r="J18" s="474">
        <v>2.6901747103159463</v>
      </c>
      <c r="K18" s="474">
        <v>2.8743594427210906</v>
      </c>
      <c r="L18" s="474">
        <v>2.940755305498497</v>
      </c>
      <c r="M18" s="474">
        <v>2.8736646506499079</v>
      </c>
      <c r="N18" s="474">
        <v>2.4959184008851962</v>
      </c>
      <c r="O18" s="474">
        <v>2.1546093874569276</v>
      </c>
      <c r="P18" s="474">
        <v>2.2268776229313234</v>
      </c>
      <c r="Q18" s="474">
        <v>2.2108964192869767</v>
      </c>
      <c r="R18" s="516">
        <f t="shared" si="1"/>
        <v>32.533833148034901</v>
      </c>
      <c r="S18" s="497"/>
    </row>
    <row r="19" spans="2:19">
      <c r="B19" s="510" t="s">
        <v>28</v>
      </c>
      <c r="C19" s="511">
        <f>SUM(C20:C28)</f>
        <v>95136</v>
      </c>
      <c r="D19" s="512">
        <f>SUM(D20:D28)</f>
        <v>144.15613622642252</v>
      </c>
      <c r="E19" s="513">
        <f t="shared" ref="E19:Q19" si="5">SUM(E20:E28)</f>
        <v>0</v>
      </c>
      <c r="F19" s="512">
        <f t="shared" si="5"/>
        <v>25.076900531723382</v>
      </c>
      <c r="G19" s="514">
        <f t="shared" si="5"/>
        <v>29.108826117343579</v>
      </c>
      <c r="H19" s="514">
        <f t="shared" si="5"/>
        <v>31.759902274643256</v>
      </c>
      <c r="I19" s="514">
        <f t="shared" si="5"/>
        <v>27.414729202305164</v>
      </c>
      <c r="J19" s="514">
        <f t="shared" si="5"/>
        <v>25.273046641053792</v>
      </c>
      <c r="K19" s="514">
        <f t="shared" si="5"/>
        <v>27.003383825027445</v>
      </c>
      <c r="L19" s="514">
        <f t="shared" si="5"/>
        <v>27.627144702085616</v>
      </c>
      <c r="M19" s="514">
        <f t="shared" si="5"/>
        <v>26.996856549176737</v>
      </c>
      <c r="N19" s="514">
        <f t="shared" si="5"/>
        <v>23.448091276728871</v>
      </c>
      <c r="O19" s="514">
        <f t="shared" si="5"/>
        <v>20.241638334357845</v>
      </c>
      <c r="P19" s="514">
        <f t="shared" si="5"/>
        <v>20.920567654006593</v>
      </c>
      <c r="Q19" s="515">
        <f t="shared" si="5"/>
        <v>20.770431046322727</v>
      </c>
      <c r="R19" s="516">
        <f t="shared" si="1"/>
        <v>305.64151815477499</v>
      </c>
      <c r="S19" s="497"/>
    </row>
    <row r="20" spans="2:19">
      <c r="B20" s="517" t="s">
        <v>22</v>
      </c>
      <c r="C20" s="474">
        <v>0</v>
      </c>
      <c r="D20" s="474">
        <v>0</v>
      </c>
      <c r="E20" s="474">
        <v>0</v>
      </c>
      <c r="F20" s="474">
        <v>4.0163871383103142</v>
      </c>
      <c r="G20" s="474">
        <v>4.6621517153250611</v>
      </c>
      <c r="H20" s="474">
        <v>5.0867555521265704</v>
      </c>
      <c r="I20" s="474">
        <v>4.3908203738778226</v>
      </c>
      <c r="J20" s="474">
        <v>4.0478024525652661</v>
      </c>
      <c r="K20" s="474">
        <v>4.3249381377293954</v>
      </c>
      <c r="L20" s="474">
        <v>4.4248414396078841</v>
      </c>
      <c r="M20" s="474">
        <v>4.3238927108138228</v>
      </c>
      <c r="N20" s="474">
        <v>3.7555124526909758</v>
      </c>
      <c r="O20" s="474">
        <v>3.2419579031147805</v>
      </c>
      <c r="P20" s="474">
        <v>3.3506971384046214</v>
      </c>
      <c r="Q20" s="474">
        <v>3.3266508357394184</v>
      </c>
      <c r="R20" s="516">
        <f t="shared" si="1"/>
        <v>48.952407850305946</v>
      </c>
      <c r="S20" s="497"/>
    </row>
    <row r="21" spans="2:19">
      <c r="B21" s="517" t="s">
        <v>29</v>
      </c>
      <c r="C21" s="474">
        <v>0</v>
      </c>
      <c r="D21" s="474">
        <v>0</v>
      </c>
      <c r="E21" s="474">
        <v>0</v>
      </c>
      <c r="F21" s="474">
        <v>4.0163871383103142</v>
      </c>
      <c r="G21" s="474">
        <v>4.6621517153250611</v>
      </c>
      <c r="H21" s="474">
        <v>5.0867555521265704</v>
      </c>
      <c r="I21" s="474">
        <v>4.3908203738778226</v>
      </c>
      <c r="J21" s="474">
        <v>4.0478024525652661</v>
      </c>
      <c r="K21" s="474">
        <v>4.3249381377293954</v>
      </c>
      <c r="L21" s="474">
        <v>4.4248414396078841</v>
      </c>
      <c r="M21" s="474">
        <v>4.3238927108138228</v>
      </c>
      <c r="N21" s="474">
        <v>3.7555124526909758</v>
      </c>
      <c r="O21" s="474">
        <v>3.2419579031147805</v>
      </c>
      <c r="P21" s="474">
        <v>3.3506971384046214</v>
      </c>
      <c r="Q21" s="474">
        <v>3.3266508357394184</v>
      </c>
      <c r="R21" s="516">
        <f t="shared" si="1"/>
        <v>48.952407850305946</v>
      </c>
      <c r="S21" s="497"/>
    </row>
    <row r="22" spans="2:19">
      <c r="B22" s="517" t="s">
        <v>30</v>
      </c>
      <c r="C22" s="474">
        <v>0</v>
      </c>
      <c r="D22" s="474">
        <v>0</v>
      </c>
      <c r="E22" s="474">
        <v>0</v>
      </c>
      <c r="F22" s="474">
        <v>4.0163871383103142</v>
      </c>
      <c r="G22" s="474">
        <v>4.6621517153250611</v>
      </c>
      <c r="H22" s="474">
        <v>5.0867555521265704</v>
      </c>
      <c r="I22" s="474">
        <v>4.3908203738778226</v>
      </c>
      <c r="J22" s="474">
        <v>4.0478024525652661</v>
      </c>
      <c r="K22" s="474">
        <v>4.3249381377293954</v>
      </c>
      <c r="L22" s="474">
        <v>4.4248414396078841</v>
      </c>
      <c r="M22" s="474">
        <v>4.3238927108138228</v>
      </c>
      <c r="N22" s="474">
        <v>3.7555124526909758</v>
      </c>
      <c r="O22" s="474">
        <v>3.2419579031147805</v>
      </c>
      <c r="P22" s="474">
        <v>3.3506971384046214</v>
      </c>
      <c r="Q22" s="474">
        <v>3.3266508357394184</v>
      </c>
      <c r="R22" s="516">
        <f t="shared" si="1"/>
        <v>48.952407850305946</v>
      </c>
      <c r="S22" s="497"/>
    </row>
    <row r="23" spans="2:19">
      <c r="B23" s="517" t="s">
        <v>31</v>
      </c>
      <c r="C23" s="474">
        <v>0</v>
      </c>
      <c r="D23" s="474">
        <v>0</v>
      </c>
      <c r="E23" s="474">
        <v>0</v>
      </c>
      <c r="F23" s="474">
        <v>4.0163871383103142</v>
      </c>
      <c r="G23" s="474">
        <v>4.6621517153250611</v>
      </c>
      <c r="H23" s="474">
        <v>5.0867555521265704</v>
      </c>
      <c r="I23" s="474">
        <v>4.3908203738778226</v>
      </c>
      <c r="J23" s="474">
        <v>4.0478024525652661</v>
      </c>
      <c r="K23" s="474">
        <v>4.3249381377293954</v>
      </c>
      <c r="L23" s="474">
        <v>4.4248414396078841</v>
      </c>
      <c r="M23" s="474">
        <v>4.3238927108138228</v>
      </c>
      <c r="N23" s="474">
        <v>3.7555124526909758</v>
      </c>
      <c r="O23" s="474">
        <v>3.2419579031147805</v>
      </c>
      <c r="P23" s="474">
        <v>3.3506971384046214</v>
      </c>
      <c r="Q23" s="474">
        <v>3.3266508357394184</v>
      </c>
      <c r="R23" s="516">
        <f t="shared" si="1"/>
        <v>48.952407850305946</v>
      </c>
      <c r="S23" s="497"/>
    </row>
    <row r="24" spans="2:19">
      <c r="B24" s="517" t="s">
        <v>32</v>
      </c>
      <c r="C24" s="474">
        <v>42454</v>
      </c>
      <c r="D24" s="474">
        <v>49.954824476065866</v>
      </c>
      <c r="E24" s="474">
        <v>0</v>
      </c>
      <c r="F24" s="474">
        <v>2.9961141526538446</v>
      </c>
      <c r="G24" s="474">
        <v>3.4778367361223212</v>
      </c>
      <c r="H24" s="474">
        <v>3.7945795004284837</v>
      </c>
      <c r="I24" s="474">
        <v>3.2754310306527468</v>
      </c>
      <c r="J24" s="474">
        <v>3.0195491115878395</v>
      </c>
      <c r="K24" s="474">
        <v>3.2262846975590129</v>
      </c>
      <c r="L24" s="474">
        <v>3.3008098083980331</v>
      </c>
      <c r="M24" s="474">
        <v>3.2255048378817834</v>
      </c>
      <c r="N24" s="474">
        <v>2.8015088243482555</v>
      </c>
      <c r="O24" s="474">
        <v>2.4184112789277901</v>
      </c>
      <c r="P24" s="474">
        <v>2.4995277526593811</v>
      </c>
      <c r="Q24" s="474">
        <v>2.4815898733531245</v>
      </c>
      <c r="R24" s="516">
        <f t="shared" si="1"/>
        <v>36.517147604572614</v>
      </c>
      <c r="S24" s="497"/>
    </row>
    <row r="25" spans="2:19">
      <c r="B25" s="517" t="s">
        <v>33</v>
      </c>
      <c r="C25" s="474">
        <v>22570</v>
      </c>
      <c r="D25" s="474">
        <v>31.084995746759542</v>
      </c>
      <c r="E25" s="474">
        <v>0</v>
      </c>
      <c r="F25" s="474">
        <v>1.6163452681237058</v>
      </c>
      <c r="G25" s="474">
        <v>1.8762252255171576</v>
      </c>
      <c r="H25" s="474">
        <v>2.0471017816874917</v>
      </c>
      <c r="I25" s="474">
        <v>1.7670312870995566</v>
      </c>
      <c r="J25" s="474">
        <v>1.6289879723237728</v>
      </c>
      <c r="K25" s="474">
        <v>1.7405177969939392</v>
      </c>
      <c r="L25" s="474">
        <v>1.7807226437132631</v>
      </c>
      <c r="M25" s="474">
        <v>1.7400970778774882</v>
      </c>
      <c r="N25" s="474">
        <v>1.5113594813572762</v>
      </c>
      <c r="O25" s="474">
        <v>1.3046858123244405</v>
      </c>
      <c r="P25" s="474">
        <v>1.3484465710281111</v>
      </c>
      <c r="Q25" s="474">
        <v>1.3387694342904604</v>
      </c>
      <c r="R25" s="516">
        <f t="shared" si="1"/>
        <v>19.700290352336662</v>
      </c>
      <c r="S25" s="497"/>
    </row>
    <row r="26" spans="2:19">
      <c r="B26" s="517" t="s">
        <v>34</v>
      </c>
      <c r="C26" s="474">
        <v>16303</v>
      </c>
      <c r="D26" s="474">
        <v>27.386749320008391</v>
      </c>
      <c r="E26" s="474">
        <v>0</v>
      </c>
      <c r="F26" s="474">
        <v>1.5753810113270657</v>
      </c>
      <c r="G26" s="474">
        <v>1.8286746350200929</v>
      </c>
      <c r="H26" s="474">
        <v>1.9952205377925842</v>
      </c>
      <c r="I26" s="474">
        <v>1.722248080912137</v>
      </c>
      <c r="J26" s="474">
        <v>1.5877033019424429</v>
      </c>
      <c r="K26" s="474">
        <v>1.6964065421764905</v>
      </c>
      <c r="L26" s="474">
        <v>1.7355924471523887</v>
      </c>
      <c r="M26" s="474">
        <v>1.695996485661815</v>
      </c>
      <c r="N26" s="474">
        <v>1.4730559585101897</v>
      </c>
      <c r="O26" s="474">
        <v>1.2716201760962151</v>
      </c>
      <c r="P26" s="474">
        <v>1.3142718728980103</v>
      </c>
      <c r="Q26" s="474">
        <v>1.3048399911329172</v>
      </c>
      <c r="R26" s="516">
        <f t="shared" si="1"/>
        <v>19.201011040622348</v>
      </c>
      <c r="S26" s="497"/>
    </row>
    <row r="27" spans="2:19">
      <c r="B27" s="517" t="s">
        <v>35</v>
      </c>
      <c r="C27" s="474">
        <v>6421</v>
      </c>
      <c r="D27" s="474">
        <v>13.366318853556814</v>
      </c>
      <c r="E27" s="474">
        <v>0</v>
      </c>
      <c r="F27" s="474">
        <v>0.76803301137918212</v>
      </c>
      <c r="G27" s="474">
        <v>0.89151924307130248</v>
      </c>
      <c r="H27" s="474">
        <v>0.97271404630907299</v>
      </c>
      <c r="I27" s="474">
        <v>0.83963394913000533</v>
      </c>
      <c r="J27" s="474">
        <v>0.7740404000047727</v>
      </c>
      <c r="K27" s="474">
        <v>0.82703562867856628</v>
      </c>
      <c r="L27" s="474">
        <v>0.84613962217973548</v>
      </c>
      <c r="M27" s="474">
        <v>0.82683571707779335</v>
      </c>
      <c r="N27" s="474">
        <v>0.71814728983663445</v>
      </c>
      <c r="O27" s="474">
        <v>0.61994290026067855</v>
      </c>
      <c r="P27" s="474">
        <v>0.64073654376633438</v>
      </c>
      <c r="Q27" s="474">
        <v>0.636138293246027</v>
      </c>
      <c r="R27" s="516">
        <f t="shared" si="1"/>
        <v>9.3609166449401062</v>
      </c>
      <c r="S27" s="497"/>
    </row>
    <row r="28" spans="2:19">
      <c r="B28" s="517" t="s">
        <v>36</v>
      </c>
      <c r="C28" s="474">
        <v>7388</v>
      </c>
      <c r="D28" s="474">
        <v>22.363247830031888</v>
      </c>
      <c r="E28" s="474">
        <v>0</v>
      </c>
      <c r="F28" s="474">
        <v>2.05547853499833</v>
      </c>
      <c r="G28" s="474">
        <v>2.3859634163124612</v>
      </c>
      <c r="H28" s="474">
        <v>2.603264199919344</v>
      </c>
      <c r="I28" s="474">
        <v>2.2471033589994276</v>
      </c>
      <c r="J28" s="474">
        <v>2.0715560449338999</v>
      </c>
      <c r="K28" s="474">
        <v>2.2133866087018568</v>
      </c>
      <c r="L28" s="474">
        <v>2.2645144222106617</v>
      </c>
      <c r="M28" s="474">
        <v>2.2128515874225654</v>
      </c>
      <c r="N28" s="474">
        <v>1.9219699119126139</v>
      </c>
      <c r="O28" s="474">
        <v>1.6591465542896005</v>
      </c>
      <c r="P28" s="474">
        <v>1.7147963600362721</v>
      </c>
      <c r="Q28" s="474">
        <v>1.702490111342529</v>
      </c>
      <c r="R28" s="516">
        <f t="shared" si="1"/>
        <v>25.052521111079557</v>
      </c>
      <c r="S28" s="497"/>
    </row>
    <row r="29" spans="2:19">
      <c r="B29" s="510" t="s">
        <v>37</v>
      </c>
      <c r="C29" s="511">
        <f>C30+C32+C38</f>
        <v>269015</v>
      </c>
      <c r="D29" s="512">
        <f>D30+D32+D38</f>
        <v>423.64076292953297</v>
      </c>
      <c r="E29" s="513">
        <f t="shared" ref="E29:Q29" si="6">E30+E32+E38</f>
        <v>0</v>
      </c>
      <c r="F29" s="512">
        <f t="shared" si="6"/>
        <v>39.263805999999995</v>
      </c>
      <c r="G29" s="514">
        <f t="shared" si="6"/>
        <v>43.77907141</v>
      </c>
      <c r="H29" s="514">
        <f t="shared" si="6"/>
        <v>49.756739999999986</v>
      </c>
      <c r="I29" s="514">
        <f t="shared" si="6"/>
        <v>40.470316100000005</v>
      </c>
      <c r="J29" s="514">
        <f t="shared" si="6"/>
        <v>38.268723999999999</v>
      </c>
      <c r="K29" s="514">
        <f t="shared" si="6"/>
        <v>40.321245999999995</v>
      </c>
      <c r="L29" s="514">
        <f t="shared" si="6"/>
        <v>41.753362999999993</v>
      </c>
      <c r="M29" s="514">
        <f t="shared" si="6"/>
        <v>40.092757000000006</v>
      </c>
      <c r="N29" s="514">
        <f t="shared" si="6"/>
        <v>37.281167000000003</v>
      </c>
      <c r="O29" s="514">
        <f t="shared" si="6"/>
        <v>34.880030989999987</v>
      </c>
      <c r="P29" s="514">
        <f t="shared" si="6"/>
        <v>35.024430039999999</v>
      </c>
      <c r="Q29" s="515">
        <f t="shared" si="6"/>
        <v>32.731583000000008</v>
      </c>
      <c r="R29" s="516">
        <f t="shared" si="1"/>
        <v>473.62323453999988</v>
      </c>
      <c r="S29" s="497"/>
    </row>
    <row r="30" spans="2:19">
      <c r="B30" s="510" t="s">
        <v>38</v>
      </c>
      <c r="C30" s="511">
        <f>SUM(C31:C31)</f>
        <v>190680</v>
      </c>
      <c r="D30" s="512">
        <f t="shared" ref="D30:Q30" si="7">SUM(D31:D31)</f>
        <v>193.62474794207867</v>
      </c>
      <c r="E30" s="513">
        <f t="shared" si="7"/>
        <v>0</v>
      </c>
      <c r="F30" s="512">
        <f t="shared" si="7"/>
        <v>3.9917779388275174</v>
      </c>
      <c r="G30" s="514">
        <f t="shared" si="7"/>
        <v>4.4508250534039551</v>
      </c>
      <c r="H30" s="514">
        <f t="shared" si="7"/>
        <v>5.0585482477164012</v>
      </c>
      <c r="I30" s="514">
        <f t="shared" si="7"/>
        <v>4.1144384980242652</v>
      </c>
      <c r="J30" s="514">
        <f t="shared" si="7"/>
        <v>3.8906123418162561</v>
      </c>
      <c r="K30" s="514">
        <f t="shared" si="7"/>
        <v>4.0992831985986609</v>
      </c>
      <c r="L30" s="514">
        <f t="shared" si="7"/>
        <v>4.2448802160253427</v>
      </c>
      <c r="M30" s="514">
        <f t="shared" si="7"/>
        <v>4.0760537299764721</v>
      </c>
      <c r="N30" s="514">
        <f t="shared" si="7"/>
        <v>3.790211778357516</v>
      </c>
      <c r="O30" s="514">
        <f t="shared" si="7"/>
        <v>3.5460988731327303</v>
      </c>
      <c r="P30" s="514">
        <f t="shared" si="7"/>
        <v>3.5607792875117559</v>
      </c>
      <c r="Q30" s="515">
        <f t="shared" si="7"/>
        <v>3.3276756441365318</v>
      </c>
      <c r="R30" s="516">
        <f t="shared" si="1"/>
        <v>48.151184807527407</v>
      </c>
      <c r="S30" s="497"/>
    </row>
    <row r="31" spans="2:19">
      <c r="B31" s="517" t="s">
        <v>22</v>
      </c>
      <c r="C31" s="474">
        <v>190680</v>
      </c>
      <c r="D31" s="474">
        <v>193.62474794207867</v>
      </c>
      <c r="E31" s="474">
        <v>0</v>
      </c>
      <c r="F31" s="474">
        <v>3.9917779388275174</v>
      </c>
      <c r="G31" s="474">
        <v>4.4508250534039551</v>
      </c>
      <c r="H31" s="474">
        <v>5.0585482477164012</v>
      </c>
      <c r="I31" s="474">
        <v>4.1144384980242652</v>
      </c>
      <c r="J31" s="474">
        <v>3.8906123418162561</v>
      </c>
      <c r="K31" s="474">
        <v>4.0992831985986609</v>
      </c>
      <c r="L31" s="474">
        <v>4.2448802160253427</v>
      </c>
      <c r="M31" s="474">
        <v>4.0760537299764721</v>
      </c>
      <c r="N31" s="474">
        <v>3.790211778357516</v>
      </c>
      <c r="O31" s="474">
        <v>3.5460988731327303</v>
      </c>
      <c r="P31" s="474">
        <v>3.5607792875117559</v>
      </c>
      <c r="Q31" s="474">
        <v>3.3276756441365318</v>
      </c>
      <c r="R31" s="516">
        <f t="shared" si="1"/>
        <v>48.151184807527407</v>
      </c>
      <c r="S31" s="497"/>
    </row>
    <row r="32" spans="2:19">
      <c r="B32" s="510" t="s">
        <v>39</v>
      </c>
      <c r="C32" s="511">
        <f>SUM(C33:C37)</f>
        <v>78206</v>
      </c>
      <c r="D32" s="512">
        <f>SUM(D33:D37)</f>
        <v>229.73690389727531</v>
      </c>
      <c r="E32" s="513">
        <f>SUM(E33:E37)</f>
        <v>0</v>
      </c>
      <c r="F32" s="512">
        <f>SUM(F33:F37)</f>
        <v>35.249653692370579</v>
      </c>
      <c r="G32" s="514">
        <f t="shared" ref="G32:Q32" si="8">SUM(G33:G37)</f>
        <v>39.303298976570481</v>
      </c>
      <c r="H32" s="514">
        <f t="shared" si="8"/>
        <v>44.669838014718252</v>
      </c>
      <c r="I32" s="514">
        <f t="shared" si="8"/>
        <v>36.332815706805647</v>
      </c>
      <c r="J32" s="514">
        <f t="shared" si="8"/>
        <v>34.35630433404522</v>
      </c>
      <c r="K32" s="514">
        <f t="shared" si="8"/>
        <v>36.198985853406121</v>
      </c>
      <c r="L32" s="514">
        <f t="shared" si="8"/>
        <v>37.484689748157351</v>
      </c>
      <c r="M32" s="514">
        <f t="shared" si="8"/>
        <v>35.993856525838751</v>
      </c>
      <c r="N32" s="514">
        <f t="shared" si="8"/>
        <v>33.46971065406737</v>
      </c>
      <c r="O32" s="514">
        <f t="shared" si="8"/>
        <v>31.314055829856471</v>
      </c>
      <c r="P32" s="514">
        <f t="shared" si="8"/>
        <v>31.443692180087204</v>
      </c>
      <c r="Q32" s="515">
        <f t="shared" si="8"/>
        <v>29.385255355863471</v>
      </c>
      <c r="R32" s="516">
        <f t="shared" si="1"/>
        <v>425.20215687178694</v>
      </c>
      <c r="S32" s="497"/>
    </row>
    <row r="33" spans="2:19">
      <c r="B33" s="517" t="s">
        <v>22</v>
      </c>
      <c r="C33" s="474">
        <v>0</v>
      </c>
      <c r="D33" s="474">
        <v>0</v>
      </c>
      <c r="E33" s="474">
        <v>0</v>
      </c>
      <c r="F33" s="474">
        <v>5.4748514697135757</v>
      </c>
      <c r="G33" s="474">
        <v>6.104449310179815</v>
      </c>
      <c r="H33" s="474">
        <v>6.9379611624292412</v>
      </c>
      <c r="I33" s="474">
        <v>5.6430843606923382</v>
      </c>
      <c r="J33" s="474">
        <v>5.336099608771069</v>
      </c>
      <c r="K33" s="474">
        <v>5.62229838146059</v>
      </c>
      <c r="L33" s="474">
        <v>5.8219893605330686</v>
      </c>
      <c r="M33" s="474">
        <v>5.5904384202162998</v>
      </c>
      <c r="N33" s="474">
        <v>5.1983970158824455</v>
      </c>
      <c r="O33" s="474">
        <v>4.8635883370363162</v>
      </c>
      <c r="P33" s="474">
        <v>4.8837229961958935</v>
      </c>
      <c r="Q33" s="474">
        <v>4.564013873071854</v>
      </c>
      <c r="R33" s="516">
        <f t="shared" si="1"/>
        <v>66.040894296182501</v>
      </c>
      <c r="S33" s="497"/>
    </row>
    <row r="34" spans="2:19">
      <c r="B34" s="517" t="s">
        <v>24</v>
      </c>
      <c r="C34" s="474">
        <v>35730</v>
      </c>
      <c r="D34" s="474">
        <v>37.091269146858593</v>
      </c>
      <c r="E34" s="474">
        <v>0</v>
      </c>
      <c r="F34" s="474">
        <v>4.0506446768699522</v>
      </c>
      <c r="G34" s="474">
        <v>4.5164613579546016</v>
      </c>
      <c r="H34" s="474">
        <v>5.1331466445051763</v>
      </c>
      <c r="I34" s="474">
        <v>4.1751141109883578</v>
      </c>
      <c r="J34" s="474">
        <v>3.9479871910839561</v>
      </c>
      <c r="K34" s="474">
        <v>4.1597353164047277</v>
      </c>
      <c r="L34" s="474">
        <v>4.3074794526381073</v>
      </c>
      <c r="M34" s="474">
        <v>4.136163282874068</v>
      </c>
      <c r="N34" s="474">
        <v>3.8461060207981297</v>
      </c>
      <c r="O34" s="474">
        <v>3.5983931832462308</v>
      </c>
      <c r="P34" s="474">
        <v>3.6132900896548348</v>
      </c>
      <c r="Q34" s="474">
        <v>3.3767488675060444</v>
      </c>
      <c r="R34" s="516">
        <f t="shared" si="1"/>
        <v>48.861270194524188</v>
      </c>
      <c r="S34" s="497"/>
    </row>
    <row r="35" spans="2:19">
      <c r="B35" s="517" t="s">
        <v>40</v>
      </c>
      <c r="C35" s="474">
        <v>25793</v>
      </c>
      <c r="D35" s="474">
        <v>47.382662084406213</v>
      </c>
      <c r="E35" s="474">
        <v>0</v>
      </c>
      <c r="F35" s="474">
        <v>6.5751917404183615</v>
      </c>
      <c r="G35" s="474">
        <v>7.3313266864199997</v>
      </c>
      <c r="H35" s="474">
        <v>8.3323584544540577</v>
      </c>
      <c r="I35" s="474">
        <v>6.7772362198621376</v>
      </c>
      <c r="J35" s="474">
        <v>6.4085534133178523</v>
      </c>
      <c r="K35" s="474">
        <v>6.7522726569751521</v>
      </c>
      <c r="L35" s="474">
        <v>6.9920976976172327</v>
      </c>
      <c r="M35" s="474">
        <v>6.7140094538211743</v>
      </c>
      <c r="N35" s="474">
        <v>6.243175237050572</v>
      </c>
      <c r="O35" s="474">
        <v>5.8410764272568105</v>
      </c>
      <c r="P35" s="474">
        <v>5.8652577672136212</v>
      </c>
      <c r="Q35" s="474">
        <v>5.4812932345992671</v>
      </c>
      <c r="R35" s="516">
        <f t="shared" si="1"/>
        <v>79.313848989006246</v>
      </c>
      <c r="S35" s="497"/>
    </row>
    <row r="36" spans="2:19">
      <c r="B36" s="517" t="s">
        <v>41</v>
      </c>
      <c r="C36" s="474">
        <v>5844</v>
      </c>
      <c r="D36" s="474">
        <v>22.061695884146143</v>
      </c>
      <c r="E36" s="474">
        <v>0</v>
      </c>
      <c r="F36" s="474">
        <v>3.2736149561658299</v>
      </c>
      <c r="G36" s="474">
        <v>3.6500746497888645</v>
      </c>
      <c r="H36" s="474">
        <v>4.1484620271925401</v>
      </c>
      <c r="I36" s="474">
        <v>3.3742075861346406</v>
      </c>
      <c r="J36" s="474">
        <v>3.1906501178154323</v>
      </c>
      <c r="K36" s="474">
        <v>3.3617788850332455</v>
      </c>
      <c r="L36" s="474">
        <v>3.4811814623121613</v>
      </c>
      <c r="M36" s="474">
        <v>3.3427286429930483</v>
      </c>
      <c r="N36" s="474">
        <v>3.1083126754068626</v>
      </c>
      <c r="O36" s="474">
        <v>2.90811825833674</v>
      </c>
      <c r="P36" s="474">
        <v>2.9201575112236391</v>
      </c>
      <c r="Q36" s="474">
        <v>2.7289916735984088</v>
      </c>
      <c r="R36" s="516">
        <f t="shared" si="1"/>
        <v>39.488278446001409</v>
      </c>
      <c r="S36" s="497"/>
    </row>
    <row r="37" spans="2:19">
      <c r="B37" s="517" t="s">
        <v>42</v>
      </c>
      <c r="C37" s="474">
        <v>10839</v>
      </c>
      <c r="D37" s="474">
        <v>123.20127678186437</v>
      </c>
      <c r="E37" s="474">
        <v>0</v>
      </c>
      <c r="F37" s="474">
        <v>15.875350849202858</v>
      </c>
      <c r="G37" s="474">
        <v>17.700986972227199</v>
      </c>
      <c r="H37" s="474">
        <v>20.117909726137242</v>
      </c>
      <c r="I37" s="474">
        <v>16.363173429128171</v>
      </c>
      <c r="J37" s="474">
        <v>15.473014003056907</v>
      </c>
      <c r="K37" s="474">
        <v>16.302900613532405</v>
      </c>
      <c r="L37" s="474">
        <v>16.881941775056784</v>
      </c>
      <c r="M37" s="474">
        <v>16.210516725934159</v>
      </c>
      <c r="N37" s="474">
        <v>15.073719704929362</v>
      </c>
      <c r="O37" s="474">
        <v>14.102879623980376</v>
      </c>
      <c r="P37" s="474">
        <v>14.161263815799215</v>
      </c>
      <c r="Q37" s="474">
        <v>13.234207707087895</v>
      </c>
      <c r="R37" s="516">
        <f t="shared" si="1"/>
        <v>191.49786494607258</v>
      </c>
      <c r="S37" s="497"/>
    </row>
    <row r="38" spans="2:19">
      <c r="B38" s="510" t="s">
        <v>43</v>
      </c>
      <c r="C38" s="474">
        <v>129</v>
      </c>
      <c r="D38" s="474">
        <v>0.27911109017901303</v>
      </c>
      <c r="E38" s="474">
        <v>0</v>
      </c>
      <c r="F38" s="474">
        <v>2.2374368801899983E-2</v>
      </c>
      <c r="G38" s="474">
        <v>2.4947380025564909E-2</v>
      </c>
      <c r="H38" s="474">
        <v>2.8353737565335591E-2</v>
      </c>
      <c r="I38" s="474">
        <v>2.306189517009306E-2</v>
      </c>
      <c r="J38" s="474">
        <v>2.1807324138523942E-2</v>
      </c>
      <c r="K38" s="474">
        <v>2.2976947995213059E-2</v>
      </c>
      <c r="L38" s="474">
        <v>2.3793035817302206E-2</v>
      </c>
      <c r="M38" s="474">
        <v>2.2846744184783243E-2</v>
      </c>
      <c r="N38" s="474">
        <v>2.1244567575115451E-2</v>
      </c>
      <c r="O38" s="474">
        <v>1.9876287010789546E-2</v>
      </c>
      <c r="P38" s="474">
        <v>1.9958572401037857E-2</v>
      </c>
      <c r="Q38" s="474">
        <v>1.8651999999999998E-2</v>
      </c>
      <c r="R38" s="516">
        <f t="shared" si="1"/>
        <v>0.26989286068565888</v>
      </c>
      <c r="S38" s="497"/>
    </row>
    <row r="39" spans="2:19">
      <c r="B39" s="510" t="s">
        <v>44</v>
      </c>
      <c r="C39" s="511">
        <f>SUM(C40:C46)</f>
        <v>20113</v>
      </c>
      <c r="D39" s="512">
        <f>SUM(D40:D46)</f>
        <v>459.90191477946303</v>
      </c>
      <c r="E39" s="513">
        <f>SUM(E40:E46)</f>
        <v>0</v>
      </c>
      <c r="F39" s="512">
        <f>SUM(F40:F46)</f>
        <v>24.275735999999995</v>
      </c>
      <c r="G39" s="514">
        <f>SUM(G40:G46)</f>
        <v>25.245615000000001</v>
      </c>
      <c r="H39" s="514">
        <f t="shared" ref="H39:Q39" si="9">SUM(H40:H46)</f>
        <v>25.669594</v>
      </c>
      <c r="I39" s="514">
        <f t="shared" si="9"/>
        <v>20.352755000000002</v>
      </c>
      <c r="J39" s="514">
        <f t="shared" si="9"/>
        <v>18.019138000000002</v>
      </c>
      <c r="K39" s="514">
        <f t="shared" si="9"/>
        <v>18.913009999999996</v>
      </c>
      <c r="L39" s="514">
        <f t="shared" si="9"/>
        <v>16.967904999999998</v>
      </c>
      <c r="M39" s="514">
        <f t="shared" si="9"/>
        <v>17.815721999999997</v>
      </c>
      <c r="N39" s="514">
        <f t="shared" si="9"/>
        <v>25.485415000000003</v>
      </c>
      <c r="O39" s="514">
        <f t="shared" si="9"/>
        <v>30.216012000000003</v>
      </c>
      <c r="P39" s="514">
        <f t="shared" si="9"/>
        <v>24.288753999999997</v>
      </c>
      <c r="Q39" s="515">
        <f t="shared" si="9"/>
        <v>19.130184</v>
      </c>
      <c r="R39" s="516">
        <f t="shared" si="1"/>
        <v>266.37984</v>
      </c>
      <c r="S39" s="497"/>
    </row>
    <row r="40" spans="2:19">
      <c r="B40" s="517" t="s">
        <v>45</v>
      </c>
      <c r="C40" s="474">
        <v>19395</v>
      </c>
      <c r="D40" s="474">
        <v>456.35618274746304</v>
      </c>
      <c r="E40" s="474">
        <v>0</v>
      </c>
      <c r="F40" s="474">
        <v>24.014725718597894</v>
      </c>
      <c r="G40" s="474">
        <v>24.974176676757438</v>
      </c>
      <c r="H40" s="474">
        <v>25.393597097025864</v>
      </c>
      <c r="I40" s="474">
        <v>20.133924217285195</v>
      </c>
      <c r="J40" s="474">
        <v>17.825398033475267</v>
      </c>
      <c r="K40" s="474">
        <v>18.709659211284023</v>
      </c>
      <c r="L40" s="474">
        <v>16.785467785373257</v>
      </c>
      <c r="M40" s="474">
        <v>17.624169141927986</v>
      </c>
      <c r="N40" s="474">
        <v>25.211398371181854</v>
      </c>
      <c r="O40" s="474">
        <v>29.891132466173747</v>
      </c>
      <c r="P40" s="474">
        <v>24.027603750366104</v>
      </c>
      <c r="Q40" s="474">
        <v>18.924498178193652</v>
      </c>
      <c r="R40" s="516">
        <f t="shared" si="1"/>
        <v>263.51575064764228</v>
      </c>
      <c r="S40" s="497"/>
    </row>
    <row r="41" spans="2:19">
      <c r="B41" s="517" t="s">
        <v>46</v>
      </c>
      <c r="C41" s="474">
        <v>0</v>
      </c>
      <c r="D41" s="474">
        <v>0</v>
      </c>
      <c r="E41" s="474">
        <v>0</v>
      </c>
      <c r="F41" s="474">
        <v>0</v>
      </c>
      <c r="G41" s="474">
        <v>0</v>
      </c>
      <c r="H41" s="474">
        <v>0</v>
      </c>
      <c r="I41" s="474">
        <v>0</v>
      </c>
      <c r="J41" s="474">
        <v>0</v>
      </c>
      <c r="K41" s="474">
        <v>0</v>
      </c>
      <c r="L41" s="474">
        <v>0</v>
      </c>
      <c r="M41" s="474">
        <v>0</v>
      </c>
      <c r="N41" s="474">
        <v>0</v>
      </c>
      <c r="O41" s="474">
        <v>0</v>
      </c>
      <c r="P41" s="474">
        <v>0</v>
      </c>
      <c r="Q41" s="474">
        <v>0</v>
      </c>
      <c r="R41" s="516">
        <f t="shared" si="1"/>
        <v>0</v>
      </c>
      <c r="S41" s="497"/>
    </row>
    <row r="42" spans="2:19">
      <c r="B42" s="517" t="s">
        <v>47</v>
      </c>
      <c r="C42" s="474">
        <v>38</v>
      </c>
      <c r="D42" s="474">
        <v>0.45599250000000002</v>
      </c>
      <c r="E42" s="474">
        <v>0</v>
      </c>
      <c r="F42" s="474">
        <v>3.2238553981496706E-2</v>
      </c>
      <c r="G42" s="474">
        <v>3.3526568338590572E-2</v>
      </c>
      <c r="H42" s="474">
        <v>3.4089619027497423E-2</v>
      </c>
      <c r="I42" s="474">
        <v>2.7028774358877409E-2</v>
      </c>
      <c r="J42" s="474">
        <v>2.3929694783014564E-2</v>
      </c>
      <c r="K42" s="474">
        <v>2.5116770665061898E-2</v>
      </c>
      <c r="L42" s="474">
        <v>2.2533641051929714E-2</v>
      </c>
      <c r="M42" s="474">
        <v>2.3659555179556185E-2</v>
      </c>
      <c r="N42" s="474">
        <v>3.3845026458449959E-2</v>
      </c>
      <c r="O42" s="474">
        <v>4.0127332657084118E-2</v>
      </c>
      <c r="P42" s="474">
        <v>3.225584208743637E-2</v>
      </c>
      <c r="Q42" s="474">
        <v>2.5405181105939065E-2</v>
      </c>
      <c r="R42" s="516">
        <f t="shared" si="1"/>
        <v>0.35375655969493403</v>
      </c>
      <c r="S42" s="497"/>
    </row>
    <row r="43" spans="2:19">
      <c r="B43" s="517" t="s">
        <v>48</v>
      </c>
      <c r="C43" s="474">
        <v>0</v>
      </c>
      <c r="D43" s="474">
        <v>0</v>
      </c>
      <c r="E43" s="474">
        <v>0</v>
      </c>
      <c r="F43" s="474">
        <v>0</v>
      </c>
      <c r="G43" s="474">
        <v>0</v>
      </c>
      <c r="H43" s="474">
        <v>0</v>
      </c>
      <c r="I43" s="474">
        <v>0</v>
      </c>
      <c r="J43" s="474">
        <v>0</v>
      </c>
      <c r="K43" s="474">
        <v>0</v>
      </c>
      <c r="L43" s="474">
        <v>0</v>
      </c>
      <c r="M43" s="474">
        <v>0</v>
      </c>
      <c r="N43" s="474">
        <v>0</v>
      </c>
      <c r="O43" s="474">
        <v>0</v>
      </c>
      <c r="P43" s="474">
        <v>0</v>
      </c>
      <c r="Q43" s="474">
        <v>0</v>
      </c>
      <c r="R43" s="516">
        <f t="shared" si="1"/>
        <v>0</v>
      </c>
      <c r="S43" s="497"/>
    </row>
    <row r="44" spans="2:19">
      <c r="B44" s="517" t="s">
        <v>49</v>
      </c>
      <c r="C44" s="474">
        <v>680</v>
      </c>
      <c r="D44" s="474">
        <v>3.0897395319999998</v>
      </c>
      <c r="E44" s="474">
        <v>0</v>
      </c>
      <c r="F44" s="474">
        <v>0.22877172742060473</v>
      </c>
      <c r="G44" s="474">
        <v>0.23791175490397207</v>
      </c>
      <c r="H44" s="474">
        <v>0.24190728394663674</v>
      </c>
      <c r="I44" s="474">
        <v>0.19180200835593003</v>
      </c>
      <c r="J44" s="474">
        <v>0.16981027174172028</v>
      </c>
      <c r="K44" s="474">
        <v>0.17823401805091188</v>
      </c>
      <c r="L44" s="474">
        <v>0.15990357357481216</v>
      </c>
      <c r="M44" s="474">
        <v>0.16789330289245488</v>
      </c>
      <c r="N44" s="474">
        <v>0.24017160235969748</v>
      </c>
      <c r="O44" s="474">
        <v>0.28475220116917255</v>
      </c>
      <c r="P44" s="474">
        <v>0.22889440754645393</v>
      </c>
      <c r="Q44" s="474">
        <v>0.18028064070041025</v>
      </c>
      <c r="R44" s="516">
        <f t="shared" si="1"/>
        <v>2.5103327926627772</v>
      </c>
      <c r="S44" s="497"/>
    </row>
    <row r="45" spans="2:19">
      <c r="B45" s="517" t="s">
        <v>50</v>
      </c>
      <c r="C45" s="474">
        <v>0</v>
      </c>
      <c r="D45" s="474">
        <v>0</v>
      </c>
      <c r="E45" s="474">
        <v>0</v>
      </c>
      <c r="F45" s="474">
        <v>0</v>
      </c>
      <c r="G45" s="474">
        <v>0</v>
      </c>
      <c r="H45" s="474">
        <v>0</v>
      </c>
      <c r="I45" s="474">
        <v>0</v>
      </c>
      <c r="J45" s="474">
        <v>0</v>
      </c>
      <c r="K45" s="474">
        <v>0</v>
      </c>
      <c r="L45" s="474">
        <v>0</v>
      </c>
      <c r="M45" s="474">
        <v>0</v>
      </c>
      <c r="N45" s="474">
        <v>0</v>
      </c>
      <c r="O45" s="474">
        <v>0</v>
      </c>
      <c r="P45" s="474">
        <v>0</v>
      </c>
      <c r="Q45" s="474">
        <v>0</v>
      </c>
      <c r="R45" s="516">
        <f t="shared" si="1"/>
        <v>0</v>
      </c>
      <c r="S45" s="497"/>
    </row>
    <row r="46" spans="2:19">
      <c r="B46" s="517" t="s">
        <v>51</v>
      </c>
      <c r="C46" s="474">
        <v>0</v>
      </c>
      <c r="D46" s="474">
        <v>0</v>
      </c>
      <c r="E46" s="474">
        <v>0</v>
      </c>
      <c r="F46" s="474">
        <v>0</v>
      </c>
      <c r="G46" s="474">
        <v>0</v>
      </c>
      <c r="H46" s="474">
        <v>0</v>
      </c>
      <c r="I46" s="474">
        <v>0</v>
      </c>
      <c r="J46" s="474">
        <v>0</v>
      </c>
      <c r="K46" s="474">
        <v>0</v>
      </c>
      <c r="L46" s="474">
        <v>0</v>
      </c>
      <c r="M46" s="474">
        <v>0</v>
      </c>
      <c r="N46" s="474">
        <v>0</v>
      </c>
      <c r="O46" s="474">
        <v>0</v>
      </c>
      <c r="P46" s="474">
        <v>0</v>
      </c>
      <c r="Q46" s="474">
        <v>0</v>
      </c>
      <c r="R46" s="516">
        <f t="shared" si="1"/>
        <v>0</v>
      </c>
      <c r="S46" s="497"/>
    </row>
    <row r="47" spans="2:19">
      <c r="B47" s="510" t="s">
        <v>52</v>
      </c>
      <c r="C47" s="511">
        <f>C48+C49</f>
        <v>4181</v>
      </c>
      <c r="D47" s="512">
        <f>D48+D49</f>
        <v>0</v>
      </c>
      <c r="E47" s="513">
        <f>E48+E49</f>
        <v>11903.247034201235</v>
      </c>
      <c r="F47" s="512">
        <f>F48+F49</f>
        <v>0.51989099999999999</v>
      </c>
      <c r="G47" s="514">
        <f t="shared" ref="G47:Q47" si="10">G48+G49</f>
        <v>0.54756399999999994</v>
      </c>
      <c r="H47" s="514">
        <f t="shared" si="10"/>
        <v>0.56032500000000007</v>
      </c>
      <c r="I47" s="514">
        <f t="shared" si="10"/>
        <v>0.50258000000000003</v>
      </c>
      <c r="J47" s="514">
        <f t="shared" si="10"/>
        <v>0.49051600000000001</v>
      </c>
      <c r="K47" s="514">
        <f t="shared" si="10"/>
        <v>0.47621300000000005</v>
      </c>
      <c r="L47" s="514">
        <f t="shared" si="10"/>
        <v>0.56694</v>
      </c>
      <c r="M47" s="514">
        <f t="shared" si="10"/>
        <v>0.45427099999999998</v>
      </c>
      <c r="N47" s="514">
        <f t="shared" si="10"/>
        <v>0.45748400000000006</v>
      </c>
      <c r="O47" s="514">
        <f t="shared" si="10"/>
        <v>0.45724400000000004</v>
      </c>
      <c r="P47" s="514">
        <f t="shared" si="10"/>
        <v>0.42456699999999997</v>
      </c>
      <c r="Q47" s="515">
        <f t="shared" si="10"/>
        <v>0.39221900000000004</v>
      </c>
      <c r="R47" s="516">
        <f t="shared" si="1"/>
        <v>5.8498140000000003</v>
      </c>
      <c r="S47" s="497"/>
    </row>
    <row r="48" spans="2:19">
      <c r="B48" s="517" t="s">
        <v>53</v>
      </c>
      <c r="C48" s="474">
        <v>4181</v>
      </c>
      <c r="D48" s="474"/>
      <c r="E48" s="474">
        <v>11903.247034201235</v>
      </c>
      <c r="F48" s="474">
        <v>0.51989099999999999</v>
      </c>
      <c r="G48" s="474">
        <v>0.54756399999999994</v>
      </c>
      <c r="H48" s="474">
        <v>0.56032500000000007</v>
      </c>
      <c r="I48" s="474">
        <v>0.50258000000000003</v>
      </c>
      <c r="J48" s="474">
        <v>0.49051600000000001</v>
      </c>
      <c r="K48" s="474">
        <v>0.47621300000000005</v>
      </c>
      <c r="L48" s="474">
        <v>0.56694</v>
      </c>
      <c r="M48" s="474">
        <v>0.45427099999999998</v>
      </c>
      <c r="N48" s="474">
        <v>0.45748400000000006</v>
      </c>
      <c r="O48" s="474">
        <v>0.45724400000000004</v>
      </c>
      <c r="P48" s="474">
        <v>0.42456699999999997</v>
      </c>
      <c r="Q48" s="474">
        <v>0.39221900000000004</v>
      </c>
      <c r="R48" s="516">
        <f t="shared" si="1"/>
        <v>5.8498140000000003</v>
      </c>
      <c r="S48" s="497"/>
    </row>
    <row r="49" spans="2:19">
      <c r="B49" s="517" t="s">
        <v>54</v>
      </c>
      <c r="C49" s="474">
        <v>0</v>
      </c>
      <c r="D49" s="474">
        <v>0</v>
      </c>
      <c r="E49" s="474">
        <v>0</v>
      </c>
      <c r="F49" s="474">
        <v>0</v>
      </c>
      <c r="G49" s="474">
        <v>0</v>
      </c>
      <c r="H49" s="474">
        <v>0</v>
      </c>
      <c r="I49" s="474">
        <v>0</v>
      </c>
      <c r="J49" s="474">
        <v>0</v>
      </c>
      <c r="K49" s="474">
        <v>0</v>
      </c>
      <c r="L49" s="474">
        <v>0</v>
      </c>
      <c r="M49" s="474">
        <v>0</v>
      </c>
      <c r="N49" s="474">
        <v>0</v>
      </c>
      <c r="O49" s="474">
        <v>0</v>
      </c>
      <c r="P49" s="474">
        <v>0</v>
      </c>
      <c r="Q49" s="474">
        <v>0</v>
      </c>
      <c r="R49" s="516">
        <f t="shared" si="1"/>
        <v>0</v>
      </c>
      <c r="S49" s="497"/>
    </row>
    <row r="50" spans="2:19">
      <c r="B50" s="510" t="s">
        <v>55</v>
      </c>
      <c r="C50" s="511">
        <f>C51+C57+C63</f>
        <v>978815</v>
      </c>
      <c r="D50" s="512">
        <f>D51+D57+D63</f>
        <v>0</v>
      </c>
      <c r="E50" s="513">
        <f t="shared" ref="E50:Q50" si="11">E51+E57+E63</f>
        <v>3970958.54209487</v>
      </c>
      <c r="F50" s="512">
        <f t="shared" si="11"/>
        <v>360.79300000000001</v>
      </c>
      <c r="G50" s="514">
        <f t="shared" si="11"/>
        <v>286.83000000000004</v>
      </c>
      <c r="H50" s="514">
        <f t="shared" si="11"/>
        <v>132.51999999999998</v>
      </c>
      <c r="I50" s="514">
        <f t="shared" si="11"/>
        <v>257.23</v>
      </c>
      <c r="J50" s="514">
        <f t="shared" si="11"/>
        <v>396.57000000000005</v>
      </c>
      <c r="K50" s="514">
        <f t="shared" si="11"/>
        <v>421.75000000000011</v>
      </c>
      <c r="L50" s="514">
        <f t="shared" si="11"/>
        <v>353.39</v>
      </c>
      <c r="M50" s="514">
        <f t="shared" si="11"/>
        <v>230.58194483677067</v>
      </c>
      <c r="N50" s="514">
        <f t="shared" si="11"/>
        <v>359.70400000000001</v>
      </c>
      <c r="O50" s="514">
        <f t="shared" si="11"/>
        <v>528.88939481182047</v>
      </c>
      <c r="P50" s="514">
        <f t="shared" si="11"/>
        <v>481.63282477247071</v>
      </c>
      <c r="Q50" s="515">
        <f t="shared" si="11"/>
        <v>551.46</v>
      </c>
      <c r="R50" s="516">
        <f t="shared" si="1"/>
        <v>4361.3511644210621</v>
      </c>
      <c r="S50" s="497"/>
    </row>
    <row r="51" spans="2:19">
      <c r="B51" s="510" t="s">
        <v>56</v>
      </c>
      <c r="C51" s="511">
        <f>C52+C53+C54+C55+C56</f>
        <v>975729</v>
      </c>
      <c r="D51" s="512">
        <f t="shared" ref="D51:Q51" si="12">D52+D53+D54+D55+D56</f>
        <v>0</v>
      </c>
      <c r="E51" s="513">
        <f t="shared" si="12"/>
        <v>3961071.9176298967</v>
      </c>
      <c r="F51" s="512">
        <f t="shared" si="12"/>
        <v>360.31553718187564</v>
      </c>
      <c r="G51" s="514">
        <f t="shared" si="12"/>
        <v>286.45041763525734</v>
      </c>
      <c r="H51" s="514">
        <f t="shared" si="12"/>
        <v>132.34462693938673</v>
      </c>
      <c r="I51" s="514">
        <f t="shared" si="12"/>
        <v>256.88958940249358</v>
      </c>
      <c r="J51" s="514">
        <f t="shared" si="12"/>
        <v>396.04519095496983</v>
      </c>
      <c r="K51" s="514">
        <f t="shared" si="12"/>
        <v>421.1918684854088</v>
      </c>
      <c r="L51" s="514">
        <f t="shared" si="12"/>
        <v>352.92233409379622</v>
      </c>
      <c r="M51" s="514">
        <f t="shared" si="12"/>
        <v>230.27679948974242</v>
      </c>
      <c r="N51" s="514">
        <f t="shared" si="12"/>
        <v>359.22797833236621</v>
      </c>
      <c r="O51" s="514">
        <f t="shared" si="12"/>
        <v>528.18947818116817</v>
      </c>
      <c r="P51" s="514">
        <f t="shared" si="12"/>
        <v>480.99544609323618</v>
      </c>
      <c r="Q51" s="515">
        <f t="shared" si="12"/>
        <v>550.73021409594185</v>
      </c>
      <c r="R51" s="516">
        <f t="shared" si="1"/>
        <v>4355.5794808856426</v>
      </c>
      <c r="S51" s="497"/>
    </row>
    <row r="52" spans="2:19">
      <c r="B52" s="517" t="s">
        <v>57</v>
      </c>
      <c r="C52" s="474">
        <v>322</v>
      </c>
      <c r="D52" s="474">
        <v>0</v>
      </c>
      <c r="E52" s="474">
        <v>1560.1173737631048</v>
      </c>
      <c r="F52" s="474">
        <v>7.5344020653436733E-2</v>
      </c>
      <c r="G52" s="474">
        <v>5.9898405578892235E-2</v>
      </c>
      <c r="H52" s="474">
        <v>2.7674011460847178E-2</v>
      </c>
      <c r="I52" s="474">
        <v>5.371706888072534E-2</v>
      </c>
      <c r="J52" s="474">
        <v>8.2815293729460976E-2</v>
      </c>
      <c r="K52" s="474">
        <v>8.8073606501752957E-2</v>
      </c>
      <c r="L52" s="474">
        <v>7.3798059992067483E-2</v>
      </c>
      <c r="M52" s="474">
        <v>4.8152183701156238E-2</v>
      </c>
      <c r="N52" s="474">
        <v>7.5116605935048111E-2</v>
      </c>
      <c r="O52" s="474">
        <v>0.11044741302099949</v>
      </c>
      <c r="P52" s="474">
        <v>0.10057887347323843</v>
      </c>
      <c r="Q52" s="474">
        <v>0.11516080863415926</v>
      </c>
      <c r="R52" s="516">
        <f t="shared" si="1"/>
        <v>0.91077635156178438</v>
      </c>
      <c r="S52" s="497"/>
    </row>
    <row r="53" spans="2:19">
      <c r="B53" s="517" t="s">
        <v>58</v>
      </c>
      <c r="C53" s="474">
        <v>2164</v>
      </c>
      <c r="D53" s="474">
        <v>0</v>
      </c>
      <c r="E53" s="474">
        <v>10854.750158495659</v>
      </c>
      <c r="F53" s="474">
        <v>0.52421730177705028</v>
      </c>
      <c r="G53" s="474">
        <v>0.41675212287575258</v>
      </c>
      <c r="H53" s="474">
        <v>0.1925460772007625</v>
      </c>
      <c r="I53" s="474">
        <v>0.3737445475275592</v>
      </c>
      <c r="J53" s="474">
        <v>0.57619980256192571</v>
      </c>
      <c r="K53" s="474">
        <v>0.61278530078042259</v>
      </c>
      <c r="L53" s="474">
        <v>0.51346104906412204</v>
      </c>
      <c r="M53" s="474">
        <v>0.3350260258952823</v>
      </c>
      <c r="N53" s="474">
        <v>0.52263502983265253</v>
      </c>
      <c r="O53" s="474">
        <v>0.76845440872397652</v>
      </c>
      <c r="P53" s="474">
        <v>0.69979256762044573</v>
      </c>
      <c r="Q53" s="474">
        <v>0.80124856424035995</v>
      </c>
      <c r="R53" s="516">
        <f t="shared" si="1"/>
        <v>6.3368627981003129</v>
      </c>
      <c r="S53" s="497"/>
    </row>
    <row r="54" spans="2:19">
      <c r="B54" s="517" t="s">
        <v>59</v>
      </c>
      <c r="C54" s="474">
        <v>652</v>
      </c>
      <c r="D54" s="474">
        <v>0</v>
      </c>
      <c r="E54" s="474">
        <v>2586.9095910495039</v>
      </c>
      <c r="F54" s="474">
        <v>0.1249317345825566</v>
      </c>
      <c r="G54" s="474">
        <v>9.9320578365751852E-2</v>
      </c>
      <c r="H54" s="474">
        <v>4.5887679270053466E-2</v>
      </c>
      <c r="I54" s="474">
        <v>8.9070991085389781E-2</v>
      </c>
      <c r="J54" s="474">
        <v>0.13732023066801313</v>
      </c>
      <c r="K54" s="474">
        <v>0.146039305253132</v>
      </c>
      <c r="L54" s="474">
        <v>0.12236829895294439</v>
      </c>
      <c r="M54" s="474">
        <v>7.984357327297685E-2</v>
      </c>
      <c r="N54" s="474">
        <v>0.12455464672619468</v>
      </c>
      <c r="O54" s="474">
        <v>0.18313844641154164</v>
      </c>
      <c r="P54" s="474">
        <v>0.16677492143894501</v>
      </c>
      <c r="Q54" s="474">
        <v>0.19095396627123215</v>
      </c>
      <c r="R54" s="516">
        <f t="shared" si="1"/>
        <v>1.5102043722987315</v>
      </c>
      <c r="S54" s="497"/>
    </row>
    <row r="55" spans="2:19">
      <c r="B55" s="517" t="s">
        <v>60</v>
      </c>
      <c r="C55" s="474">
        <v>274444</v>
      </c>
      <c r="D55" s="474">
        <v>0</v>
      </c>
      <c r="E55" s="474">
        <v>1300237.4086472185</v>
      </c>
      <c r="F55" s="474">
        <v>119.50568542630913</v>
      </c>
      <c r="G55" s="474">
        <v>95.006875828600514</v>
      </c>
      <c r="H55" s="474">
        <v>43.894680419782212</v>
      </c>
      <c r="I55" s="474">
        <v>85.202449776490965</v>
      </c>
      <c r="J55" s="474">
        <v>131.35612295557678</v>
      </c>
      <c r="K55" s="474">
        <v>139.69650971206727</v>
      </c>
      <c r="L55" s="474">
        <v>117.05358522145212</v>
      </c>
      <c r="M55" s="474">
        <v>76.375798212963318</v>
      </c>
      <c r="N55" s="474">
        <v>119.1449752921623</v>
      </c>
      <c r="O55" s="474">
        <v>175.1843567965355</v>
      </c>
      <c r="P55" s="474">
        <v>159.53153428210513</v>
      </c>
      <c r="Q55" s="474">
        <v>182.66043211811879</v>
      </c>
      <c r="R55" s="516">
        <f t="shared" si="1"/>
        <v>1444.613006042164</v>
      </c>
      <c r="S55" s="497"/>
    </row>
    <row r="56" spans="2:19">
      <c r="B56" s="517" t="s">
        <v>61</v>
      </c>
      <c r="C56" s="474">
        <v>698147</v>
      </c>
      <c r="D56" s="474">
        <v>0</v>
      </c>
      <c r="E56" s="474">
        <v>2645832.7318593697</v>
      </c>
      <c r="F56" s="474">
        <v>240.08535869855345</v>
      </c>
      <c r="G56" s="474">
        <v>190.86757069983645</v>
      </c>
      <c r="H56" s="474">
        <v>88.183838751672837</v>
      </c>
      <c r="I56" s="474">
        <v>171.17060701850897</v>
      </c>
      <c r="J56" s="474">
        <v>263.89273267243362</v>
      </c>
      <c r="K56" s="474">
        <v>280.6484605608062</v>
      </c>
      <c r="L56" s="474">
        <v>235.15912146433496</v>
      </c>
      <c r="M56" s="474">
        <v>153.43797949390967</v>
      </c>
      <c r="N56" s="474">
        <v>239.36069675771003</v>
      </c>
      <c r="O56" s="474">
        <v>351.94308111647615</v>
      </c>
      <c r="P56" s="474">
        <v>320.49676544859847</v>
      </c>
      <c r="Q56" s="474">
        <v>366.96241863867726</v>
      </c>
      <c r="R56" s="516">
        <f t="shared" si="1"/>
        <v>2902.2086313215182</v>
      </c>
      <c r="S56" s="497"/>
    </row>
    <row r="57" spans="2:19">
      <c r="B57" s="510" t="s">
        <v>62</v>
      </c>
      <c r="C57" s="511">
        <f>C58+C59+C60+C61+C62</f>
        <v>3086</v>
      </c>
      <c r="D57" s="512">
        <f>D58+D59+D60+D61+D62</f>
        <v>0</v>
      </c>
      <c r="E57" s="513">
        <f t="shared" ref="E57:Q57" si="13">E58+E59+E60+E61+E62</f>
        <v>9886.6244649732871</v>
      </c>
      <c r="F57" s="512">
        <f t="shared" si="13"/>
        <v>0.47746281812436819</v>
      </c>
      <c r="G57" s="514">
        <f t="shared" si="13"/>
        <v>0.37958236474269891</v>
      </c>
      <c r="H57" s="514">
        <f t="shared" si="13"/>
        <v>0.17537306061326374</v>
      </c>
      <c r="I57" s="514">
        <f t="shared" si="13"/>
        <v>0.34041059750641295</v>
      </c>
      <c r="J57" s="514">
        <f t="shared" si="13"/>
        <v>0.52480904503019943</v>
      </c>
      <c r="K57" s="514">
        <f t="shared" si="13"/>
        <v>0.55813151459133725</v>
      </c>
      <c r="L57" s="514">
        <f t="shared" si="13"/>
        <v>0.46766590620375237</v>
      </c>
      <c r="M57" s="514">
        <f t="shared" si="13"/>
        <v>0.30514534702824653</v>
      </c>
      <c r="N57" s="514">
        <f t="shared" si="13"/>
        <v>0.4760216676338172</v>
      </c>
      <c r="O57" s="514">
        <f t="shared" si="13"/>
        <v>0.69991663065232268</v>
      </c>
      <c r="P57" s="514">
        <f t="shared" si="13"/>
        <v>0.6373786792345304</v>
      </c>
      <c r="Q57" s="515">
        <f t="shared" si="13"/>
        <v>0.72978590405818311</v>
      </c>
      <c r="R57" s="516">
        <f t="shared" si="1"/>
        <v>5.7716835354191325</v>
      </c>
      <c r="S57" s="497"/>
    </row>
    <row r="58" spans="2:19">
      <c r="B58" s="517" t="s">
        <v>63</v>
      </c>
      <c r="C58" s="474">
        <v>227</v>
      </c>
      <c r="D58" s="474">
        <v>0</v>
      </c>
      <c r="E58" s="474">
        <v>1103.0634949078667</v>
      </c>
      <c r="F58" s="474">
        <v>5.3271144940797328E-2</v>
      </c>
      <c r="G58" s="474">
        <v>4.2350496000113369E-2</v>
      </c>
      <c r="H58" s="474">
        <v>1.9566599483788378E-2</v>
      </c>
      <c r="I58" s="474">
        <v>3.7980051201440428E-2</v>
      </c>
      <c r="J58" s="474">
        <v>5.8553624790869001E-2</v>
      </c>
      <c r="K58" s="474">
        <v>6.2271455872983342E-2</v>
      </c>
      <c r="L58" s="474">
        <v>5.2178090790642742E-2</v>
      </c>
      <c r="M58" s="474">
        <v>3.4045461536478104E-2</v>
      </c>
      <c r="N58" s="474">
        <v>5.3110353914251562E-2</v>
      </c>
      <c r="O58" s="474">
        <v>7.8090604886101089E-2</v>
      </c>
      <c r="P58" s="474">
        <v>7.1113164658682212E-2</v>
      </c>
      <c r="Q58" s="474">
        <v>8.1423158401222009E-2</v>
      </c>
      <c r="R58" s="516">
        <f t="shared" si="1"/>
        <v>0.64395420647736956</v>
      </c>
      <c r="S58" s="497"/>
    </row>
    <row r="59" spans="2:19">
      <c r="B59" s="517" t="s">
        <v>64</v>
      </c>
      <c r="C59" s="474">
        <v>1734</v>
      </c>
      <c r="D59" s="474">
        <v>0</v>
      </c>
      <c r="E59" s="474">
        <v>5293.6600006951885</v>
      </c>
      <c r="F59" s="474">
        <v>0.25565103955134388</v>
      </c>
      <c r="G59" s="474">
        <v>0.20324226821061381</v>
      </c>
      <c r="H59" s="474">
        <v>9.3901144870726691E-2</v>
      </c>
      <c r="I59" s="474">
        <v>0.18226827267655468</v>
      </c>
      <c r="J59" s="474">
        <v>0.28100193949127744</v>
      </c>
      <c r="K59" s="474">
        <v>0.29884400731383182</v>
      </c>
      <c r="L59" s="474">
        <v>0.25040541492503843</v>
      </c>
      <c r="M59" s="474">
        <v>0.16338596896084751</v>
      </c>
      <c r="N59" s="474">
        <v>0.2548793949183511</v>
      </c>
      <c r="O59" s="474">
        <v>0.37476093935116001</v>
      </c>
      <c r="P59" s="474">
        <v>0.34127583499439401</v>
      </c>
      <c r="Q59" s="474">
        <v>0.39075403977068318</v>
      </c>
      <c r="R59" s="516">
        <f t="shared" si="1"/>
        <v>3.0903702650348226</v>
      </c>
      <c r="S59" s="497"/>
    </row>
    <row r="60" spans="2:19">
      <c r="B60" s="517" t="s">
        <v>59</v>
      </c>
      <c r="C60" s="474">
        <v>1125</v>
      </c>
      <c r="D60" s="474">
        <v>0</v>
      </c>
      <c r="E60" s="474">
        <v>3489.900969370231</v>
      </c>
      <c r="F60" s="474">
        <v>0.16854063363222699</v>
      </c>
      <c r="G60" s="474">
        <v>0.13398960053197176</v>
      </c>
      <c r="H60" s="474">
        <v>6.1905316258748691E-2</v>
      </c>
      <c r="I60" s="474">
        <v>0.12016227362841783</v>
      </c>
      <c r="J60" s="474">
        <v>0.18525348074805295</v>
      </c>
      <c r="K60" s="474">
        <v>0.19701605140452216</v>
      </c>
      <c r="L60" s="474">
        <v>0.16508240048807124</v>
      </c>
      <c r="M60" s="474">
        <v>0.1077139165309209</v>
      </c>
      <c r="N60" s="474">
        <v>0.16803191880121454</v>
      </c>
      <c r="O60" s="474">
        <v>0.24706508641506156</v>
      </c>
      <c r="P60" s="474">
        <v>0.22498967958145413</v>
      </c>
      <c r="Q60" s="474">
        <v>0.25760870588627799</v>
      </c>
      <c r="R60" s="516">
        <f t="shared" si="1"/>
        <v>2.037359063906941</v>
      </c>
      <c r="S60" s="497"/>
    </row>
    <row r="61" spans="2:19">
      <c r="B61" s="517" t="s">
        <v>60</v>
      </c>
      <c r="C61" s="474">
        <v>0</v>
      </c>
      <c r="D61" s="474">
        <v>0</v>
      </c>
      <c r="E61" s="474">
        <v>0</v>
      </c>
      <c r="F61" s="474">
        <v>0</v>
      </c>
      <c r="G61" s="474">
        <v>0</v>
      </c>
      <c r="H61" s="474">
        <v>0</v>
      </c>
      <c r="I61" s="474">
        <v>0</v>
      </c>
      <c r="J61" s="474">
        <v>0</v>
      </c>
      <c r="K61" s="474">
        <v>0</v>
      </c>
      <c r="L61" s="474">
        <v>0</v>
      </c>
      <c r="M61" s="474">
        <v>0</v>
      </c>
      <c r="N61" s="474">
        <v>0</v>
      </c>
      <c r="O61" s="474">
        <v>0</v>
      </c>
      <c r="P61" s="474">
        <v>0</v>
      </c>
      <c r="Q61" s="474">
        <v>0</v>
      </c>
      <c r="R61" s="516">
        <f t="shared" si="1"/>
        <v>0</v>
      </c>
      <c r="S61" s="497"/>
    </row>
    <row r="62" spans="2:19">
      <c r="B62" s="517" t="s">
        <v>61</v>
      </c>
      <c r="C62" s="474">
        <v>0</v>
      </c>
      <c r="D62" s="474">
        <v>0</v>
      </c>
      <c r="E62" s="474">
        <v>0</v>
      </c>
      <c r="F62" s="474">
        <v>0</v>
      </c>
      <c r="G62" s="474">
        <v>0</v>
      </c>
      <c r="H62" s="474">
        <v>0</v>
      </c>
      <c r="I62" s="474">
        <v>0</v>
      </c>
      <c r="J62" s="474">
        <v>0</v>
      </c>
      <c r="K62" s="474">
        <v>0</v>
      </c>
      <c r="L62" s="474">
        <v>0</v>
      </c>
      <c r="M62" s="474">
        <v>0</v>
      </c>
      <c r="N62" s="474">
        <v>0</v>
      </c>
      <c r="O62" s="474">
        <v>0</v>
      </c>
      <c r="P62" s="474">
        <v>0</v>
      </c>
      <c r="Q62" s="474">
        <v>0</v>
      </c>
      <c r="R62" s="516">
        <f t="shared" si="1"/>
        <v>0</v>
      </c>
      <c r="S62" s="497"/>
    </row>
    <row r="63" spans="2:19">
      <c r="B63" s="510" t="s">
        <v>65</v>
      </c>
      <c r="C63" s="511">
        <f>C64+C65</f>
        <v>0</v>
      </c>
      <c r="D63" s="512">
        <f>D64+D65</f>
        <v>0</v>
      </c>
      <c r="E63" s="513">
        <f t="shared" ref="E63:Q63" si="14">E64+E65</f>
        <v>0</v>
      </c>
      <c r="F63" s="512">
        <f t="shared" si="14"/>
        <v>0</v>
      </c>
      <c r="G63" s="514">
        <f t="shared" si="14"/>
        <v>0</v>
      </c>
      <c r="H63" s="514">
        <f t="shared" si="14"/>
        <v>0</v>
      </c>
      <c r="I63" s="514">
        <f t="shared" si="14"/>
        <v>0</v>
      </c>
      <c r="J63" s="514">
        <f t="shared" si="14"/>
        <v>0</v>
      </c>
      <c r="K63" s="514">
        <f t="shared" si="14"/>
        <v>0</v>
      </c>
      <c r="L63" s="514">
        <f t="shared" si="14"/>
        <v>0</v>
      </c>
      <c r="M63" s="514">
        <f t="shared" si="14"/>
        <v>0</v>
      </c>
      <c r="N63" s="514">
        <f t="shared" si="14"/>
        <v>0</v>
      </c>
      <c r="O63" s="514">
        <f t="shared" si="14"/>
        <v>0</v>
      </c>
      <c r="P63" s="514">
        <f t="shared" si="14"/>
        <v>0</v>
      </c>
      <c r="Q63" s="515">
        <f t="shared" si="14"/>
        <v>0</v>
      </c>
      <c r="R63" s="516">
        <f t="shared" si="1"/>
        <v>0</v>
      </c>
      <c r="S63" s="497"/>
    </row>
    <row r="64" spans="2:19">
      <c r="B64" s="517" t="s">
        <v>66</v>
      </c>
      <c r="C64" s="474">
        <v>0</v>
      </c>
      <c r="D64" s="474">
        <v>0</v>
      </c>
      <c r="E64" s="474">
        <v>0</v>
      </c>
      <c r="F64" s="474">
        <v>0</v>
      </c>
      <c r="G64" s="474">
        <v>0</v>
      </c>
      <c r="H64" s="474">
        <v>0</v>
      </c>
      <c r="I64" s="474">
        <v>0</v>
      </c>
      <c r="J64" s="474">
        <v>0</v>
      </c>
      <c r="K64" s="474">
        <v>0</v>
      </c>
      <c r="L64" s="474">
        <v>0</v>
      </c>
      <c r="M64" s="474">
        <v>0</v>
      </c>
      <c r="N64" s="474">
        <v>0</v>
      </c>
      <c r="O64" s="474">
        <v>0</v>
      </c>
      <c r="P64" s="474">
        <v>0</v>
      </c>
      <c r="Q64" s="474">
        <v>0</v>
      </c>
      <c r="R64" s="516">
        <f t="shared" si="1"/>
        <v>0</v>
      </c>
      <c r="S64" s="497"/>
    </row>
    <row r="65" spans="2:19">
      <c r="B65" s="517" t="s">
        <v>67</v>
      </c>
      <c r="C65" s="474">
        <v>0</v>
      </c>
      <c r="D65" s="474">
        <v>0</v>
      </c>
      <c r="E65" s="474">
        <v>0</v>
      </c>
      <c r="F65" s="474">
        <v>0</v>
      </c>
      <c r="G65" s="474">
        <v>0</v>
      </c>
      <c r="H65" s="474">
        <v>0</v>
      </c>
      <c r="I65" s="474">
        <v>0</v>
      </c>
      <c r="J65" s="474">
        <v>0</v>
      </c>
      <c r="K65" s="474">
        <v>0</v>
      </c>
      <c r="L65" s="474">
        <v>0</v>
      </c>
      <c r="M65" s="474">
        <v>0</v>
      </c>
      <c r="N65" s="474">
        <v>0</v>
      </c>
      <c r="O65" s="474">
        <v>0</v>
      </c>
      <c r="P65" s="474">
        <v>0</v>
      </c>
      <c r="Q65" s="474">
        <v>0</v>
      </c>
      <c r="R65" s="516">
        <f t="shared" si="1"/>
        <v>0</v>
      </c>
      <c r="S65" s="497"/>
    </row>
    <row r="66" spans="2:19">
      <c r="B66" s="510" t="s">
        <v>68</v>
      </c>
      <c r="C66" s="511">
        <f>C67+C71</f>
        <v>44527</v>
      </c>
      <c r="D66" s="512">
        <f>D67+D71</f>
        <v>46.308690675367394</v>
      </c>
      <c r="E66" s="513">
        <f t="shared" ref="E66:Q66" si="15">E67+E71</f>
        <v>100045.68843568178</v>
      </c>
      <c r="F66" s="512">
        <f t="shared" si="15"/>
        <v>22.800297999999998</v>
      </c>
      <c r="G66" s="514">
        <f t="shared" si="15"/>
        <v>22.475479</v>
      </c>
      <c r="H66" s="514">
        <f t="shared" si="15"/>
        <v>24.003433999999999</v>
      </c>
      <c r="I66" s="514">
        <f t="shared" si="15"/>
        <v>22.379920999999996</v>
      </c>
      <c r="J66" s="514">
        <f t="shared" si="15"/>
        <v>21.151953999999996</v>
      </c>
      <c r="K66" s="514">
        <f t="shared" si="15"/>
        <v>21.733233999999996</v>
      </c>
      <c r="L66" s="514">
        <f t="shared" si="15"/>
        <v>21.918361000000001</v>
      </c>
      <c r="M66" s="514">
        <f t="shared" si="15"/>
        <v>21.952566000000001</v>
      </c>
      <c r="N66" s="514">
        <f t="shared" si="15"/>
        <v>22.428994000000003</v>
      </c>
      <c r="O66" s="514">
        <f t="shared" si="15"/>
        <v>22.733956999999997</v>
      </c>
      <c r="P66" s="514">
        <f t="shared" si="15"/>
        <v>22.348531000000001</v>
      </c>
      <c r="Q66" s="515">
        <f t="shared" si="15"/>
        <v>21.309525000000001</v>
      </c>
      <c r="R66" s="516">
        <f t="shared" si="1"/>
        <v>267.23625399999997</v>
      </c>
      <c r="S66" s="497"/>
    </row>
    <row r="67" spans="2:19">
      <c r="B67" s="510" t="s">
        <v>69</v>
      </c>
      <c r="C67" s="511">
        <f>C68+C69+C70</f>
        <v>22591</v>
      </c>
      <c r="D67" s="512">
        <f>D68+D69+D70</f>
        <v>46.308690675367394</v>
      </c>
      <c r="E67" s="513">
        <f t="shared" ref="E67:Q67" si="16">E68+E69+E70</f>
        <v>0</v>
      </c>
      <c r="F67" s="512">
        <f t="shared" si="16"/>
        <v>9.0431124102047367</v>
      </c>
      <c r="G67" s="514">
        <f t="shared" si="16"/>
        <v>8.9142818690438155</v>
      </c>
      <c r="H67" s="514">
        <f t="shared" si="16"/>
        <v>9.5203032825680758</v>
      </c>
      <c r="I67" s="514">
        <f t="shared" si="16"/>
        <v>8.8763814110895201</v>
      </c>
      <c r="J67" s="514">
        <f t="shared" si="16"/>
        <v>8.389342004103618</v>
      </c>
      <c r="K67" s="514">
        <f t="shared" si="16"/>
        <v>8.619890761922651</v>
      </c>
      <c r="L67" s="514">
        <f t="shared" si="16"/>
        <v>8.6933163053591471</v>
      </c>
      <c r="M67" s="514">
        <f t="shared" si="16"/>
        <v>8.7068827797969384</v>
      </c>
      <c r="N67" s="514">
        <f t="shared" si="16"/>
        <v>8.8958448696507215</v>
      </c>
      <c r="O67" s="514">
        <f t="shared" si="16"/>
        <v>9.0168000733920604</v>
      </c>
      <c r="P67" s="514">
        <f t="shared" si="16"/>
        <v>8.8639314291394484</v>
      </c>
      <c r="Q67" s="515">
        <f t="shared" si="16"/>
        <v>8.4518382164596328</v>
      </c>
      <c r="R67" s="516">
        <f t="shared" si="1"/>
        <v>105.99192541273038</v>
      </c>
      <c r="S67" s="497"/>
    </row>
    <row r="68" spans="2:19">
      <c r="B68" s="517" t="s">
        <v>70</v>
      </c>
      <c r="C68" s="474">
        <v>17403</v>
      </c>
      <c r="D68" s="474">
        <v>29.302085290848073</v>
      </c>
      <c r="E68" s="474">
        <v>0</v>
      </c>
      <c r="F68" s="474">
        <v>6.55427687498356</v>
      </c>
      <c r="G68" s="474">
        <v>6.4609029348598268</v>
      </c>
      <c r="H68" s="474">
        <v>6.9001357958739913</v>
      </c>
      <c r="I68" s="474">
        <v>6.4334333996099051</v>
      </c>
      <c r="J68" s="474">
        <v>6.0804364470550345</v>
      </c>
      <c r="K68" s="474">
        <v>6.2475338271809617</v>
      </c>
      <c r="L68" s="474">
        <v>6.3007512726299266</v>
      </c>
      <c r="M68" s="474">
        <v>6.3105839967683917</v>
      </c>
      <c r="N68" s="474">
        <v>6.4475401463325195</v>
      </c>
      <c r="O68" s="474">
        <v>6.5352061908125352</v>
      </c>
      <c r="P68" s="474">
        <v>6.4244098881143241</v>
      </c>
      <c r="Q68" s="474">
        <v>6.1257325200040835</v>
      </c>
      <c r="R68" s="516">
        <f t="shared" si="1"/>
        <v>76.82094329422506</v>
      </c>
      <c r="S68" s="497"/>
    </row>
    <row r="69" spans="2:19">
      <c r="B69" s="517" t="s">
        <v>71</v>
      </c>
      <c r="C69" s="474">
        <v>3049</v>
      </c>
      <c r="D69" s="474">
        <v>8.2721463729504361</v>
      </c>
      <c r="E69" s="474">
        <v>0</v>
      </c>
      <c r="F69" s="474">
        <v>1.3647954197803744</v>
      </c>
      <c r="G69" s="474">
        <v>1.3453521877902646</v>
      </c>
      <c r="H69" s="474">
        <v>1.4368135356038116</v>
      </c>
      <c r="I69" s="474">
        <v>1.3396322133967993</v>
      </c>
      <c r="J69" s="474">
        <v>1.2661277470410768</v>
      </c>
      <c r="K69" s="474">
        <v>1.3009223923395699</v>
      </c>
      <c r="L69" s="474">
        <v>1.3120038475765883</v>
      </c>
      <c r="M69" s="474">
        <v>1.3140513132427647</v>
      </c>
      <c r="N69" s="474">
        <v>1.3425696577071715</v>
      </c>
      <c r="O69" s="474">
        <v>1.3608243360277124</v>
      </c>
      <c r="P69" s="474">
        <v>1.3377532498750548</v>
      </c>
      <c r="Q69" s="474">
        <v>1.275559736881307</v>
      </c>
      <c r="R69" s="516">
        <f t="shared" si="1"/>
        <v>15.996405637262498</v>
      </c>
      <c r="S69" s="497"/>
    </row>
    <row r="70" spans="2:19">
      <c r="B70" s="517" t="s">
        <v>72</v>
      </c>
      <c r="C70" s="474">
        <v>2139</v>
      </c>
      <c r="D70" s="474">
        <v>8.7344590115688892</v>
      </c>
      <c r="E70" s="474">
        <v>0</v>
      </c>
      <c r="F70" s="474">
        <v>1.124040115440802</v>
      </c>
      <c r="G70" s="474">
        <v>1.1080267463937237</v>
      </c>
      <c r="H70" s="474">
        <v>1.183353951090274</v>
      </c>
      <c r="I70" s="474">
        <v>1.1033157980828159</v>
      </c>
      <c r="J70" s="474">
        <v>1.0427778100075067</v>
      </c>
      <c r="K70" s="474">
        <v>1.0714345424021194</v>
      </c>
      <c r="L70" s="474">
        <v>1.0805611851526316</v>
      </c>
      <c r="M70" s="474">
        <v>1.082247469785782</v>
      </c>
      <c r="N70" s="474">
        <v>1.105735065611031</v>
      </c>
      <c r="O70" s="474">
        <v>1.1207695465518135</v>
      </c>
      <c r="P70" s="474">
        <v>1.1017682911500695</v>
      </c>
      <c r="Q70" s="474">
        <v>1.0505459595742412</v>
      </c>
      <c r="R70" s="516">
        <f t="shared" si="1"/>
        <v>13.174576481242809</v>
      </c>
      <c r="S70" s="497"/>
    </row>
    <row r="71" spans="2:19">
      <c r="B71" s="510" t="s">
        <v>73</v>
      </c>
      <c r="C71" s="511">
        <f>C72+C73+C74</f>
        <v>21936</v>
      </c>
      <c r="D71" s="512">
        <f>D72+D73+D74</f>
        <v>0</v>
      </c>
      <c r="E71" s="513">
        <f t="shared" ref="E71:Q71" si="17">E72+E73+E74</f>
        <v>100045.68843568178</v>
      </c>
      <c r="F71" s="512">
        <f t="shared" si="17"/>
        <v>13.757185589795263</v>
      </c>
      <c r="G71" s="514">
        <f t="shared" si="17"/>
        <v>13.561197130956185</v>
      </c>
      <c r="H71" s="514">
        <f t="shared" si="17"/>
        <v>14.483130717431923</v>
      </c>
      <c r="I71" s="514">
        <f t="shared" si="17"/>
        <v>13.503539588910474</v>
      </c>
      <c r="J71" s="514">
        <f t="shared" si="17"/>
        <v>12.762611995896378</v>
      </c>
      <c r="K71" s="514">
        <f t="shared" si="17"/>
        <v>13.113343238077345</v>
      </c>
      <c r="L71" s="514">
        <f t="shared" si="17"/>
        <v>13.225044694640854</v>
      </c>
      <c r="M71" s="514">
        <f t="shared" si="17"/>
        <v>13.245683220203063</v>
      </c>
      <c r="N71" s="514">
        <f t="shared" si="17"/>
        <v>13.533149130349281</v>
      </c>
      <c r="O71" s="514">
        <f t="shared" si="17"/>
        <v>13.717156926607938</v>
      </c>
      <c r="P71" s="514">
        <f t="shared" si="17"/>
        <v>13.484599570860553</v>
      </c>
      <c r="Q71" s="515">
        <f t="shared" si="17"/>
        <v>12.857686783540366</v>
      </c>
      <c r="R71" s="516">
        <f t="shared" si="1"/>
        <v>161.24432858726965</v>
      </c>
      <c r="S71" s="497"/>
    </row>
    <row r="72" spans="2:19">
      <c r="B72" s="517" t="s">
        <v>70</v>
      </c>
      <c r="C72" s="474">
        <v>20264</v>
      </c>
      <c r="D72" s="474"/>
      <c r="E72" s="474">
        <v>86967.261257928447</v>
      </c>
      <c r="F72" s="474">
        <v>12.453972588750393</v>
      </c>
      <c r="G72" s="474">
        <v>12.276550042680805</v>
      </c>
      <c r="H72" s="474">
        <v>13.111149208307678</v>
      </c>
      <c r="I72" s="474">
        <v>12.224354377841868</v>
      </c>
      <c r="J72" s="474">
        <v>11.553614576200239</v>
      </c>
      <c r="K72" s="474">
        <v>11.871121180122207</v>
      </c>
      <c r="L72" s="474">
        <v>11.972241199844651</v>
      </c>
      <c r="M72" s="474">
        <v>11.990924645666203</v>
      </c>
      <c r="N72" s="474">
        <v>12.251159018590331</v>
      </c>
      <c r="O72" s="474">
        <v>12.417735825726052</v>
      </c>
      <c r="P72" s="474">
        <v>12.207208540556724</v>
      </c>
      <c r="Q72" s="474">
        <v>11.639682965077524</v>
      </c>
      <c r="R72" s="516">
        <f t="shared" ref="R72:R82" si="18">SUM(F72:Q72)</f>
        <v>145.96971416936466</v>
      </c>
      <c r="S72" s="497"/>
    </row>
    <row r="73" spans="2:19">
      <c r="B73" s="517" t="s">
        <v>71</v>
      </c>
      <c r="C73" s="474">
        <v>1209</v>
      </c>
      <c r="D73" s="474"/>
      <c r="E73" s="474">
        <v>7933.934872960298</v>
      </c>
      <c r="F73" s="474">
        <v>0.90189900650540034</v>
      </c>
      <c r="G73" s="474">
        <v>0.88905031771220666</v>
      </c>
      <c r="H73" s="474">
        <v>0.9494908039060691</v>
      </c>
      <c r="I73" s="474">
        <v>0.88527038179805106</v>
      </c>
      <c r="J73" s="474">
        <v>0.83669635801461539</v>
      </c>
      <c r="K73" s="474">
        <v>0.85968973531615178</v>
      </c>
      <c r="L73" s="474">
        <v>0.86701270352373083</v>
      </c>
      <c r="M73" s="474">
        <v>0.86836573213403745</v>
      </c>
      <c r="N73" s="474">
        <v>0.88721153581043466</v>
      </c>
      <c r="O73" s="474">
        <v>0.89927479159423651</v>
      </c>
      <c r="P73" s="474">
        <v>0.88402870461408622</v>
      </c>
      <c r="Q73" s="474">
        <v>0.84292930849421299</v>
      </c>
      <c r="R73" s="516">
        <f t="shared" si="18"/>
        <v>10.570919379423234</v>
      </c>
      <c r="S73" s="497"/>
    </row>
    <row r="74" spans="2:19">
      <c r="B74" s="517" t="s">
        <v>72</v>
      </c>
      <c r="C74" s="474">
        <v>463</v>
      </c>
      <c r="D74" s="474"/>
      <c r="E74" s="474">
        <v>5144.4923047930333</v>
      </c>
      <c r="F74" s="474">
        <v>0.40131399453947014</v>
      </c>
      <c r="G74" s="474">
        <v>0.39559677056317316</v>
      </c>
      <c r="H74" s="474">
        <v>0.42249070521817439</v>
      </c>
      <c r="I74" s="474">
        <v>0.39391482927055477</v>
      </c>
      <c r="J74" s="474">
        <v>0.37230106168152377</v>
      </c>
      <c r="K74" s="474">
        <v>0.38253232263898596</v>
      </c>
      <c r="L74" s="474">
        <v>0.3857907912724709</v>
      </c>
      <c r="M74" s="474">
        <v>0.38639284240282118</v>
      </c>
      <c r="N74" s="474">
        <v>0.39477857594851651</v>
      </c>
      <c r="O74" s="474">
        <v>0.40014630928764827</v>
      </c>
      <c r="P74" s="474">
        <v>0.39336232568974222</v>
      </c>
      <c r="Q74" s="474">
        <v>0.37507450996862857</v>
      </c>
      <c r="R74" s="516">
        <f t="shared" si="18"/>
        <v>4.70369503848171</v>
      </c>
      <c r="S74" s="497"/>
    </row>
    <row r="75" spans="2:19">
      <c r="B75" s="510" t="s">
        <v>74</v>
      </c>
      <c r="C75" s="511">
        <f>C76+C77</f>
        <v>19928</v>
      </c>
      <c r="D75" s="512">
        <f>D76+D77</f>
        <v>27.268196954817636</v>
      </c>
      <c r="E75" s="513">
        <f t="shared" ref="E75:Q75" si="19">E76+E77</f>
        <v>0</v>
      </c>
      <c r="F75" s="512">
        <f t="shared" si="19"/>
        <v>4.0380020000000005</v>
      </c>
      <c r="G75" s="514">
        <f t="shared" si="19"/>
        <v>2.0437660000000002</v>
      </c>
      <c r="H75" s="514">
        <f t="shared" si="19"/>
        <v>1.9729509999999997</v>
      </c>
      <c r="I75" s="514">
        <f t="shared" si="19"/>
        <v>2.5691470000000001</v>
      </c>
      <c r="J75" s="514">
        <f t="shared" si="19"/>
        <v>2.6785230000000002</v>
      </c>
      <c r="K75" s="514">
        <f t="shared" si="19"/>
        <v>2.7850169999999999</v>
      </c>
      <c r="L75" s="514">
        <f t="shared" si="19"/>
        <v>2.7495220000000002</v>
      </c>
      <c r="M75" s="514">
        <f t="shared" si="19"/>
        <v>2.6509979999999995</v>
      </c>
      <c r="N75" s="514">
        <f t="shared" si="19"/>
        <v>2.6580809999999997</v>
      </c>
      <c r="O75" s="514">
        <f t="shared" si="19"/>
        <v>2.430253</v>
      </c>
      <c r="P75" s="514">
        <f t="shared" si="19"/>
        <v>2.3254199999999998</v>
      </c>
      <c r="Q75" s="515">
        <f t="shared" si="19"/>
        <v>2.4487100000000002</v>
      </c>
      <c r="R75" s="516">
        <f t="shared" si="18"/>
        <v>31.350390000000004</v>
      </c>
      <c r="S75" s="497"/>
    </row>
    <row r="76" spans="2:19">
      <c r="B76" s="510" t="s">
        <v>75</v>
      </c>
      <c r="C76" s="474">
        <v>16561</v>
      </c>
      <c r="D76" s="549">
        <v>26.409025972691651</v>
      </c>
      <c r="E76" s="474">
        <v>0</v>
      </c>
      <c r="F76" s="474">
        <v>3.5861066515051006</v>
      </c>
      <c r="G76" s="474">
        <v>1.8150468589961006</v>
      </c>
      <c r="H76" s="474">
        <v>1.7521568102724163</v>
      </c>
      <c r="I76" s="474">
        <v>2.2816321402006174</v>
      </c>
      <c r="J76" s="474">
        <v>2.3787678031138655</v>
      </c>
      <c r="K76" s="474">
        <v>2.4733439924632972</v>
      </c>
      <c r="L76" s="474">
        <v>2.4418212602815963</v>
      </c>
      <c r="M76" s="474">
        <v>2.3543231432096161</v>
      </c>
      <c r="N76" s="474">
        <v>2.3606134802160392</v>
      </c>
      <c r="O76" s="474">
        <v>2.1582818552690721</v>
      </c>
      <c r="P76" s="474">
        <v>2.0651807823629085</v>
      </c>
      <c r="Q76" s="474">
        <v>2.1746733207678091</v>
      </c>
      <c r="R76" s="516">
        <f t="shared" si="18"/>
        <v>27.841948098658435</v>
      </c>
      <c r="S76" s="497"/>
    </row>
    <row r="77" spans="2:19">
      <c r="B77" s="510" t="s">
        <v>76</v>
      </c>
      <c r="C77" s="474">
        <v>3367</v>
      </c>
      <c r="D77" s="549">
        <v>0.85917098212598386</v>
      </c>
      <c r="E77" s="474">
        <v>0</v>
      </c>
      <c r="F77" s="474">
        <v>0.45189534849489993</v>
      </c>
      <c r="G77" s="474">
        <v>0.22871914100389937</v>
      </c>
      <c r="H77" s="474">
        <v>0.22079418972758338</v>
      </c>
      <c r="I77" s="474">
        <v>0.28751485979938268</v>
      </c>
      <c r="J77" s="474">
        <v>0.2997551968861345</v>
      </c>
      <c r="K77" s="474">
        <v>0.31167300753670268</v>
      </c>
      <c r="L77" s="474">
        <v>0.30770073971840384</v>
      </c>
      <c r="M77" s="474">
        <v>0.29667485679038352</v>
      </c>
      <c r="N77" s="474">
        <v>0.29746751978396041</v>
      </c>
      <c r="O77" s="474">
        <v>0.27197114473092776</v>
      </c>
      <c r="P77" s="474">
        <v>0.26023921763709135</v>
      </c>
      <c r="Q77" s="474">
        <v>0.2740366792321911</v>
      </c>
      <c r="R77" s="516">
        <f t="shared" si="18"/>
        <v>3.5084419013415604</v>
      </c>
      <c r="S77" s="497"/>
    </row>
    <row r="78" spans="2:19">
      <c r="B78" s="510" t="s">
        <v>77</v>
      </c>
      <c r="C78" s="474">
        <v>0</v>
      </c>
      <c r="D78" s="474">
        <v>0</v>
      </c>
      <c r="E78" s="474">
        <v>0</v>
      </c>
      <c r="F78" s="474">
        <v>0</v>
      </c>
      <c r="G78" s="474">
        <v>0</v>
      </c>
      <c r="H78" s="474">
        <v>0</v>
      </c>
      <c r="I78" s="474">
        <v>0</v>
      </c>
      <c r="J78" s="474">
        <v>0</v>
      </c>
      <c r="K78" s="474">
        <v>0</v>
      </c>
      <c r="L78" s="474">
        <v>0</v>
      </c>
      <c r="M78" s="474">
        <v>0</v>
      </c>
      <c r="N78" s="474">
        <v>0</v>
      </c>
      <c r="O78" s="474">
        <v>0</v>
      </c>
      <c r="P78" s="474">
        <v>0</v>
      </c>
      <c r="Q78" s="474">
        <v>0</v>
      </c>
      <c r="R78" s="516">
        <f t="shared" si="18"/>
        <v>0</v>
      </c>
      <c r="S78" s="497"/>
    </row>
    <row r="79" spans="2:19">
      <c r="B79" s="510"/>
      <c r="C79" s="474"/>
      <c r="D79" s="475"/>
      <c r="E79" s="476"/>
      <c r="F79" s="475"/>
      <c r="G79" s="477"/>
      <c r="H79" s="477"/>
      <c r="I79" s="477"/>
      <c r="J79" s="477"/>
      <c r="K79" s="477"/>
      <c r="L79" s="477"/>
      <c r="M79" s="477"/>
      <c r="N79" s="477"/>
      <c r="O79" s="477"/>
      <c r="P79" s="477"/>
      <c r="Q79" s="478"/>
      <c r="R79" s="516">
        <f t="shared" si="18"/>
        <v>0</v>
      </c>
      <c r="S79" s="497"/>
    </row>
    <row r="80" spans="2:19">
      <c r="B80" s="510"/>
      <c r="C80" s="474"/>
      <c r="D80" s="475"/>
      <c r="E80" s="476"/>
      <c r="F80" s="475"/>
      <c r="G80" s="477"/>
      <c r="H80" s="477"/>
      <c r="I80" s="477"/>
      <c r="J80" s="477"/>
      <c r="K80" s="477"/>
      <c r="L80" s="477"/>
      <c r="M80" s="477"/>
      <c r="N80" s="477"/>
      <c r="O80" s="477"/>
      <c r="P80" s="477"/>
      <c r="Q80" s="478"/>
      <c r="R80" s="516">
        <f t="shared" si="18"/>
        <v>0</v>
      </c>
      <c r="S80" s="497"/>
    </row>
    <row r="81" spans="2:19">
      <c r="B81" s="510"/>
      <c r="C81" s="474"/>
      <c r="D81" s="475"/>
      <c r="E81" s="476"/>
      <c r="F81" s="475"/>
      <c r="G81" s="477"/>
      <c r="H81" s="477"/>
      <c r="I81" s="477"/>
      <c r="J81" s="477"/>
      <c r="K81" s="477"/>
      <c r="L81" s="477"/>
      <c r="M81" s="477"/>
      <c r="N81" s="477"/>
      <c r="O81" s="477"/>
      <c r="P81" s="477"/>
      <c r="Q81" s="478"/>
      <c r="R81" s="516">
        <f t="shared" si="18"/>
        <v>0</v>
      </c>
      <c r="S81" s="497"/>
    </row>
    <row r="82" spans="2:19" ht="15" thickBot="1">
      <c r="B82" s="518" t="s">
        <v>78</v>
      </c>
      <c r="C82" s="519">
        <f>C8+C29+C39+C47+C50+C66+C75+C78</f>
        <v>4254769</v>
      </c>
      <c r="D82" s="498">
        <f t="shared" ref="D82:Q82" si="20">D8+D29+D39+D47+D50+D66+D75+D78</f>
        <v>2687.2280746604511</v>
      </c>
      <c r="E82" s="499">
        <f t="shared" si="20"/>
        <v>4082907.477564753</v>
      </c>
      <c r="F82" s="498">
        <f t="shared" si="20"/>
        <v>638.48596099999997</v>
      </c>
      <c r="G82" s="520">
        <f t="shared" si="20"/>
        <v>597.75011841000003</v>
      </c>
      <c r="H82" s="520">
        <f t="shared" si="20"/>
        <v>471.05925800000006</v>
      </c>
      <c r="I82" s="520">
        <f t="shared" si="20"/>
        <v>547.71419010000011</v>
      </c>
      <c r="J82" s="520">
        <f t="shared" si="20"/>
        <v>665.43515500000024</v>
      </c>
      <c r="K82" s="520">
        <f t="shared" si="20"/>
        <v>707.12412200000017</v>
      </c>
      <c r="L82" s="520">
        <f t="shared" si="20"/>
        <v>643.13782299999991</v>
      </c>
      <c r="M82" s="520">
        <f t="shared" si="20"/>
        <v>514.64503983677071</v>
      </c>
      <c r="N82" s="520">
        <f>N8+N29+N39+N47+N50+N66+N75+N78</f>
        <v>622.67753800000003</v>
      </c>
      <c r="O82" s="520">
        <f t="shared" si="20"/>
        <v>770.38475380182047</v>
      </c>
      <c r="P82" s="520">
        <f t="shared" si="20"/>
        <v>721.87966281247077</v>
      </c>
      <c r="Q82" s="521">
        <f t="shared" si="20"/>
        <v>782.18900500000018</v>
      </c>
      <c r="R82" s="522">
        <f t="shared" si="18"/>
        <v>7682.482626961063</v>
      </c>
      <c r="S82" s="497"/>
    </row>
    <row r="83" spans="2:19">
      <c r="B83" s="503"/>
      <c r="C83" s="479"/>
      <c r="D83" s="480"/>
      <c r="E83" s="481"/>
      <c r="F83" s="480"/>
      <c r="G83" s="482"/>
      <c r="H83" s="482"/>
      <c r="I83" s="482"/>
      <c r="J83" s="482"/>
      <c r="K83" s="482"/>
      <c r="L83" s="482"/>
      <c r="M83" s="482"/>
      <c r="N83" s="482"/>
      <c r="O83" s="482"/>
      <c r="P83" s="482"/>
      <c r="Q83" s="483"/>
      <c r="R83" s="484"/>
      <c r="S83" s="497"/>
    </row>
    <row r="84" spans="2:19">
      <c r="B84" s="510"/>
      <c r="C84" s="474"/>
      <c r="D84" s="485"/>
      <c r="E84" s="486"/>
      <c r="F84" s="485"/>
      <c r="G84" s="487"/>
      <c r="H84" s="487"/>
      <c r="I84" s="487"/>
      <c r="J84" s="487"/>
      <c r="K84" s="487"/>
      <c r="L84" s="487"/>
      <c r="M84" s="487"/>
      <c r="N84" s="487"/>
      <c r="O84" s="487"/>
      <c r="P84" s="487"/>
      <c r="Q84" s="488"/>
      <c r="R84" s="489"/>
      <c r="S84" s="497"/>
    </row>
    <row r="85" spans="2:19">
      <c r="B85" s="510"/>
      <c r="C85" s="474"/>
      <c r="D85" s="485"/>
      <c r="E85" s="486"/>
      <c r="F85" s="485"/>
      <c r="G85" s="487"/>
      <c r="H85" s="487"/>
      <c r="I85" s="487"/>
      <c r="J85" s="487"/>
      <c r="K85" s="487"/>
      <c r="L85" s="487"/>
      <c r="M85" s="487"/>
      <c r="N85" s="487"/>
      <c r="O85" s="487"/>
      <c r="P85" s="487"/>
      <c r="Q85" s="488"/>
      <c r="R85" s="489"/>
      <c r="S85" s="497"/>
    </row>
    <row r="86" spans="2:19">
      <c r="B86" s="510" t="s">
        <v>79</v>
      </c>
      <c r="C86" s="523"/>
      <c r="D86" s="524"/>
      <c r="E86" s="525"/>
      <c r="F86" s="524"/>
      <c r="G86" s="526"/>
      <c r="H86" s="526"/>
      <c r="I86" s="526"/>
      <c r="J86" s="526"/>
      <c r="K86" s="526"/>
      <c r="L86" s="526"/>
      <c r="M86" s="526"/>
      <c r="N86" s="526"/>
      <c r="O86" s="526"/>
      <c r="P86" s="526"/>
      <c r="Q86" s="527"/>
      <c r="R86" s="528"/>
      <c r="S86" s="497"/>
    </row>
    <row r="87" spans="2:19">
      <c r="B87" s="510" t="s">
        <v>80</v>
      </c>
      <c r="C87" s="523">
        <f>SUM(C88:C104)</f>
        <v>1794</v>
      </c>
      <c r="D87" s="529">
        <f t="shared" ref="D87:Q87" si="21">SUM(D88:D104)</f>
        <v>326.92016000000007</v>
      </c>
      <c r="E87" s="530">
        <f t="shared" si="21"/>
        <v>0</v>
      </c>
      <c r="F87" s="529">
        <f t="shared" si="21"/>
        <v>92.669760999999994</v>
      </c>
      <c r="G87" s="531">
        <f t="shared" si="21"/>
        <v>77.531599999999997</v>
      </c>
      <c r="H87" s="531">
        <f t="shared" si="21"/>
        <v>73.794803000000002</v>
      </c>
      <c r="I87" s="531">
        <f t="shared" si="21"/>
        <v>94.078997000000001</v>
      </c>
      <c r="J87" s="531">
        <f t="shared" si="21"/>
        <v>78.997928000000002</v>
      </c>
      <c r="K87" s="531">
        <f t="shared" si="21"/>
        <v>87.377358000000001</v>
      </c>
      <c r="L87" s="531">
        <f t="shared" si="21"/>
        <v>76.412279000000012</v>
      </c>
      <c r="M87" s="531">
        <f t="shared" si="21"/>
        <v>73.992887999999994</v>
      </c>
      <c r="N87" s="531">
        <f t="shared" si="21"/>
        <v>92.339109000000008</v>
      </c>
      <c r="O87" s="531">
        <f t="shared" si="21"/>
        <v>108.55879200000001</v>
      </c>
      <c r="P87" s="531">
        <f t="shared" si="21"/>
        <v>110.52291</v>
      </c>
      <c r="Q87" s="532">
        <f t="shared" si="21"/>
        <v>91.557725000000005</v>
      </c>
      <c r="R87" s="533">
        <f>SUM(F87:Q87)</f>
        <v>1057.8341500000001</v>
      </c>
      <c r="S87" s="497"/>
    </row>
    <row r="88" spans="2:19">
      <c r="B88" s="510" t="s">
        <v>81</v>
      </c>
      <c r="C88" s="474">
        <v>1299</v>
      </c>
      <c r="D88" s="474">
        <v>206.49960000000002</v>
      </c>
      <c r="E88" s="474">
        <v>0</v>
      </c>
      <c r="F88" s="474">
        <v>32.437844999999996</v>
      </c>
      <c r="G88" s="474">
        <v>28.264228799999998</v>
      </c>
      <c r="H88" s="474">
        <v>25.443986900000002</v>
      </c>
      <c r="I88" s="474">
        <v>29.5579082</v>
      </c>
      <c r="J88" s="474">
        <v>22.468078499999997</v>
      </c>
      <c r="K88" s="474">
        <v>20.567614500000001</v>
      </c>
      <c r="L88" s="474">
        <v>19.229427899999997</v>
      </c>
      <c r="M88" s="474">
        <v>29.373790750000005</v>
      </c>
      <c r="N88" s="474">
        <v>37.299226000000004</v>
      </c>
      <c r="O88" s="474">
        <v>35.766263500000001</v>
      </c>
      <c r="P88" s="474">
        <v>34.268305499999997</v>
      </c>
      <c r="Q88" s="474">
        <v>26.335044500000002</v>
      </c>
      <c r="R88" s="516">
        <f>SUM(F88:Q88)</f>
        <v>341.01172004999995</v>
      </c>
      <c r="S88" s="497"/>
    </row>
    <row r="89" spans="2:19">
      <c r="B89" s="510" t="s">
        <v>82</v>
      </c>
      <c r="C89" s="474">
        <v>0</v>
      </c>
      <c r="D89" s="474">
        <v>0</v>
      </c>
      <c r="E89" s="474">
        <v>0</v>
      </c>
      <c r="F89" s="474">
        <v>0</v>
      </c>
      <c r="G89" s="474">
        <v>0</v>
      </c>
      <c r="H89" s="474">
        <v>0</v>
      </c>
      <c r="I89" s="474">
        <v>0</v>
      </c>
      <c r="J89" s="474">
        <v>0</v>
      </c>
      <c r="K89" s="474">
        <v>0</v>
      </c>
      <c r="L89" s="474">
        <v>0</v>
      </c>
      <c r="M89" s="474">
        <v>0</v>
      </c>
      <c r="N89" s="474">
        <v>0</v>
      </c>
      <c r="O89" s="474">
        <v>0</v>
      </c>
      <c r="P89" s="474">
        <v>0</v>
      </c>
      <c r="Q89" s="474">
        <v>0</v>
      </c>
      <c r="R89" s="516">
        <f>SUM(F89:Q89)</f>
        <v>0</v>
      </c>
      <c r="S89" s="497"/>
    </row>
    <row r="90" spans="2:19">
      <c r="B90" s="510" t="s">
        <v>83</v>
      </c>
      <c r="C90" s="474">
        <v>0</v>
      </c>
      <c r="D90" s="474">
        <v>0</v>
      </c>
      <c r="E90" s="474">
        <v>0</v>
      </c>
      <c r="F90" s="474">
        <v>0</v>
      </c>
      <c r="G90" s="474">
        <v>0</v>
      </c>
      <c r="H90" s="474">
        <v>0</v>
      </c>
      <c r="I90" s="474">
        <v>0</v>
      </c>
      <c r="J90" s="474">
        <v>0</v>
      </c>
      <c r="K90" s="474">
        <v>0</v>
      </c>
      <c r="L90" s="474">
        <v>0</v>
      </c>
      <c r="M90" s="474">
        <v>0</v>
      </c>
      <c r="N90" s="474">
        <v>0</v>
      </c>
      <c r="O90" s="474">
        <v>0</v>
      </c>
      <c r="P90" s="474">
        <v>0</v>
      </c>
      <c r="Q90" s="474">
        <v>0</v>
      </c>
      <c r="R90" s="516">
        <f t="shared" ref="R90:R102" si="22">SUM(F90:Q90)</f>
        <v>0</v>
      </c>
      <c r="S90" s="497"/>
    </row>
    <row r="91" spans="2:19">
      <c r="B91" s="510" t="s">
        <v>84</v>
      </c>
      <c r="C91" s="474">
        <v>0</v>
      </c>
      <c r="D91" s="474">
        <v>0</v>
      </c>
      <c r="E91" s="474">
        <v>0</v>
      </c>
      <c r="F91" s="474">
        <v>0</v>
      </c>
      <c r="G91" s="474">
        <v>0</v>
      </c>
      <c r="H91" s="474">
        <v>0</v>
      </c>
      <c r="I91" s="474">
        <v>0</v>
      </c>
      <c r="J91" s="474">
        <v>0</v>
      </c>
      <c r="K91" s="474">
        <v>0</v>
      </c>
      <c r="L91" s="474">
        <v>0</v>
      </c>
      <c r="M91" s="474">
        <v>0</v>
      </c>
      <c r="N91" s="474">
        <v>0</v>
      </c>
      <c r="O91" s="474">
        <v>0</v>
      </c>
      <c r="P91" s="474">
        <v>0</v>
      </c>
      <c r="Q91" s="474">
        <v>0</v>
      </c>
      <c r="R91" s="516">
        <f t="shared" si="22"/>
        <v>0</v>
      </c>
      <c r="S91" s="497"/>
    </row>
    <row r="92" spans="2:19">
      <c r="B92" s="517" t="s">
        <v>85</v>
      </c>
      <c r="C92" s="474">
        <v>0</v>
      </c>
      <c r="D92" s="474">
        <v>0</v>
      </c>
      <c r="E92" s="474">
        <v>0</v>
      </c>
      <c r="F92" s="474">
        <v>3.4210790000000002</v>
      </c>
      <c r="G92" s="474">
        <v>3.3686232</v>
      </c>
      <c r="H92" s="474">
        <v>3.0633721</v>
      </c>
      <c r="I92" s="474">
        <v>2.7788518</v>
      </c>
      <c r="J92" s="474">
        <v>3.3413145000000002</v>
      </c>
      <c r="K92" s="474">
        <v>3.9357695000000001</v>
      </c>
      <c r="L92" s="474">
        <v>3.5893111000000002</v>
      </c>
      <c r="M92" s="474">
        <v>5.6492822499999997</v>
      </c>
      <c r="N92" s="474">
        <v>7.2466239999999997</v>
      </c>
      <c r="O92" s="474">
        <v>7.3891214999999999</v>
      </c>
      <c r="P92" s="474">
        <v>7.8999294999999998</v>
      </c>
      <c r="Q92" s="474">
        <v>6.0372585000000001</v>
      </c>
      <c r="R92" s="516">
        <f t="shared" si="22"/>
        <v>57.720536949999996</v>
      </c>
      <c r="S92" s="497"/>
    </row>
    <row r="93" spans="2:19">
      <c r="B93" s="510" t="s">
        <v>86</v>
      </c>
      <c r="C93" s="474">
        <v>0</v>
      </c>
      <c r="D93" s="474">
        <v>0</v>
      </c>
      <c r="E93" s="474">
        <v>0</v>
      </c>
      <c r="F93" s="474">
        <v>0</v>
      </c>
      <c r="G93" s="474">
        <v>0</v>
      </c>
      <c r="H93" s="474">
        <v>0</v>
      </c>
      <c r="I93" s="474">
        <v>0</v>
      </c>
      <c r="J93" s="474">
        <v>0</v>
      </c>
      <c r="K93" s="474">
        <v>0</v>
      </c>
      <c r="L93" s="474">
        <v>0</v>
      </c>
      <c r="M93" s="474">
        <v>0</v>
      </c>
      <c r="N93" s="474">
        <v>0</v>
      </c>
      <c r="O93" s="474">
        <v>0</v>
      </c>
      <c r="P93" s="474">
        <v>0</v>
      </c>
      <c r="Q93" s="474">
        <v>0</v>
      </c>
      <c r="R93" s="516">
        <f t="shared" si="22"/>
        <v>0</v>
      </c>
      <c r="S93" s="497"/>
    </row>
    <row r="94" spans="2:19">
      <c r="B94" s="510" t="s">
        <v>87</v>
      </c>
      <c r="C94" s="474">
        <v>274</v>
      </c>
      <c r="D94" s="474">
        <v>33.414080000000006</v>
      </c>
      <c r="E94" s="474">
        <v>0</v>
      </c>
      <c r="F94" s="474">
        <v>4.6079713988056552</v>
      </c>
      <c r="G94" s="474">
        <v>5.7042407170357654</v>
      </c>
      <c r="H94" s="474">
        <v>5.256764718548518</v>
      </c>
      <c r="I94" s="474">
        <v>5.2584531645000787</v>
      </c>
      <c r="J94" s="474">
        <v>4.5829655484366629</v>
      </c>
      <c r="K94" s="474">
        <v>4.7400371118153357</v>
      </c>
      <c r="L94" s="474">
        <v>4.5859423068273717</v>
      </c>
      <c r="M94" s="474">
        <v>4.244303467087299</v>
      </c>
      <c r="N94" s="474">
        <v>4.0379298739340168</v>
      </c>
      <c r="O94" s="474">
        <v>3.990221314392727</v>
      </c>
      <c r="P94" s="474">
        <v>3.9521568764203874</v>
      </c>
      <c r="Q94" s="474">
        <v>4.3885660021961881</v>
      </c>
      <c r="R94" s="516">
        <f t="shared" si="22"/>
        <v>55.349552500000009</v>
      </c>
      <c r="S94" s="497"/>
    </row>
    <row r="95" spans="2:19">
      <c r="B95" s="517" t="s">
        <v>85</v>
      </c>
      <c r="C95" s="474">
        <v>0</v>
      </c>
      <c r="D95" s="474">
        <v>0</v>
      </c>
      <c r="E95" s="474">
        <v>0</v>
      </c>
      <c r="F95" s="474">
        <v>1.6604049999999999</v>
      </c>
      <c r="G95" s="474">
        <v>1.4796199999999999</v>
      </c>
      <c r="H95" s="474">
        <v>1.43736</v>
      </c>
      <c r="I95" s="474">
        <v>1.1659109999999999</v>
      </c>
      <c r="J95" s="474">
        <v>1.3158935</v>
      </c>
      <c r="K95" s="474">
        <v>1.5165044999999999</v>
      </c>
      <c r="L95" s="474">
        <v>1.4796535</v>
      </c>
      <c r="M95" s="474">
        <v>1.4633845000000001</v>
      </c>
      <c r="N95" s="474">
        <v>1.1499600000000001</v>
      </c>
      <c r="O95" s="474">
        <v>1.3649789999999999</v>
      </c>
      <c r="P95" s="474">
        <v>1.6705300000000001</v>
      </c>
      <c r="Q95" s="474">
        <v>1.3510234999999999</v>
      </c>
      <c r="R95" s="516">
        <f t="shared" si="22"/>
        <v>17.055224499999998</v>
      </c>
      <c r="S95" s="497"/>
    </row>
    <row r="96" spans="2:19">
      <c r="B96" s="510" t="s">
        <v>88</v>
      </c>
      <c r="C96" s="474">
        <v>10</v>
      </c>
      <c r="D96" s="474">
        <v>2.7360000000000002</v>
      </c>
      <c r="E96" s="474">
        <v>0</v>
      </c>
      <c r="F96" s="474">
        <v>0.45852860119434602</v>
      </c>
      <c r="G96" s="474">
        <v>0.55724728296423609</v>
      </c>
      <c r="H96" s="474">
        <v>0.51105728145148244</v>
      </c>
      <c r="I96" s="474">
        <v>0.39939983549992225</v>
      </c>
      <c r="J96" s="474">
        <v>0.39993395156333744</v>
      </c>
      <c r="K96" s="474">
        <v>0.42014438818466382</v>
      </c>
      <c r="L96" s="474">
        <v>0.45778519317262834</v>
      </c>
      <c r="M96" s="474">
        <v>0.23535803291270108</v>
      </c>
      <c r="N96" s="474">
        <v>0.36435212606598388</v>
      </c>
      <c r="O96" s="474">
        <v>0.36450968560727381</v>
      </c>
      <c r="P96" s="474">
        <v>0.35893412357961302</v>
      </c>
      <c r="Q96" s="474">
        <v>0.34135449780381133</v>
      </c>
      <c r="R96" s="516">
        <f t="shared" si="22"/>
        <v>4.8686049999999996</v>
      </c>
      <c r="S96" s="497"/>
    </row>
    <row r="97" spans="2:19">
      <c r="B97" s="517" t="s">
        <v>85</v>
      </c>
      <c r="C97" s="474">
        <v>0</v>
      </c>
      <c r="D97" s="474">
        <v>0</v>
      </c>
      <c r="E97" s="474">
        <v>0</v>
      </c>
      <c r="F97" s="474">
        <v>0</v>
      </c>
      <c r="G97" s="474">
        <v>0.12325700000000001</v>
      </c>
      <c r="H97" s="474">
        <v>0.12553</v>
      </c>
      <c r="I97" s="474">
        <v>0.10732999999999999</v>
      </c>
      <c r="J97" s="474">
        <v>0.108233</v>
      </c>
      <c r="K97" s="474">
        <v>0.116698</v>
      </c>
      <c r="L97" s="474">
        <v>0.11404599999999999</v>
      </c>
      <c r="M97" s="474">
        <v>0.28217999999999999</v>
      </c>
      <c r="N97" s="474">
        <v>0.106119</v>
      </c>
      <c r="O97" s="474">
        <v>0.109876</v>
      </c>
      <c r="P97" s="474">
        <v>0.10627300000000001</v>
      </c>
      <c r="Q97" s="474">
        <v>0.101853</v>
      </c>
      <c r="R97" s="516">
        <f t="shared" si="22"/>
        <v>1.4013950000000002</v>
      </c>
      <c r="S97" s="497"/>
    </row>
    <row r="98" spans="2:19">
      <c r="B98" s="517" t="s">
        <v>89</v>
      </c>
      <c r="C98" s="474">
        <v>156</v>
      </c>
      <c r="D98" s="474">
        <v>46.293680000000002</v>
      </c>
      <c r="E98" s="474">
        <v>0</v>
      </c>
      <c r="F98" s="474">
        <v>2.3176410000000001</v>
      </c>
      <c r="G98" s="474">
        <v>0.822905</v>
      </c>
      <c r="H98" s="474">
        <v>0.34919299999999998</v>
      </c>
      <c r="I98" s="474">
        <v>0.44290800000000008</v>
      </c>
      <c r="J98" s="474">
        <v>0.78117100000000028</v>
      </c>
      <c r="K98" s="474">
        <v>2.2277070000000001</v>
      </c>
      <c r="L98" s="474">
        <v>1.3605239999999998</v>
      </c>
      <c r="M98" s="474">
        <v>1.1762919999999999</v>
      </c>
      <c r="N98" s="474">
        <v>1.2821880000000001</v>
      </c>
      <c r="O98" s="474">
        <v>2.6336590000000002</v>
      </c>
      <c r="P98" s="474">
        <v>3.3897659999999998</v>
      </c>
      <c r="Q98" s="474">
        <v>3.0559940000000005</v>
      </c>
      <c r="R98" s="516">
        <f t="shared" si="22"/>
        <v>19.839948000000003</v>
      </c>
      <c r="S98" s="497"/>
    </row>
    <row r="99" spans="2:19">
      <c r="B99" s="517" t="s">
        <v>90</v>
      </c>
      <c r="C99" s="474">
        <v>0</v>
      </c>
      <c r="D99" s="474">
        <v>0</v>
      </c>
      <c r="E99" s="474">
        <v>0</v>
      </c>
      <c r="F99" s="474">
        <v>0</v>
      </c>
      <c r="G99" s="474">
        <v>0</v>
      </c>
      <c r="H99" s="474">
        <v>0</v>
      </c>
      <c r="I99" s="474">
        <v>0</v>
      </c>
      <c r="J99" s="474">
        <v>0</v>
      </c>
      <c r="K99" s="474">
        <v>0</v>
      </c>
      <c r="L99" s="474">
        <v>0</v>
      </c>
      <c r="M99" s="474">
        <v>0</v>
      </c>
      <c r="N99" s="474">
        <v>0</v>
      </c>
      <c r="O99" s="474">
        <v>0</v>
      </c>
      <c r="P99" s="474">
        <v>0</v>
      </c>
      <c r="Q99" s="474">
        <v>0</v>
      </c>
      <c r="R99" s="516">
        <f t="shared" si="22"/>
        <v>0</v>
      </c>
      <c r="S99" s="497"/>
    </row>
    <row r="100" spans="2:19">
      <c r="B100" s="517" t="s">
        <v>91</v>
      </c>
      <c r="C100" s="474">
        <v>37</v>
      </c>
      <c r="D100" s="474">
        <v>8.6448</v>
      </c>
      <c r="E100" s="474">
        <v>0</v>
      </c>
      <c r="F100" s="474">
        <v>0.89357400000000009</v>
      </c>
      <c r="G100" s="474">
        <v>0.88651199999999997</v>
      </c>
      <c r="H100" s="474">
        <v>0.77747500000000003</v>
      </c>
      <c r="I100" s="474">
        <v>0.70867199999999997</v>
      </c>
      <c r="J100" s="474">
        <v>0.65051199999999998</v>
      </c>
      <c r="K100" s="474">
        <v>0.79136600000000001</v>
      </c>
      <c r="L100" s="474">
        <v>0.800068</v>
      </c>
      <c r="M100" s="474">
        <v>0.895208</v>
      </c>
      <c r="N100" s="474">
        <v>0.76688699999999999</v>
      </c>
      <c r="O100" s="474">
        <v>0.69596899999999995</v>
      </c>
      <c r="P100" s="474">
        <v>0.78885499999999997</v>
      </c>
      <c r="Q100" s="474">
        <v>0.74918899999999999</v>
      </c>
      <c r="R100" s="516">
        <f t="shared" si="22"/>
        <v>9.4042870000000001</v>
      </c>
      <c r="S100" s="497"/>
    </row>
    <row r="101" spans="2:19">
      <c r="B101" s="510" t="s">
        <v>92</v>
      </c>
      <c r="C101" s="474">
        <v>17</v>
      </c>
      <c r="D101" s="474">
        <v>4.2080000000000002</v>
      </c>
      <c r="E101" s="474">
        <v>0</v>
      </c>
      <c r="F101" s="474">
        <v>1.4832879999999997</v>
      </c>
      <c r="G101" s="474">
        <v>1.6344330000000002</v>
      </c>
      <c r="H101" s="474">
        <v>1.6407350000000001</v>
      </c>
      <c r="I101" s="474">
        <v>1.3175009999999998</v>
      </c>
      <c r="J101" s="474">
        <v>1.3554789999999999</v>
      </c>
      <c r="K101" s="474">
        <v>1.3449749999999998</v>
      </c>
      <c r="L101" s="474">
        <v>1.3500690000000002</v>
      </c>
      <c r="M101" s="474">
        <v>1.213579</v>
      </c>
      <c r="N101" s="474">
        <v>1.217516</v>
      </c>
      <c r="O101" s="474">
        <v>1.0347219999999999</v>
      </c>
      <c r="P101" s="474">
        <v>1.0262280000000001</v>
      </c>
      <c r="Q101" s="474">
        <v>1.096319</v>
      </c>
      <c r="R101" s="516">
        <f t="shared" si="22"/>
        <v>15.714843999999998</v>
      </c>
      <c r="S101" s="497"/>
    </row>
    <row r="102" spans="2:19">
      <c r="B102" s="510" t="s">
        <v>93</v>
      </c>
      <c r="C102" s="474">
        <v>0</v>
      </c>
      <c r="D102" s="474">
        <v>0</v>
      </c>
      <c r="E102" s="474">
        <v>0</v>
      </c>
      <c r="F102" s="474">
        <v>0</v>
      </c>
      <c r="G102" s="474">
        <v>0</v>
      </c>
      <c r="H102" s="474">
        <v>0</v>
      </c>
      <c r="I102" s="474">
        <v>0</v>
      </c>
      <c r="J102" s="474">
        <v>0</v>
      </c>
      <c r="K102" s="474">
        <v>0</v>
      </c>
      <c r="L102" s="474">
        <v>0</v>
      </c>
      <c r="M102" s="474">
        <v>0</v>
      </c>
      <c r="N102" s="474">
        <v>0</v>
      </c>
      <c r="O102" s="474">
        <v>0</v>
      </c>
      <c r="P102" s="474">
        <v>0</v>
      </c>
      <c r="Q102" s="474">
        <v>0</v>
      </c>
      <c r="R102" s="516">
        <f t="shared" si="22"/>
        <v>0</v>
      </c>
      <c r="S102" s="497"/>
    </row>
    <row r="103" spans="2:19">
      <c r="B103" s="510" t="s">
        <v>94</v>
      </c>
      <c r="C103" s="474">
        <v>0</v>
      </c>
      <c r="D103" s="474">
        <v>0</v>
      </c>
      <c r="E103" s="474">
        <v>0</v>
      </c>
      <c r="F103" s="474">
        <v>0</v>
      </c>
      <c r="G103" s="474">
        <v>0</v>
      </c>
      <c r="H103" s="474">
        <v>0</v>
      </c>
      <c r="I103" s="474">
        <v>0</v>
      </c>
      <c r="J103" s="474">
        <v>0</v>
      </c>
      <c r="K103" s="474">
        <v>0</v>
      </c>
      <c r="L103" s="474">
        <v>0</v>
      </c>
      <c r="M103" s="474">
        <v>0</v>
      </c>
      <c r="N103" s="474">
        <v>0</v>
      </c>
      <c r="O103" s="474">
        <v>0</v>
      </c>
      <c r="P103" s="474">
        <v>0</v>
      </c>
      <c r="Q103" s="474">
        <v>0</v>
      </c>
      <c r="R103" s="516">
        <f>SUM(F103:Q103)</f>
        <v>0</v>
      </c>
      <c r="S103" s="497"/>
    </row>
    <row r="104" spans="2:19">
      <c r="B104" s="510" t="s">
        <v>95</v>
      </c>
      <c r="C104" s="474">
        <v>1</v>
      </c>
      <c r="D104" s="474">
        <v>25.124000000000002</v>
      </c>
      <c r="E104" s="474">
        <v>0</v>
      </c>
      <c r="F104" s="474">
        <v>45.389429</v>
      </c>
      <c r="G104" s="474">
        <v>34.690533000000002</v>
      </c>
      <c r="H104" s="474">
        <v>35.189329000000001</v>
      </c>
      <c r="I104" s="474">
        <v>52.342061999999999</v>
      </c>
      <c r="J104" s="474">
        <v>43.994346999999998</v>
      </c>
      <c r="K104" s="474">
        <v>51.716541999999997</v>
      </c>
      <c r="L104" s="474">
        <v>43.445452000000003</v>
      </c>
      <c r="M104" s="474">
        <v>29.459510000000002</v>
      </c>
      <c r="N104" s="474">
        <v>38.868307000000001</v>
      </c>
      <c r="O104" s="474">
        <v>55.209471000000001</v>
      </c>
      <c r="P104" s="474">
        <v>57.061931999999999</v>
      </c>
      <c r="Q104" s="474">
        <v>48.101123000000001</v>
      </c>
      <c r="R104" s="516">
        <f t="shared" ref="R104:R143" si="23">SUM(F104:Q104)</f>
        <v>535.46803700000009</v>
      </c>
      <c r="S104" s="497"/>
    </row>
    <row r="105" spans="2:19">
      <c r="B105" s="517"/>
      <c r="C105" s="474"/>
      <c r="D105" s="474"/>
      <c r="E105" s="474"/>
      <c r="F105" s="474"/>
      <c r="G105" s="474"/>
      <c r="H105" s="474"/>
      <c r="I105" s="474"/>
      <c r="J105" s="474"/>
      <c r="K105" s="474"/>
      <c r="L105" s="474"/>
      <c r="M105" s="474"/>
      <c r="N105" s="474"/>
      <c r="O105" s="474"/>
      <c r="P105" s="474"/>
      <c r="Q105" s="474"/>
      <c r="R105" s="490"/>
      <c r="S105" s="497"/>
    </row>
    <row r="106" spans="2:19">
      <c r="B106" s="510" t="s">
        <v>96</v>
      </c>
      <c r="C106" s="523">
        <f>SUM(C107:C123)</f>
        <v>60</v>
      </c>
      <c r="D106" s="529">
        <f t="shared" ref="D106:P106" si="24">SUM(D107:D123)</f>
        <v>127.76160000000002</v>
      </c>
      <c r="E106" s="530">
        <f t="shared" si="24"/>
        <v>0</v>
      </c>
      <c r="F106" s="529">
        <f t="shared" si="24"/>
        <v>22.112000000000002</v>
      </c>
      <c r="G106" s="531">
        <f t="shared" si="24"/>
        <v>20.456633</v>
      </c>
      <c r="H106" s="531">
        <f t="shared" si="24"/>
        <v>20.722685999999999</v>
      </c>
      <c r="I106" s="531">
        <f t="shared" si="24"/>
        <v>23.136139000000007</v>
      </c>
      <c r="J106" s="531">
        <f t="shared" si="24"/>
        <v>22.573706000000001</v>
      </c>
      <c r="K106" s="531">
        <f t="shared" si="24"/>
        <v>32.176476999999998</v>
      </c>
      <c r="L106" s="531">
        <f t="shared" si="24"/>
        <v>23.086977000000005</v>
      </c>
      <c r="M106" s="531">
        <f t="shared" si="24"/>
        <v>22.362969999999997</v>
      </c>
      <c r="N106" s="531">
        <f t="shared" si="24"/>
        <v>24.862566999999999</v>
      </c>
      <c r="O106" s="531">
        <f t="shared" si="24"/>
        <v>27.734579</v>
      </c>
      <c r="P106" s="531">
        <f t="shared" si="24"/>
        <v>29.857693999999995</v>
      </c>
      <c r="Q106" s="532">
        <f>SUM(Q107:Q123)</f>
        <v>26.071629000000001</v>
      </c>
      <c r="R106" s="533">
        <f>SUM(F106:Q106)</f>
        <v>295.15405699999997</v>
      </c>
      <c r="S106" s="497"/>
    </row>
    <row r="107" spans="2:19">
      <c r="B107" s="510" t="s">
        <v>81</v>
      </c>
      <c r="C107" s="474">
        <v>32</v>
      </c>
      <c r="D107" s="474">
        <v>44.744</v>
      </c>
      <c r="E107" s="474">
        <v>0</v>
      </c>
      <c r="F107" s="474">
        <v>10.858772999999999</v>
      </c>
      <c r="G107" s="474">
        <v>10.146001</v>
      </c>
      <c r="H107" s="474">
        <v>10.685253999999997</v>
      </c>
      <c r="I107" s="474">
        <v>11.694012200000001</v>
      </c>
      <c r="J107" s="474">
        <v>10.368062999999999</v>
      </c>
      <c r="K107" s="474">
        <v>12.317781000000002</v>
      </c>
      <c r="L107" s="474">
        <v>10.181663</v>
      </c>
      <c r="M107" s="474">
        <v>10.916491999999998</v>
      </c>
      <c r="N107" s="474">
        <v>13.251213</v>
      </c>
      <c r="O107" s="474">
        <v>10.895893999999998</v>
      </c>
      <c r="P107" s="474">
        <v>12.179295</v>
      </c>
      <c r="Q107" s="474">
        <v>10.471494000000002</v>
      </c>
      <c r="R107" s="516">
        <f t="shared" si="23"/>
        <v>133.96593519999999</v>
      </c>
      <c r="S107" s="497"/>
    </row>
    <row r="108" spans="2:19">
      <c r="B108" s="510" t="s">
        <v>82</v>
      </c>
      <c r="C108" s="474">
        <v>0</v>
      </c>
      <c r="D108" s="474">
        <v>0</v>
      </c>
      <c r="E108" s="474">
        <v>0</v>
      </c>
      <c r="F108" s="474">
        <v>0</v>
      </c>
      <c r="G108" s="474">
        <v>0</v>
      </c>
      <c r="H108" s="474">
        <v>0</v>
      </c>
      <c r="I108" s="474">
        <v>0</v>
      </c>
      <c r="J108" s="474">
        <v>0</v>
      </c>
      <c r="K108" s="474">
        <v>0</v>
      </c>
      <c r="L108" s="474">
        <v>0</v>
      </c>
      <c r="M108" s="474">
        <v>0</v>
      </c>
      <c r="N108" s="474">
        <v>0</v>
      </c>
      <c r="O108" s="474">
        <v>0</v>
      </c>
      <c r="P108" s="474">
        <v>0</v>
      </c>
      <c r="Q108" s="474">
        <v>0</v>
      </c>
      <c r="R108" s="516">
        <f>SUM(F108:Q108)</f>
        <v>0</v>
      </c>
      <c r="S108" s="497"/>
    </row>
    <row r="109" spans="2:19">
      <c r="B109" s="510" t="s">
        <v>83</v>
      </c>
      <c r="C109" s="474">
        <v>0</v>
      </c>
      <c r="D109" s="474">
        <v>0</v>
      </c>
      <c r="E109" s="474">
        <v>0</v>
      </c>
      <c r="F109" s="474">
        <v>0</v>
      </c>
      <c r="G109" s="474">
        <v>0</v>
      </c>
      <c r="H109" s="474">
        <v>0</v>
      </c>
      <c r="I109" s="474">
        <v>0</v>
      </c>
      <c r="J109" s="474">
        <v>0</v>
      </c>
      <c r="K109" s="474">
        <v>0</v>
      </c>
      <c r="L109" s="474">
        <v>0</v>
      </c>
      <c r="M109" s="474">
        <v>0</v>
      </c>
      <c r="N109" s="474">
        <v>0</v>
      </c>
      <c r="O109" s="474">
        <v>0</v>
      </c>
      <c r="P109" s="474">
        <v>0</v>
      </c>
      <c r="Q109" s="474">
        <v>0</v>
      </c>
      <c r="R109" s="516">
        <f>SUM(F109:Q109)</f>
        <v>0</v>
      </c>
      <c r="S109" s="497"/>
    </row>
    <row r="110" spans="2:19">
      <c r="B110" s="510" t="s">
        <v>84</v>
      </c>
      <c r="C110" s="474">
        <v>0</v>
      </c>
      <c r="D110" s="474">
        <v>0</v>
      </c>
      <c r="E110" s="474">
        <v>0</v>
      </c>
      <c r="F110" s="474">
        <v>0</v>
      </c>
      <c r="G110" s="474">
        <v>0</v>
      </c>
      <c r="H110" s="474">
        <v>0</v>
      </c>
      <c r="I110" s="474">
        <v>0</v>
      </c>
      <c r="J110" s="474">
        <v>0</v>
      </c>
      <c r="K110" s="474">
        <v>0</v>
      </c>
      <c r="L110" s="474">
        <v>0</v>
      </c>
      <c r="M110" s="474">
        <v>0</v>
      </c>
      <c r="N110" s="474">
        <v>0</v>
      </c>
      <c r="O110" s="474">
        <v>0</v>
      </c>
      <c r="P110" s="474">
        <v>0</v>
      </c>
      <c r="Q110" s="474">
        <v>0</v>
      </c>
      <c r="R110" s="516">
        <f t="shared" si="23"/>
        <v>0</v>
      </c>
      <c r="S110" s="497"/>
    </row>
    <row r="111" spans="2:19">
      <c r="B111" s="517" t="s">
        <v>85</v>
      </c>
      <c r="C111" s="474">
        <v>0</v>
      </c>
      <c r="D111" s="474">
        <v>0</v>
      </c>
      <c r="E111" s="474">
        <v>0</v>
      </c>
      <c r="F111" s="474">
        <v>2.2797879999999999</v>
      </c>
      <c r="G111" s="474">
        <v>2.082506</v>
      </c>
      <c r="H111" s="474">
        <v>2.188167</v>
      </c>
      <c r="I111" s="474">
        <v>2.1994797999999998</v>
      </c>
      <c r="J111" s="474">
        <v>2.2103540000000002</v>
      </c>
      <c r="K111" s="474">
        <v>2.1763460000000001</v>
      </c>
      <c r="L111" s="474">
        <v>2.5135350000000001</v>
      </c>
      <c r="M111" s="474">
        <v>2.5456050000000001</v>
      </c>
      <c r="N111" s="474">
        <v>2.097585</v>
      </c>
      <c r="O111" s="474">
        <v>2.5645340000000001</v>
      </c>
      <c r="P111" s="474">
        <v>2.767808</v>
      </c>
      <c r="Q111" s="474">
        <v>2.3588969999999998</v>
      </c>
      <c r="R111" s="516">
        <f t="shared" si="23"/>
        <v>27.984604799999996</v>
      </c>
      <c r="S111" s="497"/>
    </row>
    <row r="112" spans="2:19">
      <c r="B112" s="510" t="s">
        <v>86</v>
      </c>
      <c r="C112" s="474">
        <v>1</v>
      </c>
      <c r="D112" s="474">
        <v>4</v>
      </c>
      <c r="E112" s="474">
        <v>0</v>
      </c>
      <c r="F112" s="474">
        <v>2.1682000000000001</v>
      </c>
      <c r="G112" s="474">
        <v>2.3965999999999998</v>
      </c>
      <c r="H112" s="474">
        <v>2.4348000000000001</v>
      </c>
      <c r="I112" s="474">
        <v>2.8864000000000001</v>
      </c>
      <c r="J112" s="474">
        <v>3.1518000000000002</v>
      </c>
      <c r="K112" s="474">
        <v>3.3401999999999998</v>
      </c>
      <c r="L112" s="474">
        <v>3.181</v>
      </c>
      <c r="M112" s="474">
        <v>3.5251999999999999</v>
      </c>
      <c r="N112" s="474">
        <v>3.6551999999999998</v>
      </c>
      <c r="O112" s="474">
        <v>3.2902</v>
      </c>
      <c r="P112" s="474">
        <v>3.6335999999999999</v>
      </c>
      <c r="Q112" s="474">
        <v>3.6318000000000001</v>
      </c>
      <c r="R112" s="516">
        <f t="shared" si="23"/>
        <v>37.295000000000002</v>
      </c>
      <c r="S112" s="497"/>
    </row>
    <row r="113" spans="2:19">
      <c r="B113" s="510" t="s">
        <v>87</v>
      </c>
      <c r="C113" s="474">
        <v>9</v>
      </c>
      <c r="D113" s="474">
        <v>8.0960000000000001</v>
      </c>
      <c r="E113" s="474">
        <v>0</v>
      </c>
      <c r="F113" s="474">
        <v>0.45980699999999997</v>
      </c>
      <c r="G113" s="474">
        <v>0.32511599999999996</v>
      </c>
      <c r="H113" s="474">
        <v>0.30268200000000001</v>
      </c>
      <c r="I113" s="474">
        <v>0.22860100000000003</v>
      </c>
      <c r="J113" s="474">
        <v>0.38541799999999998</v>
      </c>
      <c r="K113" s="474">
        <v>0.45442199999999999</v>
      </c>
      <c r="L113" s="474">
        <v>0.45752400000000004</v>
      </c>
      <c r="M113" s="474">
        <v>0.5240419999999999</v>
      </c>
      <c r="N113" s="474">
        <v>0.49065199999999998</v>
      </c>
      <c r="O113" s="474">
        <v>0.56675200000000003</v>
      </c>
      <c r="P113" s="474">
        <v>0.68424300000000005</v>
      </c>
      <c r="Q113" s="474">
        <v>0.58997500000000003</v>
      </c>
      <c r="R113" s="516">
        <f t="shared" si="23"/>
        <v>5.4692340000000002</v>
      </c>
      <c r="S113" s="497"/>
    </row>
    <row r="114" spans="2:19">
      <c r="B114" s="517" t="s">
        <v>85</v>
      </c>
      <c r="C114" s="474">
        <v>0</v>
      </c>
      <c r="D114" s="474">
        <v>0</v>
      </c>
      <c r="E114" s="474">
        <v>0</v>
      </c>
      <c r="F114" s="474">
        <v>6.6192000000000001E-2</v>
      </c>
      <c r="G114" s="474">
        <v>7.6094999999999996E-2</v>
      </c>
      <c r="H114" s="474">
        <v>8.2998000000000002E-2</v>
      </c>
      <c r="I114" s="474">
        <v>6.1806E-2</v>
      </c>
      <c r="J114" s="474">
        <v>9.6615999999999994E-2</v>
      </c>
      <c r="K114" s="474">
        <v>0.11763800000000001</v>
      </c>
      <c r="L114" s="474">
        <v>0.107545</v>
      </c>
      <c r="M114" s="474">
        <v>0.119531</v>
      </c>
      <c r="N114" s="474">
        <v>0.118057</v>
      </c>
      <c r="O114" s="474">
        <v>0.12542900000000001</v>
      </c>
      <c r="P114" s="474">
        <v>0.16939299999999999</v>
      </c>
      <c r="Q114" s="474">
        <v>0.13561300000000001</v>
      </c>
      <c r="R114" s="516">
        <f t="shared" si="23"/>
        <v>1.276913</v>
      </c>
      <c r="S114" s="497"/>
    </row>
    <row r="115" spans="2:19">
      <c r="B115" s="510" t="s">
        <v>88</v>
      </c>
      <c r="C115" s="474">
        <v>0</v>
      </c>
      <c r="D115" s="474">
        <v>0</v>
      </c>
      <c r="E115" s="474">
        <v>0</v>
      </c>
      <c r="F115" s="474">
        <v>0</v>
      </c>
      <c r="G115" s="474">
        <v>0</v>
      </c>
      <c r="H115" s="474">
        <v>0</v>
      </c>
      <c r="I115" s="474">
        <v>0</v>
      </c>
      <c r="J115" s="474">
        <v>0</v>
      </c>
      <c r="K115" s="474">
        <v>0</v>
      </c>
      <c r="L115" s="474">
        <v>0</v>
      </c>
      <c r="M115" s="474">
        <v>0</v>
      </c>
      <c r="N115" s="474">
        <v>0</v>
      </c>
      <c r="O115" s="474">
        <v>0</v>
      </c>
      <c r="P115" s="474">
        <v>0</v>
      </c>
      <c r="Q115" s="474">
        <v>0</v>
      </c>
      <c r="R115" s="516">
        <f t="shared" si="23"/>
        <v>0</v>
      </c>
      <c r="S115" s="497"/>
    </row>
    <row r="116" spans="2:19">
      <c r="B116" s="517" t="s">
        <v>85</v>
      </c>
      <c r="C116" s="474">
        <v>0</v>
      </c>
      <c r="D116" s="474">
        <v>0</v>
      </c>
      <c r="E116" s="474">
        <v>0</v>
      </c>
      <c r="F116" s="474">
        <v>0</v>
      </c>
      <c r="G116" s="474">
        <v>0</v>
      </c>
      <c r="H116" s="474">
        <v>0</v>
      </c>
      <c r="I116" s="474">
        <v>0</v>
      </c>
      <c r="J116" s="474">
        <v>0</v>
      </c>
      <c r="K116" s="474">
        <v>0</v>
      </c>
      <c r="L116" s="474">
        <v>0</v>
      </c>
      <c r="M116" s="474">
        <v>0</v>
      </c>
      <c r="N116" s="474">
        <v>0</v>
      </c>
      <c r="O116" s="474">
        <v>0</v>
      </c>
      <c r="P116" s="474">
        <v>0</v>
      </c>
      <c r="Q116" s="474">
        <v>0</v>
      </c>
      <c r="R116" s="516">
        <f t="shared" si="23"/>
        <v>0</v>
      </c>
      <c r="S116" s="497"/>
    </row>
    <row r="117" spans="2:19">
      <c r="B117" s="517" t="s">
        <v>89</v>
      </c>
      <c r="C117" s="474">
        <v>12</v>
      </c>
      <c r="D117" s="474">
        <v>35.665600000000005</v>
      </c>
      <c r="E117" s="474">
        <v>0</v>
      </c>
      <c r="F117" s="474">
        <v>0.32016499999999998</v>
      </c>
      <c r="G117" s="474">
        <v>6.4640000000000003E-2</v>
      </c>
      <c r="H117" s="474">
        <v>7.1165000000000006E-2</v>
      </c>
      <c r="I117" s="474">
        <v>7.2800000000000004E-2</v>
      </c>
      <c r="J117" s="474">
        <v>0.44226999999999994</v>
      </c>
      <c r="K117" s="474">
        <v>7.0574149999999998</v>
      </c>
      <c r="L117" s="474">
        <v>1.0122450000000001</v>
      </c>
      <c r="M117" s="474">
        <v>0.41912499999999997</v>
      </c>
      <c r="N117" s="474">
        <v>0.12904499999999999</v>
      </c>
      <c r="O117" s="474">
        <v>1.8669899999999999</v>
      </c>
      <c r="P117" s="474">
        <v>1.98132</v>
      </c>
      <c r="Q117" s="474">
        <v>1.39398</v>
      </c>
      <c r="R117" s="516">
        <f t="shared" si="23"/>
        <v>14.831159999999997</v>
      </c>
      <c r="S117" s="497"/>
    </row>
    <row r="118" spans="2:19">
      <c r="B118" s="517" t="s">
        <v>90</v>
      </c>
      <c r="C118" s="474">
        <v>0</v>
      </c>
      <c r="D118" s="474">
        <v>0</v>
      </c>
      <c r="E118" s="474">
        <v>0</v>
      </c>
      <c r="F118" s="474">
        <v>0</v>
      </c>
      <c r="G118" s="474">
        <v>0</v>
      </c>
      <c r="H118" s="474">
        <v>0</v>
      </c>
      <c r="I118" s="474">
        <v>0</v>
      </c>
      <c r="J118" s="474">
        <v>0</v>
      </c>
      <c r="K118" s="474">
        <v>0</v>
      </c>
      <c r="L118" s="474">
        <v>0</v>
      </c>
      <c r="M118" s="474">
        <v>0</v>
      </c>
      <c r="N118" s="474">
        <v>0</v>
      </c>
      <c r="O118" s="474">
        <v>0</v>
      </c>
      <c r="P118" s="474">
        <v>0</v>
      </c>
      <c r="Q118" s="474">
        <v>0</v>
      </c>
      <c r="R118" s="516">
        <f t="shared" si="23"/>
        <v>0</v>
      </c>
      <c r="S118" s="497"/>
    </row>
    <row r="119" spans="2:19">
      <c r="B119" s="517" t="s">
        <v>91</v>
      </c>
      <c r="C119" s="474">
        <v>0</v>
      </c>
      <c r="D119" s="474">
        <v>0</v>
      </c>
      <c r="E119" s="474">
        <v>0</v>
      </c>
      <c r="F119" s="474">
        <v>0</v>
      </c>
      <c r="G119" s="474">
        <v>0</v>
      </c>
      <c r="H119" s="474">
        <v>0</v>
      </c>
      <c r="I119" s="474">
        <v>0</v>
      </c>
      <c r="J119" s="474">
        <v>0</v>
      </c>
      <c r="K119" s="474">
        <v>0</v>
      </c>
      <c r="L119" s="474">
        <v>0</v>
      </c>
      <c r="M119" s="474">
        <v>0</v>
      </c>
      <c r="N119" s="474">
        <v>0</v>
      </c>
      <c r="O119" s="474">
        <v>0</v>
      </c>
      <c r="P119" s="474">
        <v>0</v>
      </c>
      <c r="Q119" s="474">
        <v>0</v>
      </c>
      <c r="R119" s="516">
        <f t="shared" si="23"/>
        <v>0</v>
      </c>
      <c r="S119" s="497"/>
    </row>
    <row r="120" spans="2:19">
      <c r="B120" s="510" t="s">
        <v>92</v>
      </c>
      <c r="C120" s="474">
        <v>6</v>
      </c>
      <c r="D120" s="474">
        <v>7.2560000000000002</v>
      </c>
      <c r="E120" s="474">
        <v>0</v>
      </c>
      <c r="F120" s="474">
        <v>3.294495</v>
      </c>
      <c r="G120" s="474">
        <v>3.3684150000000002</v>
      </c>
      <c r="H120" s="474">
        <v>3.0561000000000003</v>
      </c>
      <c r="I120" s="474">
        <v>3.2156400000000005</v>
      </c>
      <c r="J120" s="474">
        <v>3.0290650000000001</v>
      </c>
      <c r="K120" s="474">
        <v>3.2244150000000005</v>
      </c>
      <c r="L120" s="474">
        <v>3.0425649999999997</v>
      </c>
      <c r="M120" s="474">
        <v>2.529175</v>
      </c>
      <c r="N120" s="474">
        <v>2.6462949999999998</v>
      </c>
      <c r="O120" s="474">
        <v>2.6907199999999998</v>
      </c>
      <c r="P120" s="474">
        <v>2.8474149999999998</v>
      </c>
      <c r="Q120" s="474">
        <v>2.5929699999999998</v>
      </c>
      <c r="R120" s="516">
        <f t="shared" si="23"/>
        <v>35.537269999999999</v>
      </c>
      <c r="S120" s="497"/>
    </row>
    <row r="121" spans="2:19">
      <c r="B121" s="510" t="s">
        <v>93</v>
      </c>
      <c r="C121" s="474">
        <v>0</v>
      </c>
      <c r="D121" s="474">
        <v>0</v>
      </c>
      <c r="E121" s="474">
        <v>0</v>
      </c>
      <c r="F121" s="474">
        <v>0</v>
      </c>
      <c r="G121" s="474">
        <v>0</v>
      </c>
      <c r="H121" s="474">
        <v>0</v>
      </c>
      <c r="I121" s="474">
        <v>0</v>
      </c>
      <c r="J121" s="474">
        <v>0</v>
      </c>
      <c r="K121" s="474">
        <v>0</v>
      </c>
      <c r="L121" s="474">
        <v>0</v>
      </c>
      <c r="M121" s="474">
        <v>0</v>
      </c>
      <c r="N121" s="474">
        <v>0</v>
      </c>
      <c r="O121" s="474">
        <v>0</v>
      </c>
      <c r="P121" s="474">
        <v>0</v>
      </c>
      <c r="Q121" s="474">
        <v>0</v>
      </c>
      <c r="R121" s="516">
        <f t="shared" si="23"/>
        <v>0</v>
      </c>
      <c r="S121" s="497"/>
    </row>
    <row r="122" spans="2:19">
      <c r="B122" s="510" t="s">
        <v>94</v>
      </c>
      <c r="C122" s="474">
        <v>0</v>
      </c>
      <c r="D122" s="474">
        <v>0</v>
      </c>
      <c r="E122" s="474">
        <v>0</v>
      </c>
      <c r="F122" s="474">
        <v>0</v>
      </c>
      <c r="G122" s="474">
        <v>0</v>
      </c>
      <c r="H122" s="474">
        <v>0</v>
      </c>
      <c r="I122" s="474">
        <v>0</v>
      </c>
      <c r="J122" s="474">
        <v>0</v>
      </c>
      <c r="K122" s="474">
        <v>0</v>
      </c>
      <c r="L122" s="474">
        <v>0</v>
      </c>
      <c r="M122" s="474">
        <v>0</v>
      </c>
      <c r="N122" s="474">
        <v>0</v>
      </c>
      <c r="O122" s="474">
        <v>0</v>
      </c>
      <c r="P122" s="474">
        <v>0</v>
      </c>
      <c r="Q122" s="474">
        <v>0</v>
      </c>
      <c r="R122" s="516">
        <f t="shared" si="23"/>
        <v>0</v>
      </c>
      <c r="S122" s="497"/>
    </row>
    <row r="123" spans="2:19">
      <c r="B123" s="510" t="s">
        <v>95</v>
      </c>
      <c r="C123" s="474">
        <v>0</v>
      </c>
      <c r="D123" s="474">
        <v>28</v>
      </c>
      <c r="E123" s="474">
        <v>0</v>
      </c>
      <c r="F123" s="474">
        <v>2.6645799999999999</v>
      </c>
      <c r="G123" s="474">
        <v>1.99726</v>
      </c>
      <c r="H123" s="474">
        <v>1.9015200000000001</v>
      </c>
      <c r="I123" s="474">
        <v>2.7774000000000001</v>
      </c>
      <c r="J123" s="474">
        <v>2.89012</v>
      </c>
      <c r="K123" s="474">
        <v>3.4882599999999999</v>
      </c>
      <c r="L123" s="474">
        <v>2.5909</v>
      </c>
      <c r="M123" s="474">
        <v>1.7838000000000001</v>
      </c>
      <c r="N123" s="474">
        <v>2.4745200000000001</v>
      </c>
      <c r="O123" s="474">
        <v>5.7340600000000004</v>
      </c>
      <c r="P123" s="474">
        <v>5.5946199999999999</v>
      </c>
      <c r="Q123" s="474">
        <v>4.8968999999999996</v>
      </c>
      <c r="R123" s="516">
        <f>SUM(F123:Q123)</f>
        <v>38.793939999999999</v>
      </c>
      <c r="S123" s="497"/>
    </row>
    <row r="124" spans="2:19">
      <c r="B124" s="517"/>
      <c r="C124" s="474"/>
      <c r="D124" s="475"/>
      <c r="E124" s="476"/>
      <c r="F124" s="475"/>
      <c r="G124" s="477"/>
      <c r="H124" s="477"/>
      <c r="I124" s="477"/>
      <c r="J124" s="477"/>
      <c r="K124" s="477"/>
      <c r="L124" s="477"/>
      <c r="M124" s="477"/>
      <c r="N124" s="477"/>
      <c r="O124" s="477"/>
      <c r="P124" s="477"/>
      <c r="Q124" s="478"/>
      <c r="R124" s="490"/>
      <c r="S124" s="497"/>
    </row>
    <row r="125" spans="2:19">
      <c r="B125" s="510" t="s">
        <v>97</v>
      </c>
      <c r="C125" s="523">
        <f>SUM(C126:C143)</f>
        <v>39</v>
      </c>
      <c r="D125" s="529">
        <f t="shared" ref="D125:Q125" si="25">SUM(D126:D143)</f>
        <v>386.29520000000008</v>
      </c>
      <c r="E125" s="530">
        <f t="shared" si="25"/>
        <v>0</v>
      </c>
      <c r="F125" s="529">
        <f t="shared" si="25"/>
        <v>95.140580999999997</v>
      </c>
      <c r="G125" s="531">
        <f t="shared" si="25"/>
        <v>89.136349999999993</v>
      </c>
      <c r="H125" s="531">
        <f t="shared" si="25"/>
        <v>92.748176000000015</v>
      </c>
      <c r="I125" s="531">
        <f t="shared" si="25"/>
        <v>90.389120000000005</v>
      </c>
      <c r="J125" s="531">
        <f t="shared" si="25"/>
        <v>113.975993</v>
      </c>
      <c r="K125" s="531">
        <f t="shared" si="25"/>
        <v>143.90664699999999</v>
      </c>
      <c r="L125" s="531">
        <f t="shared" si="25"/>
        <v>123.11899899999999</v>
      </c>
      <c r="M125" s="531">
        <f t="shared" si="25"/>
        <v>94.505245000000002</v>
      </c>
      <c r="N125" s="531">
        <f t="shared" si="25"/>
        <v>89.018922000000003</v>
      </c>
      <c r="O125" s="531">
        <f t="shared" si="25"/>
        <v>100.99269600000001</v>
      </c>
      <c r="P125" s="531">
        <f t="shared" si="25"/>
        <v>113.09441900000002</v>
      </c>
      <c r="Q125" s="532">
        <f t="shared" si="25"/>
        <v>105.185164</v>
      </c>
      <c r="R125" s="533">
        <f>SUM(F125:Q125)</f>
        <v>1251.2123120000001</v>
      </c>
      <c r="S125" s="497"/>
    </row>
    <row r="126" spans="2:19">
      <c r="B126" s="510" t="s">
        <v>81</v>
      </c>
      <c r="C126" s="474">
        <v>15</v>
      </c>
      <c r="D126" s="474">
        <v>122.456</v>
      </c>
      <c r="E126" s="474">
        <v>0</v>
      </c>
      <c r="F126" s="474">
        <v>39.460884000000007</v>
      </c>
      <c r="G126" s="474">
        <v>36.623996000000005</v>
      </c>
      <c r="H126" s="474">
        <v>38.481207000000005</v>
      </c>
      <c r="I126" s="474">
        <v>38.484220000000001</v>
      </c>
      <c r="J126" s="474">
        <v>38.496935999999998</v>
      </c>
      <c r="K126" s="474">
        <v>42.544536999999998</v>
      </c>
      <c r="L126" s="474">
        <v>41.349121999999994</v>
      </c>
      <c r="M126" s="474">
        <v>42.141584999999992</v>
      </c>
      <c r="N126" s="474">
        <v>39.109358</v>
      </c>
      <c r="O126" s="474">
        <v>42.659094000000003</v>
      </c>
      <c r="P126" s="474">
        <v>44.299508000000003</v>
      </c>
      <c r="Q126" s="474">
        <v>40.806356999999991</v>
      </c>
      <c r="R126" s="516">
        <f>SUM(F126:Q126)</f>
        <v>484.45680399999998</v>
      </c>
      <c r="S126" s="497"/>
    </row>
    <row r="127" spans="2:19">
      <c r="B127" s="517" t="s">
        <v>82</v>
      </c>
      <c r="C127" s="474">
        <v>0</v>
      </c>
      <c r="D127" s="474">
        <v>0</v>
      </c>
      <c r="E127" s="474">
        <v>0</v>
      </c>
      <c r="F127" s="474">
        <v>0</v>
      </c>
      <c r="G127" s="474">
        <v>0</v>
      </c>
      <c r="H127" s="474">
        <v>0</v>
      </c>
      <c r="I127" s="474">
        <v>0</v>
      </c>
      <c r="J127" s="474">
        <v>0</v>
      </c>
      <c r="K127" s="474">
        <v>0</v>
      </c>
      <c r="L127" s="474">
        <v>0</v>
      </c>
      <c r="M127" s="474">
        <v>0</v>
      </c>
      <c r="N127" s="474">
        <v>0</v>
      </c>
      <c r="O127" s="474">
        <v>0</v>
      </c>
      <c r="P127" s="474">
        <v>0</v>
      </c>
      <c r="Q127" s="474">
        <v>0</v>
      </c>
      <c r="R127" s="516">
        <f>SUM(F127:Q127)</f>
        <v>0</v>
      </c>
      <c r="S127" s="497"/>
    </row>
    <row r="128" spans="2:19">
      <c r="B128" s="517" t="s">
        <v>83</v>
      </c>
      <c r="C128" s="474">
        <v>0</v>
      </c>
      <c r="D128" s="474">
        <v>0</v>
      </c>
      <c r="E128" s="474">
        <v>0</v>
      </c>
      <c r="F128" s="474">
        <v>0</v>
      </c>
      <c r="G128" s="474">
        <v>0</v>
      </c>
      <c r="H128" s="474">
        <v>0</v>
      </c>
      <c r="I128" s="474">
        <v>0</v>
      </c>
      <c r="J128" s="474">
        <v>0</v>
      </c>
      <c r="K128" s="474">
        <v>0</v>
      </c>
      <c r="L128" s="474">
        <v>0</v>
      </c>
      <c r="M128" s="474">
        <v>0</v>
      </c>
      <c r="N128" s="474">
        <v>0</v>
      </c>
      <c r="O128" s="474">
        <v>0</v>
      </c>
      <c r="P128" s="474">
        <v>0</v>
      </c>
      <c r="Q128" s="474">
        <v>0</v>
      </c>
      <c r="R128" s="516">
        <f t="shared" si="23"/>
        <v>0</v>
      </c>
      <c r="S128" s="497"/>
    </row>
    <row r="129" spans="2:20">
      <c r="B129" s="517" t="s">
        <v>84</v>
      </c>
      <c r="C129" s="474">
        <v>0</v>
      </c>
      <c r="D129" s="474">
        <v>0</v>
      </c>
      <c r="E129" s="474">
        <v>0</v>
      </c>
      <c r="F129" s="474">
        <v>0</v>
      </c>
      <c r="G129" s="474">
        <v>0</v>
      </c>
      <c r="H129" s="474">
        <v>0</v>
      </c>
      <c r="I129" s="474">
        <v>0</v>
      </c>
      <c r="J129" s="474">
        <v>0</v>
      </c>
      <c r="K129" s="474">
        <v>0</v>
      </c>
      <c r="L129" s="474">
        <v>0</v>
      </c>
      <c r="M129" s="474">
        <v>0</v>
      </c>
      <c r="N129" s="474">
        <v>0</v>
      </c>
      <c r="O129" s="474">
        <v>0</v>
      </c>
      <c r="P129" s="474">
        <v>0</v>
      </c>
      <c r="Q129" s="474">
        <v>0</v>
      </c>
      <c r="R129" s="516">
        <f t="shared" si="23"/>
        <v>0</v>
      </c>
      <c r="S129" s="497"/>
    </row>
    <row r="130" spans="2:20">
      <c r="B130" s="517" t="s">
        <v>85</v>
      </c>
      <c r="C130" s="474">
        <v>0</v>
      </c>
      <c r="D130" s="474">
        <v>0</v>
      </c>
      <c r="E130" s="474">
        <v>0</v>
      </c>
      <c r="F130" s="474">
        <v>7.9690159999999999</v>
      </c>
      <c r="G130" s="474">
        <v>7.1278040000000003</v>
      </c>
      <c r="H130" s="474">
        <v>7.5247630000000001</v>
      </c>
      <c r="I130" s="474">
        <v>7.4893599999999996</v>
      </c>
      <c r="J130" s="474">
        <v>8.1232640000000007</v>
      </c>
      <c r="K130" s="474">
        <v>9.8458629999999996</v>
      </c>
      <c r="L130" s="474">
        <v>8.7910280000000007</v>
      </c>
      <c r="M130" s="474">
        <v>8.8950250000000004</v>
      </c>
      <c r="N130" s="474">
        <v>8.2250420000000002</v>
      </c>
      <c r="O130" s="474">
        <v>9.1423989999999993</v>
      </c>
      <c r="P130" s="474">
        <v>9.4725719999999995</v>
      </c>
      <c r="Q130" s="474">
        <v>8.0600330000000007</v>
      </c>
      <c r="R130" s="516">
        <f t="shared" si="23"/>
        <v>100.66616900000001</v>
      </c>
      <c r="S130" s="497"/>
    </row>
    <row r="131" spans="2:20">
      <c r="B131" s="510" t="s">
        <v>86</v>
      </c>
      <c r="C131" s="474">
        <v>0</v>
      </c>
      <c r="D131" s="474">
        <v>0</v>
      </c>
      <c r="E131" s="474">
        <v>0</v>
      </c>
      <c r="F131" s="474">
        <v>0</v>
      </c>
      <c r="G131" s="474">
        <v>0</v>
      </c>
      <c r="H131" s="474">
        <v>0</v>
      </c>
      <c r="I131" s="474">
        <v>0</v>
      </c>
      <c r="J131" s="474">
        <v>0</v>
      </c>
      <c r="K131" s="474">
        <v>0</v>
      </c>
      <c r="L131" s="474">
        <v>0</v>
      </c>
      <c r="M131" s="474">
        <v>0</v>
      </c>
      <c r="N131" s="474">
        <v>0</v>
      </c>
      <c r="O131" s="474">
        <v>0</v>
      </c>
      <c r="P131" s="474">
        <v>0</v>
      </c>
      <c r="Q131" s="474">
        <v>0</v>
      </c>
      <c r="R131" s="516">
        <f t="shared" si="23"/>
        <v>0</v>
      </c>
      <c r="S131" s="497"/>
    </row>
    <row r="132" spans="2:20">
      <c r="B132" s="510" t="s">
        <v>87</v>
      </c>
      <c r="C132" s="474">
        <v>2</v>
      </c>
      <c r="D132" s="474">
        <v>16</v>
      </c>
      <c r="E132" s="474">
        <v>0</v>
      </c>
      <c r="F132" s="474">
        <v>0.21451099999999942</v>
      </c>
      <c r="G132" s="474">
        <v>6.499999999999978E-2</v>
      </c>
      <c r="H132" s="474">
        <v>9.4166999999999543E-2</v>
      </c>
      <c r="I132" s="474">
        <v>0.24083299999999969</v>
      </c>
      <c r="J132" s="474">
        <v>0.2450000000000005</v>
      </c>
      <c r="K132" s="474">
        <v>5.0000000000002274E-3</v>
      </c>
      <c r="L132" s="474">
        <v>8.7500000000000425E-2</v>
      </c>
      <c r="M132" s="474">
        <v>5.0000000000002274E-3</v>
      </c>
      <c r="N132" s="474">
        <v>1.8333000000000241E-2</v>
      </c>
      <c r="O132" s="474">
        <v>5.8329999999996735E-3</v>
      </c>
      <c r="P132" s="474">
        <v>0.40416699999999944</v>
      </c>
      <c r="Q132" s="474">
        <v>0.19916700000000007</v>
      </c>
      <c r="R132" s="516">
        <f t="shared" si="23"/>
        <v>1.5845109999999993</v>
      </c>
      <c r="S132" s="497"/>
    </row>
    <row r="133" spans="2:20">
      <c r="B133" s="517" t="s">
        <v>85</v>
      </c>
      <c r="C133" s="474">
        <v>0</v>
      </c>
      <c r="D133" s="474">
        <v>0</v>
      </c>
      <c r="E133" s="474">
        <v>0</v>
      </c>
      <c r="F133" s="474">
        <v>0.14548900000000001</v>
      </c>
      <c r="G133" s="474">
        <v>7.0000000000000007E-2</v>
      </c>
      <c r="H133" s="474">
        <v>1.8832999999999999E-2</v>
      </c>
      <c r="I133" s="474">
        <v>4.8167000000000001E-2</v>
      </c>
      <c r="J133" s="474">
        <v>4.9000000000000002E-2</v>
      </c>
      <c r="K133" s="474">
        <v>1E-3</v>
      </c>
      <c r="L133" s="474">
        <v>1.7500000000000002E-2</v>
      </c>
      <c r="M133" s="474">
        <v>1E-3</v>
      </c>
      <c r="N133" s="474">
        <v>3.6670000000000001E-3</v>
      </c>
      <c r="O133" s="474">
        <v>1.1670000000000001E-3</v>
      </c>
      <c r="P133" s="474">
        <v>8.0833000000000002E-2</v>
      </c>
      <c r="Q133" s="474">
        <v>0.23983299999999999</v>
      </c>
      <c r="R133" s="516">
        <f t="shared" si="23"/>
        <v>0.6764889999999999</v>
      </c>
      <c r="S133" s="497"/>
    </row>
    <row r="134" spans="2:20">
      <c r="B134" s="510" t="s">
        <v>88</v>
      </c>
      <c r="C134" s="474">
        <v>0</v>
      </c>
      <c r="D134" s="474">
        <v>0</v>
      </c>
      <c r="E134" s="474">
        <v>0</v>
      </c>
      <c r="F134" s="474">
        <v>0</v>
      </c>
      <c r="G134" s="474">
        <v>0</v>
      </c>
      <c r="H134" s="474">
        <v>0</v>
      </c>
      <c r="I134" s="474">
        <v>0</v>
      </c>
      <c r="J134" s="474">
        <v>0</v>
      </c>
      <c r="K134" s="474">
        <v>0</v>
      </c>
      <c r="L134" s="474">
        <v>0</v>
      </c>
      <c r="M134" s="474">
        <v>0</v>
      </c>
      <c r="N134" s="474">
        <v>0</v>
      </c>
      <c r="O134" s="474">
        <v>0</v>
      </c>
      <c r="P134" s="474">
        <v>0</v>
      </c>
      <c r="Q134" s="474">
        <v>0</v>
      </c>
      <c r="R134" s="516">
        <f t="shared" si="23"/>
        <v>0</v>
      </c>
      <c r="S134" s="497"/>
    </row>
    <row r="135" spans="2:20">
      <c r="B135" s="517" t="s">
        <v>85</v>
      </c>
      <c r="C135" s="474">
        <v>0</v>
      </c>
      <c r="D135" s="474">
        <v>0</v>
      </c>
      <c r="E135" s="474">
        <v>0</v>
      </c>
      <c r="F135" s="474">
        <v>0</v>
      </c>
      <c r="G135" s="474">
        <v>0</v>
      </c>
      <c r="H135" s="474">
        <v>0</v>
      </c>
      <c r="I135" s="474">
        <v>0</v>
      </c>
      <c r="J135" s="474">
        <v>0</v>
      </c>
      <c r="K135" s="474">
        <v>0</v>
      </c>
      <c r="L135" s="474">
        <v>0</v>
      </c>
      <c r="M135" s="474">
        <v>0</v>
      </c>
      <c r="N135" s="474">
        <v>0</v>
      </c>
      <c r="O135" s="474">
        <v>0</v>
      </c>
      <c r="P135" s="474">
        <v>0</v>
      </c>
      <c r="Q135" s="474">
        <v>0</v>
      </c>
      <c r="R135" s="516">
        <f t="shared" si="23"/>
        <v>0</v>
      </c>
      <c r="S135" s="497"/>
    </row>
    <row r="136" spans="2:20">
      <c r="B136" s="517" t="s">
        <v>89</v>
      </c>
      <c r="C136" s="474">
        <v>10</v>
      </c>
      <c r="D136" s="474">
        <v>102.63920000000002</v>
      </c>
      <c r="E136" s="474">
        <v>0</v>
      </c>
      <c r="F136" s="474">
        <v>1.024767</v>
      </c>
      <c r="G136" s="474">
        <v>0.53889399999999998</v>
      </c>
      <c r="H136" s="474">
        <v>0.59383300000000006</v>
      </c>
      <c r="I136" s="474">
        <v>1.329167</v>
      </c>
      <c r="J136" s="474">
        <v>23.046334000000002</v>
      </c>
      <c r="K136" s="474">
        <v>43.578677999999996</v>
      </c>
      <c r="L136" s="474">
        <v>25.907507000000003</v>
      </c>
      <c r="M136" s="474">
        <v>1.1061670000000001</v>
      </c>
      <c r="N136" s="474">
        <v>0.38400000000000001</v>
      </c>
      <c r="O136" s="474">
        <v>5.2293349999999998</v>
      </c>
      <c r="P136" s="474">
        <v>15.551950000000001</v>
      </c>
      <c r="Q136" s="474">
        <v>13.093187</v>
      </c>
      <c r="R136" s="516">
        <f t="shared" si="23"/>
        <v>131.38381900000002</v>
      </c>
      <c r="S136" s="497"/>
    </row>
    <row r="137" spans="2:20">
      <c r="B137" s="517" t="s">
        <v>90</v>
      </c>
      <c r="C137" s="474">
        <v>0</v>
      </c>
      <c r="D137" s="474">
        <v>0</v>
      </c>
      <c r="E137" s="474">
        <v>0</v>
      </c>
      <c r="F137" s="474">
        <v>0</v>
      </c>
      <c r="G137" s="474">
        <v>0</v>
      </c>
      <c r="H137" s="474">
        <v>0</v>
      </c>
      <c r="I137" s="474">
        <v>0</v>
      </c>
      <c r="J137" s="474">
        <v>0</v>
      </c>
      <c r="K137" s="474">
        <v>0</v>
      </c>
      <c r="L137" s="474">
        <v>0</v>
      </c>
      <c r="M137" s="474">
        <v>0</v>
      </c>
      <c r="N137" s="474">
        <v>0</v>
      </c>
      <c r="O137" s="474">
        <v>0</v>
      </c>
      <c r="P137" s="474">
        <v>0</v>
      </c>
      <c r="Q137" s="474">
        <v>0</v>
      </c>
      <c r="R137" s="516">
        <f t="shared" si="23"/>
        <v>0</v>
      </c>
      <c r="S137" s="497"/>
    </row>
    <row r="138" spans="2:20">
      <c r="B138" s="517" t="s">
        <v>91</v>
      </c>
      <c r="C138" s="474">
        <v>0</v>
      </c>
      <c r="D138" s="474">
        <v>0</v>
      </c>
      <c r="E138" s="474">
        <v>0</v>
      </c>
      <c r="F138" s="474">
        <v>0</v>
      </c>
      <c r="G138" s="474">
        <v>0</v>
      </c>
      <c r="H138" s="474">
        <v>0</v>
      </c>
      <c r="I138" s="474">
        <v>0</v>
      </c>
      <c r="J138" s="474">
        <v>0</v>
      </c>
      <c r="K138" s="474">
        <v>0</v>
      </c>
      <c r="L138" s="474">
        <v>0</v>
      </c>
      <c r="M138" s="474">
        <v>0</v>
      </c>
      <c r="N138" s="474">
        <v>0</v>
      </c>
      <c r="O138" s="474">
        <v>0</v>
      </c>
      <c r="P138" s="474">
        <v>0</v>
      </c>
      <c r="Q138" s="474">
        <v>0</v>
      </c>
      <c r="R138" s="516">
        <f t="shared" si="23"/>
        <v>0</v>
      </c>
      <c r="S138" s="497"/>
    </row>
    <row r="139" spans="2:20">
      <c r="B139" s="510" t="s">
        <v>98</v>
      </c>
      <c r="C139" s="474">
        <v>10</v>
      </c>
      <c r="D139" s="474">
        <v>127.60000000000001</v>
      </c>
      <c r="E139" s="474">
        <v>0</v>
      </c>
      <c r="F139" s="474">
        <v>37.718913999999998</v>
      </c>
      <c r="G139" s="474">
        <v>35.591856</v>
      </c>
      <c r="H139" s="474">
        <v>37.187173000000001</v>
      </c>
      <c r="I139" s="474">
        <v>34.702773000000001</v>
      </c>
      <c r="J139" s="474">
        <v>36.394258999999998</v>
      </c>
      <c r="K139" s="474">
        <v>39.788369000000003</v>
      </c>
      <c r="L139" s="474">
        <v>37.593142</v>
      </c>
      <c r="M139" s="474">
        <v>35.658068</v>
      </c>
      <c r="N139" s="474">
        <v>35.665522000000003</v>
      </c>
      <c r="O139" s="474">
        <v>38.157668000000001</v>
      </c>
      <c r="P139" s="474">
        <v>37.012989000000005</v>
      </c>
      <c r="Q139" s="474">
        <v>36.083987</v>
      </c>
      <c r="R139" s="516">
        <f t="shared" si="23"/>
        <v>441.55472000000003</v>
      </c>
      <c r="S139" s="497"/>
      <c r="T139" s="491"/>
    </row>
    <row r="140" spans="2:20">
      <c r="B140" s="510" t="s">
        <v>92</v>
      </c>
      <c r="C140" s="474">
        <v>2</v>
      </c>
      <c r="D140" s="474">
        <v>17.600000000000001</v>
      </c>
      <c r="E140" s="474">
        <v>0</v>
      </c>
      <c r="F140" s="474">
        <v>8.6069999999999993</v>
      </c>
      <c r="G140" s="474">
        <v>9.1188000000000002</v>
      </c>
      <c r="H140" s="474">
        <v>8.8482000000000003</v>
      </c>
      <c r="I140" s="474">
        <v>8.0945999999999998</v>
      </c>
      <c r="J140" s="474">
        <v>7.6212</v>
      </c>
      <c r="K140" s="474">
        <v>8.1432000000000002</v>
      </c>
      <c r="L140" s="474">
        <v>9.3732000000000006</v>
      </c>
      <c r="M140" s="474">
        <v>6.6983999999999995</v>
      </c>
      <c r="N140" s="474">
        <v>5.6129999999999995</v>
      </c>
      <c r="O140" s="474">
        <v>5.7972000000000001</v>
      </c>
      <c r="P140" s="474">
        <v>6.2724000000000002</v>
      </c>
      <c r="Q140" s="474">
        <v>6.7026000000000003</v>
      </c>
      <c r="R140" s="516">
        <f>SUM(F140:Q140)</f>
        <v>90.889800000000022</v>
      </c>
      <c r="S140" s="497"/>
    </row>
    <row r="141" spans="2:20">
      <c r="B141" s="510" t="s">
        <v>93</v>
      </c>
      <c r="C141" s="474">
        <v>0</v>
      </c>
      <c r="D141" s="474">
        <v>0</v>
      </c>
      <c r="E141" s="474">
        <v>0</v>
      </c>
      <c r="F141" s="474">
        <v>0</v>
      </c>
      <c r="G141" s="474">
        <v>0</v>
      </c>
      <c r="H141" s="474">
        <v>0</v>
      </c>
      <c r="I141" s="474">
        <v>0</v>
      </c>
      <c r="J141" s="474">
        <v>0</v>
      </c>
      <c r="K141" s="474">
        <v>0</v>
      </c>
      <c r="L141" s="474">
        <v>0</v>
      </c>
      <c r="M141" s="474">
        <v>0</v>
      </c>
      <c r="N141" s="474">
        <v>0</v>
      </c>
      <c r="O141" s="474">
        <v>0</v>
      </c>
      <c r="P141" s="474">
        <v>0</v>
      </c>
      <c r="Q141" s="474">
        <v>0</v>
      </c>
      <c r="R141" s="516">
        <f>SUM(F141:Q141)</f>
        <v>0</v>
      </c>
      <c r="S141" s="497"/>
    </row>
    <row r="142" spans="2:20">
      <c r="B142" s="510" t="s">
        <v>94</v>
      </c>
      <c r="C142" s="474">
        <v>0</v>
      </c>
      <c r="D142" s="474">
        <v>0</v>
      </c>
      <c r="E142" s="474">
        <v>0</v>
      </c>
      <c r="F142" s="474">
        <v>0</v>
      </c>
      <c r="G142" s="474">
        <v>0</v>
      </c>
      <c r="H142" s="474">
        <v>0</v>
      </c>
      <c r="I142" s="474">
        <v>0</v>
      </c>
      <c r="J142" s="474">
        <v>0</v>
      </c>
      <c r="K142" s="474">
        <v>0</v>
      </c>
      <c r="L142" s="474">
        <v>0</v>
      </c>
      <c r="M142" s="474">
        <v>0</v>
      </c>
      <c r="N142" s="474">
        <v>0</v>
      </c>
      <c r="O142" s="474">
        <v>0</v>
      </c>
      <c r="P142" s="474">
        <v>0</v>
      </c>
      <c r="Q142" s="474">
        <v>0</v>
      </c>
      <c r="R142" s="516">
        <f t="shared" si="23"/>
        <v>0</v>
      </c>
      <c r="S142" s="497"/>
    </row>
    <row r="143" spans="2:20">
      <c r="B143" s="510" t="s">
        <v>95</v>
      </c>
      <c r="C143" s="474">
        <v>0</v>
      </c>
      <c r="D143" s="474">
        <v>0</v>
      </c>
      <c r="E143" s="474">
        <v>0</v>
      </c>
      <c r="F143" s="474">
        <v>0</v>
      </c>
      <c r="G143" s="474">
        <v>0</v>
      </c>
      <c r="H143" s="474">
        <v>0</v>
      </c>
      <c r="I143" s="474">
        <v>0</v>
      </c>
      <c r="J143" s="474">
        <v>0</v>
      </c>
      <c r="K143" s="474">
        <v>0</v>
      </c>
      <c r="L143" s="474">
        <v>0</v>
      </c>
      <c r="M143" s="474">
        <v>0</v>
      </c>
      <c r="N143" s="474">
        <v>0</v>
      </c>
      <c r="O143" s="474">
        <v>0</v>
      </c>
      <c r="P143" s="474">
        <v>0</v>
      </c>
      <c r="Q143" s="474">
        <v>0</v>
      </c>
      <c r="R143" s="516">
        <f t="shared" si="23"/>
        <v>0</v>
      </c>
      <c r="S143" s="497"/>
    </row>
    <row r="144" spans="2:20">
      <c r="B144" s="517"/>
      <c r="C144" s="474"/>
      <c r="D144" s="474"/>
      <c r="E144" s="474"/>
      <c r="F144" s="474"/>
      <c r="G144" s="474"/>
      <c r="H144" s="474"/>
      <c r="I144" s="474"/>
      <c r="J144" s="474"/>
      <c r="K144" s="474"/>
      <c r="L144" s="474"/>
      <c r="M144" s="474"/>
      <c r="N144" s="474"/>
      <c r="O144" s="474"/>
      <c r="P144" s="474"/>
      <c r="Q144" s="474"/>
      <c r="R144" s="490"/>
      <c r="S144" s="497"/>
    </row>
    <row r="145" spans="2:19">
      <c r="B145" s="510" t="s">
        <v>99</v>
      </c>
      <c r="C145" s="523">
        <f>C87+C106+C125</f>
        <v>1893</v>
      </c>
      <c r="D145" s="529">
        <f t="shared" ref="D145:Q145" si="26">D87+D106+D125</f>
        <v>840.97696000000019</v>
      </c>
      <c r="E145" s="530">
        <f t="shared" si="26"/>
        <v>0</v>
      </c>
      <c r="F145" s="529">
        <f t="shared" si="26"/>
        <v>209.92234199999999</v>
      </c>
      <c r="G145" s="531">
        <f t="shared" si="26"/>
        <v>187.12458299999997</v>
      </c>
      <c r="H145" s="531">
        <f t="shared" si="26"/>
        <v>187.26566500000001</v>
      </c>
      <c r="I145" s="531">
        <f t="shared" si="26"/>
        <v>207.60425600000002</v>
      </c>
      <c r="J145" s="531">
        <f t="shared" si="26"/>
        <v>215.54762700000001</v>
      </c>
      <c r="K145" s="531">
        <f t="shared" si="26"/>
        <v>263.46048199999996</v>
      </c>
      <c r="L145" s="531">
        <f t="shared" si="26"/>
        <v>222.618255</v>
      </c>
      <c r="M145" s="531">
        <f t="shared" si="26"/>
        <v>190.86110299999999</v>
      </c>
      <c r="N145" s="531">
        <f t="shared" si="26"/>
        <v>206.220598</v>
      </c>
      <c r="O145" s="531">
        <f t="shared" si="26"/>
        <v>237.286067</v>
      </c>
      <c r="P145" s="531">
        <f t="shared" si="26"/>
        <v>253.47502300000002</v>
      </c>
      <c r="Q145" s="532">
        <f t="shared" si="26"/>
        <v>222.81451800000002</v>
      </c>
      <c r="R145" s="533">
        <f>SUM(F145:Q145)</f>
        <v>2604.200519</v>
      </c>
      <c r="S145" s="497"/>
    </row>
    <row r="146" spans="2:19" ht="15" thickBot="1">
      <c r="B146" s="518" t="s">
        <v>100</v>
      </c>
      <c r="C146" s="534">
        <f>C82+C145</f>
        <v>4256662</v>
      </c>
      <c r="D146" s="535">
        <f t="shared" ref="D146:Q146" si="27">D82+D145</f>
        <v>3528.205034660451</v>
      </c>
      <c r="E146" s="536">
        <f t="shared" si="27"/>
        <v>4082907.477564753</v>
      </c>
      <c r="F146" s="535">
        <f t="shared" si="27"/>
        <v>848.40830299999993</v>
      </c>
      <c r="G146" s="537">
        <f t="shared" si="27"/>
        <v>784.87470140999994</v>
      </c>
      <c r="H146" s="537">
        <f t="shared" si="27"/>
        <v>658.32492300000013</v>
      </c>
      <c r="I146" s="537">
        <f t="shared" si="27"/>
        <v>755.31844610000007</v>
      </c>
      <c r="J146" s="537">
        <f t="shared" si="27"/>
        <v>880.98278200000027</v>
      </c>
      <c r="K146" s="537">
        <f t="shared" si="27"/>
        <v>970.58460400000013</v>
      </c>
      <c r="L146" s="537">
        <f t="shared" si="27"/>
        <v>865.75607799999989</v>
      </c>
      <c r="M146" s="537">
        <f t="shared" si="27"/>
        <v>705.50614283677066</v>
      </c>
      <c r="N146" s="537">
        <f t="shared" si="27"/>
        <v>828.89813600000002</v>
      </c>
      <c r="O146" s="537">
        <f t="shared" si="27"/>
        <v>1007.6708208018205</v>
      </c>
      <c r="P146" s="537">
        <f t="shared" si="27"/>
        <v>975.35468581247073</v>
      </c>
      <c r="Q146" s="538">
        <f t="shared" si="27"/>
        <v>1005.0035230000002</v>
      </c>
      <c r="R146" s="539">
        <f>SUM(F146:Q146)</f>
        <v>10286.68314596106</v>
      </c>
      <c r="S146" s="497"/>
    </row>
    <row r="147" spans="2:19">
      <c r="B147" s="540"/>
      <c r="C147" s="541"/>
      <c r="D147" s="541"/>
      <c r="E147" s="541"/>
      <c r="F147" s="541"/>
      <c r="G147" s="541"/>
      <c r="H147" s="541"/>
      <c r="I147" s="541"/>
      <c r="J147" s="541"/>
      <c r="K147" s="541"/>
      <c r="L147" s="541"/>
      <c r="M147" s="541"/>
      <c r="N147" s="541"/>
      <c r="O147" s="541"/>
      <c r="P147" s="541"/>
      <c r="Q147" s="541"/>
      <c r="R147" s="541"/>
      <c r="S147" s="497"/>
    </row>
    <row r="148" spans="2:19" ht="15" thickBot="1">
      <c r="B148" s="542"/>
      <c r="C148" s="543"/>
      <c r="D148" s="543"/>
      <c r="E148" s="543"/>
      <c r="F148" s="543"/>
      <c r="G148" s="543"/>
      <c r="H148" s="543"/>
      <c r="I148" s="543"/>
      <c r="J148" s="543"/>
      <c r="K148" s="543"/>
      <c r="L148" s="543"/>
      <c r="M148" s="543"/>
      <c r="N148" s="543"/>
      <c r="O148" s="543"/>
      <c r="P148" s="543"/>
      <c r="Q148" s="543"/>
      <c r="R148" s="543"/>
      <c r="S148" s="544"/>
    </row>
    <row r="150" spans="2:19">
      <c r="C150" s="545"/>
    </row>
    <row r="151" spans="2:19">
      <c r="C151" s="545"/>
      <c r="R151" s="546"/>
    </row>
    <row r="154" spans="2:19">
      <c r="C154" s="545"/>
    </row>
    <row r="155" spans="2:19">
      <c r="C155" s="545"/>
    </row>
    <row r="156" spans="2:19">
      <c r="C156" s="547"/>
    </row>
    <row r="157" spans="2:19">
      <c r="C157" s="547"/>
    </row>
    <row r="158" spans="2:19">
      <c r="C158" s="547"/>
    </row>
  </sheetData>
  <mergeCells count="4">
    <mergeCell ref="B5:B6"/>
    <mergeCell ref="C5:C6"/>
    <mergeCell ref="D5:E5"/>
    <mergeCell ref="F5:R5"/>
  </mergeCells>
  <pageMargins left="0.51181102362204722" right="0.31496062992125984" top="0.35433070866141736" bottom="0.35433070866141736" header="0.31496062992125984" footer="0.31496062992125984"/>
  <pageSetup paperSize="5" scale="65" orientation="landscape" r:id="rId1"/>
  <ignoredErrors>
    <ignoredError sqref="R1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showGridLines="0" view="pageBreakPreview" zoomScale="60" zoomScaleNormal="55" workbookViewId="0">
      <selection activeCell="C76" sqref="C76:D77"/>
    </sheetView>
  </sheetViews>
  <sheetFormatPr defaultColWidth="9.109375" defaultRowHeight="14.4"/>
  <cols>
    <col min="1" max="1" width="9.109375" style="201"/>
    <col min="2" max="2" width="73.33203125" style="201" customWidth="1"/>
    <col min="3" max="3" width="15.21875" style="201" customWidth="1"/>
    <col min="4" max="4" width="14" style="201" customWidth="1"/>
    <col min="5" max="5" width="17.5546875" style="201" customWidth="1"/>
    <col min="6" max="18" width="12.77734375" style="201" customWidth="1"/>
    <col min="19" max="19" width="15.109375" style="201" bestFit="1" customWidth="1"/>
    <col min="20" max="16384" width="9.109375" style="201"/>
  </cols>
  <sheetData>
    <row r="1" spans="2:19" ht="15" thickBot="1"/>
    <row r="2" spans="2:19" ht="15" thickBot="1"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</row>
    <row r="3" spans="2:19" s="205" customFormat="1" ht="15" thickBot="1">
      <c r="B3" s="203" t="s">
        <v>103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</row>
    <row r="4" spans="2:19" ht="15" thickBot="1"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</row>
    <row r="5" spans="2:19" s="205" customFormat="1">
      <c r="B5" s="582" t="s">
        <v>0</v>
      </c>
      <c r="C5" s="584" t="s">
        <v>1</v>
      </c>
      <c r="D5" s="586" t="s">
        <v>2</v>
      </c>
      <c r="E5" s="587"/>
      <c r="F5" s="586" t="s">
        <v>3</v>
      </c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7"/>
    </row>
    <row r="6" spans="2:19" s="205" customFormat="1" ht="81.599999999999994" customHeight="1" thickBot="1">
      <c r="B6" s="583"/>
      <c r="C6" s="585"/>
      <c r="D6" s="207" t="s">
        <v>4</v>
      </c>
      <c r="E6" s="208" t="s">
        <v>5</v>
      </c>
      <c r="F6" s="209" t="s">
        <v>6</v>
      </c>
      <c r="G6" s="210" t="s">
        <v>7</v>
      </c>
      <c r="H6" s="210" t="s">
        <v>8</v>
      </c>
      <c r="I6" s="210" t="s">
        <v>9</v>
      </c>
      <c r="J6" s="210" t="s">
        <v>10</v>
      </c>
      <c r="K6" s="210" t="s">
        <v>11</v>
      </c>
      <c r="L6" s="210" t="s">
        <v>12</v>
      </c>
      <c r="M6" s="210" t="s">
        <v>13</v>
      </c>
      <c r="N6" s="210" t="s">
        <v>14</v>
      </c>
      <c r="O6" s="210" t="s">
        <v>15</v>
      </c>
      <c r="P6" s="210" t="s">
        <v>16</v>
      </c>
      <c r="Q6" s="210" t="s">
        <v>17</v>
      </c>
      <c r="R6" s="211" t="s">
        <v>18</v>
      </c>
    </row>
    <row r="7" spans="2:19" s="205" customFormat="1">
      <c r="B7" s="212" t="s">
        <v>19</v>
      </c>
      <c r="C7" s="213"/>
      <c r="D7" s="214"/>
      <c r="E7" s="215"/>
      <c r="F7" s="214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7"/>
      <c r="R7" s="218"/>
    </row>
    <row r="8" spans="2:19" s="205" customFormat="1">
      <c r="B8" s="219" t="s">
        <v>20</v>
      </c>
      <c r="C8" s="220">
        <f>C9+C11+C14+C19</f>
        <v>2996429</v>
      </c>
      <c r="D8" s="221">
        <f t="shared" ref="D8:Q8" si="0">SUM(D9,D11,D14,D19)</f>
        <v>1933.7444861582924</v>
      </c>
      <c r="E8" s="222">
        <f t="shared" si="0"/>
        <v>0</v>
      </c>
      <c r="F8" s="221">
        <f t="shared" si="0"/>
        <v>200.51329200000001</v>
      </c>
      <c r="G8" s="223">
        <f t="shared" si="0"/>
        <v>226.39915000000002</v>
      </c>
      <c r="H8" s="223">
        <f t="shared" si="0"/>
        <v>252.69914200000005</v>
      </c>
      <c r="I8" s="223">
        <f t="shared" si="0"/>
        <v>214.903572</v>
      </c>
      <c r="J8" s="223">
        <f t="shared" si="0"/>
        <v>204.000404</v>
      </c>
      <c r="K8" s="223">
        <f t="shared" si="0"/>
        <v>215.23132100000004</v>
      </c>
      <c r="L8" s="223">
        <f t="shared" si="0"/>
        <v>230.33252800000002</v>
      </c>
      <c r="M8" s="223">
        <f t="shared" si="0"/>
        <v>191.12579299999999</v>
      </c>
      <c r="N8" s="223">
        <f t="shared" si="0"/>
        <v>180.67760099999998</v>
      </c>
      <c r="O8" s="223">
        <f t="shared" si="0"/>
        <v>170.94891339999998</v>
      </c>
      <c r="P8" s="223">
        <f t="shared" si="0"/>
        <v>169.95913900000002</v>
      </c>
      <c r="Q8" s="224">
        <f t="shared" si="0"/>
        <v>185.69471100000004</v>
      </c>
      <c r="R8" s="225">
        <f t="shared" ref="R8:R71" si="1">SUM(F8:Q8)</f>
        <v>2442.4855664000006</v>
      </c>
    </row>
    <row r="9" spans="2:19" s="205" customFormat="1">
      <c r="B9" s="219" t="s">
        <v>21</v>
      </c>
      <c r="C9" s="220">
        <f>C10</f>
        <v>1505992</v>
      </c>
      <c r="D9" s="221">
        <f t="shared" ref="D9:Q9" si="2">D10</f>
        <v>787.78176049659669</v>
      </c>
      <c r="E9" s="222">
        <f t="shared" si="2"/>
        <v>0</v>
      </c>
      <c r="F9" s="221">
        <f t="shared" si="2"/>
        <v>40.536817974631688</v>
      </c>
      <c r="G9" s="221">
        <f t="shared" si="2"/>
        <v>45.770038692304432</v>
      </c>
      <c r="H9" s="221">
        <f t="shared" si="2"/>
        <v>51.08698290983925</v>
      </c>
      <c r="I9" s="221">
        <f t="shared" si="2"/>
        <v>43.446032397005155</v>
      </c>
      <c r="J9" s="221">
        <f t="shared" si="2"/>
        <v>41.241790812049139</v>
      </c>
      <c r="K9" s="221">
        <f t="shared" si="2"/>
        <v>43.512291852534766</v>
      </c>
      <c r="L9" s="221">
        <f t="shared" si="2"/>
        <v>46.56523100310357</v>
      </c>
      <c r="M9" s="221">
        <f t="shared" si="2"/>
        <v>38.638991978138463</v>
      </c>
      <c r="N9" s="221">
        <f t="shared" si="2"/>
        <v>36.526730725812094</v>
      </c>
      <c r="O9" s="221">
        <f t="shared" si="2"/>
        <v>34.559928253818086</v>
      </c>
      <c r="P9" s="221">
        <f t="shared" si="2"/>
        <v>34.359830273836046</v>
      </c>
      <c r="Q9" s="221">
        <f t="shared" si="2"/>
        <v>37.541015977428756</v>
      </c>
      <c r="R9" s="225">
        <f t="shared" si="1"/>
        <v>493.78568285050147</v>
      </c>
      <c r="S9" s="226"/>
    </row>
    <row r="10" spans="2:19">
      <c r="B10" s="227" t="s">
        <v>22</v>
      </c>
      <c r="C10" s="228">
        <v>1505992</v>
      </c>
      <c r="D10" s="228">
        <v>787.78176049659669</v>
      </c>
      <c r="E10" s="228">
        <v>0</v>
      </c>
      <c r="F10" s="228">
        <v>40.536817974631688</v>
      </c>
      <c r="G10" s="228">
        <v>45.770038692304432</v>
      </c>
      <c r="H10" s="228">
        <v>51.08698290983925</v>
      </c>
      <c r="I10" s="228">
        <v>43.446032397005155</v>
      </c>
      <c r="J10" s="228">
        <v>41.241790812049139</v>
      </c>
      <c r="K10" s="228">
        <v>43.512291852534766</v>
      </c>
      <c r="L10" s="228">
        <v>46.56523100310357</v>
      </c>
      <c r="M10" s="228">
        <v>38.638991978138463</v>
      </c>
      <c r="N10" s="228">
        <v>36.526730725812094</v>
      </c>
      <c r="O10" s="228">
        <v>34.559928253818086</v>
      </c>
      <c r="P10" s="228">
        <v>34.359830273836046</v>
      </c>
      <c r="Q10" s="228">
        <v>37.541015977428756</v>
      </c>
      <c r="R10" s="225">
        <f t="shared" si="1"/>
        <v>493.78568285050147</v>
      </c>
      <c r="S10" s="229"/>
    </row>
    <row r="11" spans="2:19" s="205" customFormat="1">
      <c r="B11" s="219" t="s">
        <v>23</v>
      </c>
      <c r="C11" s="220">
        <f>SUM(C12:C13)</f>
        <v>940877</v>
      </c>
      <c r="D11" s="221">
        <f>SUM(D12:D13)</f>
        <v>609.33701099174289</v>
      </c>
      <c r="E11" s="222">
        <f t="shared" ref="E11:Q11" si="3">SUM(E12:E13)</f>
        <v>0</v>
      </c>
      <c r="F11" s="221">
        <f t="shared" si="3"/>
        <v>66.507422428943386</v>
      </c>
      <c r="G11" s="221">
        <f t="shared" si="3"/>
        <v>75.093395337620407</v>
      </c>
      <c r="H11" s="221">
        <f t="shared" si="3"/>
        <v>83.816730635620672</v>
      </c>
      <c r="I11" s="221">
        <f t="shared" si="3"/>
        <v>71.280474735275149</v>
      </c>
      <c r="J11" s="221">
        <f t="shared" si="3"/>
        <v>67.664048149501781</v>
      </c>
      <c r="K11" s="221">
        <f t="shared" si="3"/>
        <v>71.389184442129221</v>
      </c>
      <c r="L11" s="221">
        <f t="shared" si="3"/>
        <v>76.398041177352141</v>
      </c>
      <c r="M11" s="221">
        <f t="shared" si="3"/>
        <v>63.393721809314222</v>
      </c>
      <c r="N11" s="221">
        <f t="shared" si="3"/>
        <v>59.928204326499632</v>
      </c>
      <c r="O11" s="221">
        <f t="shared" si="3"/>
        <v>56.701336274817429</v>
      </c>
      <c r="P11" s="221">
        <f t="shared" si="3"/>
        <v>56.373042108014005</v>
      </c>
      <c r="Q11" s="221">
        <f t="shared" si="3"/>
        <v>61.592308739799456</v>
      </c>
      <c r="R11" s="225">
        <f t="shared" si="1"/>
        <v>810.13791016488767</v>
      </c>
      <c r="S11" s="230"/>
    </row>
    <row r="12" spans="2:19">
      <c r="B12" s="227" t="s">
        <v>22</v>
      </c>
      <c r="C12" s="228">
        <v>0</v>
      </c>
      <c r="D12" s="228">
        <v>0</v>
      </c>
      <c r="E12" s="228">
        <v>0</v>
      </c>
      <c r="F12" s="228">
        <v>46.344186616080499</v>
      </c>
      <c r="G12" s="228">
        <v>52.327126808740445</v>
      </c>
      <c r="H12" s="228">
        <v>58.405784862239585</v>
      </c>
      <c r="I12" s="228">
        <v>49.670179696766887</v>
      </c>
      <c r="J12" s="228">
        <v>47.150154976917008</v>
      </c>
      <c r="K12" s="228">
        <v>49.745931586667709</v>
      </c>
      <c r="L12" s="228">
        <v>53.23623962737387</v>
      </c>
      <c r="M12" s="228">
        <v>44.17447506641291</v>
      </c>
      <c r="N12" s="228">
        <v>41.759607927088105</v>
      </c>
      <c r="O12" s="228">
        <v>39.511038222971187</v>
      </c>
      <c r="P12" s="228">
        <v>39.282273889974164</v>
      </c>
      <c r="Q12" s="228">
        <v>42.919201287678902</v>
      </c>
      <c r="R12" s="225">
        <f t="shared" si="1"/>
        <v>564.52620056891135</v>
      </c>
      <c r="S12" s="231"/>
    </row>
    <row r="13" spans="2:19">
      <c r="B13" s="227" t="s">
        <v>24</v>
      </c>
      <c r="C13" s="228">
        <v>940877</v>
      </c>
      <c r="D13" s="228">
        <v>609.33701099174289</v>
      </c>
      <c r="E13" s="228">
        <v>0</v>
      </c>
      <c r="F13" s="228">
        <v>20.16323581286289</v>
      </c>
      <c r="G13" s="228">
        <v>22.766268528879959</v>
      </c>
      <c r="H13" s="228">
        <v>25.41094577338108</v>
      </c>
      <c r="I13" s="228">
        <v>21.610295038508262</v>
      </c>
      <c r="J13" s="228">
        <v>20.513893172584776</v>
      </c>
      <c r="K13" s="228">
        <v>21.643252855461519</v>
      </c>
      <c r="L13" s="228">
        <v>23.161801549978271</v>
      </c>
      <c r="M13" s="228">
        <v>19.219246742901312</v>
      </c>
      <c r="N13" s="228">
        <v>18.168596399411527</v>
      </c>
      <c r="O13" s="228">
        <v>17.190298051846241</v>
      </c>
      <c r="P13" s="228">
        <v>17.090768218039841</v>
      </c>
      <c r="Q13" s="228">
        <v>18.673107452120554</v>
      </c>
      <c r="R13" s="225">
        <f t="shared" si="1"/>
        <v>245.61170959597624</v>
      </c>
      <c r="S13" s="229"/>
    </row>
    <row r="14" spans="2:19" s="205" customFormat="1">
      <c r="B14" s="219" t="s">
        <v>25</v>
      </c>
      <c r="C14" s="220">
        <f>SUM(C15:C18)</f>
        <v>456176</v>
      </c>
      <c r="D14" s="221">
        <f>SUM(D15:D18)</f>
        <v>403.24693795446706</v>
      </c>
      <c r="E14" s="222">
        <f t="shared" ref="E14:Q14" si="4">SUM(E15:E18)</f>
        <v>0</v>
      </c>
      <c r="F14" s="221">
        <f t="shared" si="4"/>
        <v>64.277414875422167</v>
      </c>
      <c r="G14" s="221">
        <f t="shared" si="4"/>
        <v>72.575498346478369</v>
      </c>
      <c r="H14" s="221">
        <f t="shared" si="4"/>
        <v>81.006338417690642</v>
      </c>
      <c r="I14" s="221">
        <f t="shared" si="4"/>
        <v>68.890425756184584</v>
      </c>
      <c r="J14" s="221">
        <f t="shared" si="4"/>
        <v>65.395258697671423</v>
      </c>
      <c r="K14" s="221">
        <f t="shared" si="4"/>
        <v>68.995490404208056</v>
      </c>
      <c r="L14" s="221">
        <f t="shared" si="4"/>
        <v>73.83639914285979</v>
      </c>
      <c r="M14" s="221">
        <f t="shared" si="4"/>
        <v>61.268117278005981</v>
      </c>
      <c r="N14" s="221">
        <f t="shared" si="4"/>
        <v>57.918799309189886</v>
      </c>
      <c r="O14" s="221">
        <f t="shared" si="4"/>
        <v>54.800128806994074</v>
      </c>
      <c r="P14" s="221">
        <f t="shared" si="4"/>
        <v>54.48284241112826</v>
      </c>
      <c r="Q14" s="221">
        <f t="shared" si="4"/>
        <v>59.527105959232969</v>
      </c>
      <c r="R14" s="225">
        <f t="shared" si="1"/>
        <v>782.97381940506614</v>
      </c>
      <c r="S14" s="230"/>
    </row>
    <row r="15" spans="2:19">
      <c r="B15" s="227" t="s">
        <v>22</v>
      </c>
      <c r="C15" s="228">
        <v>0</v>
      </c>
      <c r="D15" s="228">
        <v>0</v>
      </c>
      <c r="E15" s="228">
        <v>0</v>
      </c>
      <c r="F15" s="228">
        <v>22.469586076840862</v>
      </c>
      <c r="G15" s="228">
        <v>25.370363919059322</v>
      </c>
      <c r="H15" s="228">
        <v>28.317549754820412</v>
      </c>
      <c r="I15" s="228">
        <v>24.082165631566049</v>
      </c>
      <c r="J15" s="228">
        <v>22.860353005367397</v>
      </c>
      <c r="K15" s="228">
        <v>24.118893293326746</v>
      </c>
      <c r="L15" s="228">
        <v>25.811139563717099</v>
      </c>
      <c r="M15" s="228">
        <v>21.417619822021418</v>
      </c>
      <c r="N15" s="228">
        <v>20.246791957445936</v>
      </c>
      <c r="O15" s="228">
        <v>19.156591994827526</v>
      </c>
      <c r="P15" s="228">
        <v>19.045677546934201</v>
      </c>
      <c r="Q15" s="228">
        <v>20.809010969849261</v>
      </c>
      <c r="R15" s="225">
        <f t="shared" si="1"/>
        <v>273.70574353577621</v>
      </c>
      <c r="S15" s="231"/>
    </row>
    <row r="16" spans="2:19">
      <c r="B16" s="227" t="s">
        <v>24</v>
      </c>
      <c r="C16" s="228">
        <v>0</v>
      </c>
      <c r="D16" s="228">
        <v>0</v>
      </c>
      <c r="E16" s="228">
        <v>0</v>
      </c>
      <c r="F16" s="228">
        <v>22.469586076840862</v>
      </c>
      <c r="G16" s="228">
        <v>25.370363919059322</v>
      </c>
      <c r="H16" s="228">
        <v>28.317549754820412</v>
      </c>
      <c r="I16" s="228">
        <v>24.082165631566049</v>
      </c>
      <c r="J16" s="228">
        <v>22.860353005367397</v>
      </c>
      <c r="K16" s="228">
        <v>24.118893293326746</v>
      </c>
      <c r="L16" s="228">
        <v>25.811139563717099</v>
      </c>
      <c r="M16" s="228">
        <v>21.417619822021418</v>
      </c>
      <c r="N16" s="228">
        <v>20.246791957445936</v>
      </c>
      <c r="O16" s="228">
        <v>19.156591994827526</v>
      </c>
      <c r="P16" s="228">
        <v>19.045677546934201</v>
      </c>
      <c r="Q16" s="228">
        <v>20.809010969849261</v>
      </c>
      <c r="R16" s="225">
        <f t="shared" si="1"/>
        <v>273.70574353577621</v>
      </c>
      <c r="S16" s="231"/>
    </row>
    <row r="17" spans="2:19">
      <c r="B17" s="227" t="s">
        <v>26</v>
      </c>
      <c r="C17" s="228">
        <v>303958</v>
      </c>
      <c r="D17" s="228">
        <v>253.3242773143279</v>
      </c>
      <c r="E17" s="228">
        <v>0</v>
      </c>
      <c r="F17" s="228">
        <v>15.531291017055821</v>
      </c>
      <c r="G17" s="228">
        <v>17.536349084848069</v>
      </c>
      <c r="H17" s="228">
        <v>19.573485004486958</v>
      </c>
      <c r="I17" s="228">
        <v>16.645928477084745</v>
      </c>
      <c r="J17" s="228">
        <v>15.801394563513318</v>
      </c>
      <c r="K17" s="228">
        <v>16.671315148705247</v>
      </c>
      <c r="L17" s="228">
        <v>17.841019352782652</v>
      </c>
      <c r="M17" s="228">
        <v>14.804157282244265</v>
      </c>
      <c r="N17" s="228">
        <v>13.994864746395445</v>
      </c>
      <c r="O17" s="228">
        <v>13.241303339954507</v>
      </c>
      <c r="P17" s="228">
        <v>13.164637727942953</v>
      </c>
      <c r="Q17" s="228">
        <v>14.383478362467248</v>
      </c>
      <c r="R17" s="225">
        <f t="shared" si="1"/>
        <v>189.18922410748124</v>
      </c>
      <c r="S17" s="229"/>
    </row>
    <row r="18" spans="2:19">
      <c r="B18" s="227" t="s">
        <v>27</v>
      </c>
      <c r="C18" s="228">
        <v>152218</v>
      </c>
      <c r="D18" s="228">
        <v>149.92266064013913</v>
      </c>
      <c r="E18" s="228">
        <v>0</v>
      </c>
      <c r="F18" s="228">
        <v>3.8069517046846197</v>
      </c>
      <c r="G18" s="228">
        <v>4.2984214235116598</v>
      </c>
      <c r="H18" s="228">
        <v>4.7977539035628674</v>
      </c>
      <c r="I18" s="228">
        <v>4.0801660159677287</v>
      </c>
      <c r="J18" s="228">
        <v>3.8731581234233152</v>
      </c>
      <c r="K18" s="228">
        <v>4.0863886688493087</v>
      </c>
      <c r="L18" s="228">
        <v>4.3731006626429441</v>
      </c>
      <c r="M18" s="228">
        <v>3.6287203517188766</v>
      </c>
      <c r="N18" s="228">
        <v>3.4303506479025723</v>
      </c>
      <c r="O18" s="228">
        <v>3.245641477384519</v>
      </c>
      <c r="P18" s="228">
        <v>3.2268495893169034</v>
      </c>
      <c r="Q18" s="228">
        <v>3.5256056570672025</v>
      </c>
      <c r="R18" s="225">
        <f t="shared" si="1"/>
        <v>46.373108226032521</v>
      </c>
      <c r="S18" s="229"/>
    </row>
    <row r="19" spans="2:19" s="205" customFormat="1">
      <c r="B19" s="219" t="s">
        <v>28</v>
      </c>
      <c r="C19" s="220">
        <f>SUM(C20:C28)</f>
        <v>93384</v>
      </c>
      <c r="D19" s="221">
        <f>SUM(D20:D28)</f>
        <v>133.37877671548591</v>
      </c>
      <c r="E19" s="222">
        <f t="shared" ref="E19:Q19" si="5">SUM(E20:E28)</f>
        <v>0</v>
      </c>
      <c r="F19" s="221">
        <f t="shared" si="5"/>
        <v>29.191636721002759</v>
      </c>
      <c r="G19" s="221">
        <f t="shared" si="5"/>
        <v>32.960217623596805</v>
      </c>
      <c r="H19" s="221">
        <f t="shared" si="5"/>
        <v>36.78909003684948</v>
      </c>
      <c r="I19" s="221">
        <f t="shared" si="5"/>
        <v>31.286639111535109</v>
      </c>
      <c r="J19" s="221">
        <f t="shared" si="5"/>
        <v>29.699306340777639</v>
      </c>
      <c r="K19" s="221">
        <f t="shared" si="5"/>
        <v>31.334354301127988</v>
      </c>
      <c r="L19" s="221">
        <f t="shared" si="5"/>
        <v>33.532856676684538</v>
      </c>
      <c r="M19" s="221">
        <f t="shared" si="5"/>
        <v>27.824961934541335</v>
      </c>
      <c r="N19" s="221">
        <f t="shared" si="5"/>
        <v>26.303866638498377</v>
      </c>
      <c r="O19" s="221">
        <f t="shared" si="5"/>
        <v>24.887520064370403</v>
      </c>
      <c r="P19" s="221">
        <f t="shared" si="5"/>
        <v>24.743424207021711</v>
      </c>
      <c r="Q19" s="221">
        <f t="shared" si="5"/>
        <v>27.034280323538827</v>
      </c>
      <c r="R19" s="225">
        <f t="shared" si="1"/>
        <v>355.58815397954493</v>
      </c>
      <c r="S19" s="230"/>
    </row>
    <row r="20" spans="2:19">
      <c r="B20" s="227" t="s">
        <v>22</v>
      </c>
      <c r="C20" s="228">
        <v>0</v>
      </c>
      <c r="D20" s="228">
        <v>0</v>
      </c>
      <c r="E20" s="228">
        <v>0</v>
      </c>
      <c r="F20" s="228">
        <v>4.5997450879003718</v>
      </c>
      <c r="G20" s="228">
        <v>5.1935628193532395</v>
      </c>
      <c r="H20" s="228">
        <v>5.7968807231549446</v>
      </c>
      <c r="I20" s="228">
        <v>4.92985597024283</v>
      </c>
      <c r="J20" s="228">
        <v>4.6797389183989422</v>
      </c>
      <c r="K20" s="228">
        <v>4.9373744835432563</v>
      </c>
      <c r="L20" s="228">
        <v>5.2837939255003352</v>
      </c>
      <c r="M20" s="228">
        <v>4.3843972574287653</v>
      </c>
      <c r="N20" s="228">
        <v>4.1447172873376052</v>
      </c>
      <c r="O20" s="228">
        <v>3.9215426411409973</v>
      </c>
      <c r="P20" s="228">
        <v>3.898837363654807</v>
      </c>
      <c r="Q20" s="228">
        <v>4.2598090443367171</v>
      </c>
      <c r="R20" s="225">
        <f t="shared" si="1"/>
        <v>56.030255521992814</v>
      </c>
      <c r="S20" s="229"/>
    </row>
    <row r="21" spans="2:19">
      <c r="B21" s="227" t="s">
        <v>29</v>
      </c>
      <c r="C21" s="228">
        <v>0</v>
      </c>
      <c r="D21" s="228">
        <v>0</v>
      </c>
      <c r="E21" s="228">
        <v>0</v>
      </c>
      <c r="F21" s="228">
        <v>4.5997450879003718</v>
      </c>
      <c r="G21" s="228">
        <v>5.1935628193532395</v>
      </c>
      <c r="H21" s="228">
        <v>5.7968807231549446</v>
      </c>
      <c r="I21" s="228">
        <v>4.92985597024283</v>
      </c>
      <c r="J21" s="228">
        <v>4.6797389183989422</v>
      </c>
      <c r="K21" s="228">
        <v>4.9373744835432563</v>
      </c>
      <c r="L21" s="228">
        <v>5.2837939255003352</v>
      </c>
      <c r="M21" s="228">
        <v>4.3843972574287653</v>
      </c>
      <c r="N21" s="228">
        <v>4.1447172873376052</v>
      </c>
      <c r="O21" s="228">
        <v>3.9215426411409973</v>
      </c>
      <c r="P21" s="228">
        <v>3.898837363654807</v>
      </c>
      <c r="Q21" s="228">
        <v>4.2598090443367171</v>
      </c>
      <c r="R21" s="225">
        <f t="shared" si="1"/>
        <v>56.030255521992814</v>
      </c>
      <c r="S21" s="229"/>
    </row>
    <row r="22" spans="2:19">
      <c r="B22" s="227" t="s">
        <v>30</v>
      </c>
      <c r="C22" s="228">
        <v>0</v>
      </c>
      <c r="D22" s="228">
        <v>0</v>
      </c>
      <c r="E22" s="228">
        <v>0</v>
      </c>
      <c r="F22" s="228">
        <v>4.5997450879003718</v>
      </c>
      <c r="G22" s="228">
        <v>5.1935628193532395</v>
      </c>
      <c r="H22" s="228">
        <v>5.7968807231549446</v>
      </c>
      <c r="I22" s="228">
        <v>4.92985597024283</v>
      </c>
      <c r="J22" s="228">
        <v>4.6797389183989422</v>
      </c>
      <c r="K22" s="228">
        <v>4.9373744835432563</v>
      </c>
      <c r="L22" s="228">
        <v>5.2837939255003352</v>
      </c>
      <c r="M22" s="228">
        <v>4.3843972574287653</v>
      </c>
      <c r="N22" s="228">
        <v>4.1447172873376052</v>
      </c>
      <c r="O22" s="228">
        <v>3.9215426411409973</v>
      </c>
      <c r="P22" s="228">
        <v>3.898837363654807</v>
      </c>
      <c r="Q22" s="228">
        <v>4.2598090443367171</v>
      </c>
      <c r="R22" s="225">
        <f t="shared" si="1"/>
        <v>56.030255521992814</v>
      </c>
      <c r="S22" s="229"/>
    </row>
    <row r="23" spans="2:19">
      <c r="B23" s="227" t="s">
        <v>31</v>
      </c>
      <c r="C23" s="228">
        <v>0</v>
      </c>
      <c r="D23" s="228">
        <v>0</v>
      </c>
      <c r="E23" s="228">
        <v>0</v>
      </c>
      <c r="F23" s="228">
        <v>4.5997450879003718</v>
      </c>
      <c r="G23" s="228">
        <v>5.1935628193532395</v>
      </c>
      <c r="H23" s="228">
        <v>5.7968807231549446</v>
      </c>
      <c r="I23" s="228">
        <v>4.92985597024283</v>
      </c>
      <c r="J23" s="228">
        <v>4.6797389183989422</v>
      </c>
      <c r="K23" s="228">
        <v>4.9373744835432563</v>
      </c>
      <c r="L23" s="228">
        <v>5.2837939255003352</v>
      </c>
      <c r="M23" s="228">
        <v>4.3843972574287653</v>
      </c>
      <c r="N23" s="228">
        <v>4.1447172873376052</v>
      </c>
      <c r="O23" s="228">
        <v>3.9215426411409973</v>
      </c>
      <c r="P23" s="228">
        <v>3.898837363654807</v>
      </c>
      <c r="Q23" s="228">
        <v>4.2598090443367171</v>
      </c>
      <c r="R23" s="225">
        <f t="shared" si="1"/>
        <v>56.030255521992814</v>
      </c>
      <c r="S23" s="231"/>
    </row>
    <row r="24" spans="2:19">
      <c r="B24" s="227" t="s">
        <v>32</v>
      </c>
      <c r="C24" s="228">
        <v>41372</v>
      </c>
      <c r="D24" s="228">
        <v>46.79563939607079</v>
      </c>
      <c r="E24" s="228">
        <v>0</v>
      </c>
      <c r="F24" s="228">
        <v>3.5738804381434468</v>
      </c>
      <c r="G24" s="228">
        <v>4.0352611307050106</v>
      </c>
      <c r="H24" s="228">
        <v>4.504023206249256</v>
      </c>
      <c r="I24" s="228">
        <v>3.8303678743549416</v>
      </c>
      <c r="J24" s="228">
        <v>3.6360335315274765</v>
      </c>
      <c r="K24" s="228">
        <v>3.8362095605994693</v>
      </c>
      <c r="L24" s="228">
        <v>4.1053683168661355</v>
      </c>
      <c r="M24" s="228">
        <v>3.4065608619470162</v>
      </c>
      <c r="N24" s="228">
        <v>3.2203358559620421</v>
      </c>
      <c r="O24" s="228">
        <v>3.0469350506805211</v>
      </c>
      <c r="P24" s="228">
        <v>3.0292936497985532</v>
      </c>
      <c r="Q24" s="228">
        <v>3.3097591111795257</v>
      </c>
      <c r="R24" s="225">
        <f t="shared" si="1"/>
        <v>43.534028588013399</v>
      </c>
      <c r="S24" s="231"/>
    </row>
    <row r="25" spans="2:19">
      <c r="B25" s="227" t="s">
        <v>33</v>
      </c>
      <c r="C25" s="228">
        <v>22456</v>
      </c>
      <c r="D25" s="228">
        <v>29.539953140195966</v>
      </c>
      <c r="E25" s="228">
        <v>0</v>
      </c>
      <c r="F25" s="228">
        <v>1.8831946404153814</v>
      </c>
      <c r="G25" s="228">
        <v>2.1263112366366115</v>
      </c>
      <c r="H25" s="228">
        <v>2.3733173252771964</v>
      </c>
      <c r="I25" s="228">
        <v>2.0183462700144634</v>
      </c>
      <c r="J25" s="228">
        <v>1.9159451407110333</v>
      </c>
      <c r="K25" s="228">
        <v>2.0214244458004438</v>
      </c>
      <c r="L25" s="228">
        <v>2.1632530088974145</v>
      </c>
      <c r="M25" s="228">
        <v>1.7950284763303352</v>
      </c>
      <c r="N25" s="228">
        <v>1.6969004221740509</v>
      </c>
      <c r="O25" s="228">
        <v>1.6055298593357747</v>
      </c>
      <c r="P25" s="228">
        <v>1.5962340274898725</v>
      </c>
      <c r="Q25" s="228">
        <v>1.7440204637839327</v>
      </c>
      <c r="R25" s="225">
        <f t="shared" si="1"/>
        <v>22.939505316866509</v>
      </c>
      <c r="S25" s="229"/>
    </row>
    <row r="26" spans="2:19">
      <c r="B26" s="227" t="s">
        <v>34</v>
      </c>
      <c r="C26" s="228">
        <v>16407</v>
      </c>
      <c r="D26" s="228">
        <v>25.539991284093244</v>
      </c>
      <c r="E26" s="228">
        <v>0</v>
      </c>
      <c r="F26" s="228">
        <v>1.822150056666451</v>
      </c>
      <c r="G26" s="228">
        <v>2.0573859213370072</v>
      </c>
      <c r="H26" s="228">
        <v>2.2963851988169623</v>
      </c>
      <c r="I26" s="228">
        <v>1.9529206866626216</v>
      </c>
      <c r="J26" s="228">
        <v>1.8538389350695959</v>
      </c>
      <c r="K26" s="228">
        <v>1.9558990820246731</v>
      </c>
      <c r="L26" s="228">
        <v>2.0931302097784474</v>
      </c>
      <c r="M26" s="228">
        <v>1.7368418376242631</v>
      </c>
      <c r="N26" s="228">
        <v>1.6418946475653518</v>
      </c>
      <c r="O26" s="228">
        <v>1.5534859017669425</v>
      </c>
      <c r="P26" s="228">
        <v>1.5444913984048063</v>
      </c>
      <c r="Q26" s="228">
        <v>1.6874872722717569</v>
      </c>
      <c r="R26" s="225">
        <f t="shared" si="1"/>
        <v>22.19591114798888</v>
      </c>
      <c r="S26" s="229"/>
    </row>
    <row r="27" spans="2:19">
      <c r="B27" s="227" t="s">
        <v>35</v>
      </c>
      <c r="C27" s="228">
        <v>6235</v>
      </c>
      <c r="D27" s="228">
        <v>11.963704638155354</v>
      </c>
      <c r="E27" s="228">
        <v>0</v>
      </c>
      <c r="F27" s="228">
        <v>1.2453180883354393</v>
      </c>
      <c r="G27" s="228">
        <v>1.4060861196113044</v>
      </c>
      <c r="H27" s="228">
        <v>1.5694261926508382</v>
      </c>
      <c r="I27" s="228">
        <v>1.3346910959872798</v>
      </c>
      <c r="J27" s="228">
        <v>1.2669753241542576</v>
      </c>
      <c r="K27" s="228">
        <v>1.3367266306596339</v>
      </c>
      <c r="L27" s="228">
        <v>1.4305149578334642</v>
      </c>
      <c r="M27" s="228">
        <v>1.1870156077750442</v>
      </c>
      <c r="N27" s="228">
        <v>1.1221255331160451</v>
      </c>
      <c r="O27" s="228">
        <v>1.0617040492173884</v>
      </c>
      <c r="P27" s="228">
        <v>1.0555569057966352</v>
      </c>
      <c r="Q27" s="228">
        <v>1.1532850526264458</v>
      </c>
      <c r="R27" s="225">
        <f t="shared" si="1"/>
        <v>15.169425557763777</v>
      </c>
      <c r="S27" s="229"/>
    </row>
    <row r="28" spans="2:19">
      <c r="B28" s="227" t="s">
        <v>36</v>
      </c>
      <c r="C28" s="228">
        <v>6914</v>
      </c>
      <c r="D28" s="228">
        <v>19.539488256970564</v>
      </c>
      <c r="E28" s="228">
        <v>0</v>
      </c>
      <c r="F28" s="228">
        <v>2.2681131458405535</v>
      </c>
      <c r="G28" s="228">
        <v>2.5609219378939097</v>
      </c>
      <c r="H28" s="228">
        <v>2.8584152212354521</v>
      </c>
      <c r="I28" s="228">
        <v>2.4308893035444843</v>
      </c>
      <c r="J28" s="228">
        <v>2.3075577357195045</v>
      </c>
      <c r="K28" s="228">
        <v>2.4345966478707455</v>
      </c>
      <c r="L28" s="228">
        <v>2.60541448130774</v>
      </c>
      <c r="M28" s="228">
        <v>2.1619261211496164</v>
      </c>
      <c r="N28" s="228">
        <v>2.0437410303304695</v>
      </c>
      <c r="O28" s="228">
        <v>1.9336946388057821</v>
      </c>
      <c r="P28" s="228">
        <v>1.9224987709126129</v>
      </c>
      <c r="Q28" s="228">
        <v>2.1004922463302953</v>
      </c>
      <c r="R28" s="225">
        <f t="shared" si="1"/>
        <v>27.628261280941164</v>
      </c>
      <c r="S28" s="229"/>
    </row>
    <row r="29" spans="2:19" s="205" customFormat="1">
      <c r="B29" s="219" t="s">
        <v>37</v>
      </c>
      <c r="C29" s="220">
        <f>C30+C32+C38</f>
        <v>281540</v>
      </c>
      <c r="D29" s="221">
        <f>D30+D32+D38</f>
        <v>453.32161889382974</v>
      </c>
      <c r="E29" s="222">
        <f t="shared" ref="E29:Q29" si="6">E30+E32+E38</f>
        <v>0</v>
      </c>
      <c r="F29" s="221">
        <f t="shared" si="6"/>
        <v>41.072029999999998</v>
      </c>
      <c r="G29" s="223">
        <f t="shared" si="6"/>
        <v>44.249588599999989</v>
      </c>
      <c r="H29" s="223">
        <f t="shared" si="6"/>
        <v>50.06615699999999</v>
      </c>
      <c r="I29" s="223">
        <f t="shared" si="6"/>
        <v>45.921577999999997</v>
      </c>
      <c r="J29" s="223">
        <f t="shared" si="6"/>
        <v>40.912344999999995</v>
      </c>
      <c r="K29" s="223">
        <f t="shared" si="6"/>
        <v>42.098170999999994</v>
      </c>
      <c r="L29" s="223">
        <f t="shared" si="6"/>
        <v>45.37563200000001</v>
      </c>
      <c r="M29" s="223">
        <f t="shared" si="6"/>
        <v>38.168570000000003</v>
      </c>
      <c r="N29" s="223">
        <f t="shared" si="6"/>
        <v>38.677253</v>
      </c>
      <c r="O29" s="223">
        <f t="shared" si="6"/>
        <v>37.657398999999998</v>
      </c>
      <c r="P29" s="223">
        <f t="shared" si="6"/>
        <v>37.823261000000002</v>
      </c>
      <c r="Q29" s="224">
        <f t="shared" si="6"/>
        <v>40.595705099999989</v>
      </c>
      <c r="R29" s="225">
        <f t="shared" si="1"/>
        <v>502.61768969999997</v>
      </c>
    </row>
    <row r="30" spans="2:19" s="205" customFormat="1">
      <c r="B30" s="219" t="s">
        <v>38</v>
      </c>
      <c r="C30" s="220">
        <f>SUM(C31:C31)</f>
        <v>170672</v>
      </c>
      <c r="D30" s="221">
        <f t="shared" ref="D30:Q30" si="7">SUM(D31:D31)</f>
        <v>157.79411749483199</v>
      </c>
      <c r="E30" s="222">
        <f t="shared" si="7"/>
        <v>0</v>
      </c>
      <c r="F30" s="221">
        <f t="shared" si="7"/>
        <v>3.0742286607942795</v>
      </c>
      <c r="G30" s="223">
        <f t="shared" si="7"/>
        <v>3.3120679329089846</v>
      </c>
      <c r="H30" s="223">
        <f t="shared" si="7"/>
        <v>3.7474362670952992</v>
      </c>
      <c r="I30" s="223">
        <f t="shared" si="7"/>
        <v>3.4372158190500945</v>
      </c>
      <c r="J30" s="223">
        <f t="shared" si="7"/>
        <v>3.0622762882502648</v>
      </c>
      <c r="K30" s="223">
        <f t="shared" si="7"/>
        <v>3.1510349952319996</v>
      </c>
      <c r="L30" s="223">
        <f t="shared" si="7"/>
        <v>3.3963519308895638</v>
      </c>
      <c r="M30" s="223">
        <f t="shared" si="7"/>
        <v>2.8569055835694686</v>
      </c>
      <c r="N30" s="223">
        <f t="shared" si="7"/>
        <v>2.894980347779049</v>
      </c>
      <c r="O30" s="223">
        <f t="shared" si="7"/>
        <v>2.8186445933343407</v>
      </c>
      <c r="P30" s="223">
        <f t="shared" si="7"/>
        <v>2.8310593124056083</v>
      </c>
      <c r="Q30" s="224">
        <f t="shared" si="7"/>
        <v>3.0385758902974236</v>
      </c>
      <c r="R30" s="225">
        <f t="shared" si="1"/>
        <v>37.620777621606372</v>
      </c>
    </row>
    <row r="31" spans="2:19">
      <c r="B31" s="227" t="s">
        <v>22</v>
      </c>
      <c r="C31" s="228">
        <v>170672</v>
      </c>
      <c r="D31" s="228">
        <v>157.79411749483199</v>
      </c>
      <c r="E31" s="228">
        <v>0</v>
      </c>
      <c r="F31" s="228">
        <v>3.0742286607942795</v>
      </c>
      <c r="G31" s="228">
        <v>3.3120679329089846</v>
      </c>
      <c r="H31" s="228">
        <v>3.7474362670952992</v>
      </c>
      <c r="I31" s="228">
        <v>3.4372158190500945</v>
      </c>
      <c r="J31" s="228">
        <v>3.0622762882502648</v>
      </c>
      <c r="K31" s="228">
        <v>3.1510349952319996</v>
      </c>
      <c r="L31" s="228">
        <v>3.3963519308895638</v>
      </c>
      <c r="M31" s="228">
        <v>2.8569055835694686</v>
      </c>
      <c r="N31" s="228">
        <v>2.894980347779049</v>
      </c>
      <c r="O31" s="228">
        <v>2.8186445933343407</v>
      </c>
      <c r="P31" s="228">
        <v>2.8310593124056083</v>
      </c>
      <c r="Q31" s="228">
        <v>3.0385758902974236</v>
      </c>
      <c r="R31" s="225">
        <f t="shared" si="1"/>
        <v>37.620777621606372</v>
      </c>
    </row>
    <row r="32" spans="2:19" s="205" customFormat="1">
      <c r="B32" s="219" t="s">
        <v>39</v>
      </c>
      <c r="C32" s="220">
        <f>SUM(C33:C37)</f>
        <v>110621</v>
      </c>
      <c r="D32" s="221">
        <f>SUM(D33:D37)</f>
        <v>294.86270316505278</v>
      </c>
      <c r="E32" s="222">
        <f>SUM(E33:E37)</f>
        <v>0</v>
      </c>
      <c r="F32" s="221">
        <f>SUM(F33:F37)</f>
        <v>37.950021550504061</v>
      </c>
      <c r="G32" s="221">
        <f t="shared" ref="G32:Q32" si="8">SUM(G33:G37)</f>
        <v>40.886044370607891</v>
      </c>
      <c r="H32" s="221">
        <f t="shared" si="8"/>
        <v>46.260477923806533</v>
      </c>
      <c r="I32" s="221">
        <f t="shared" si="8"/>
        <v>42.430940830856258</v>
      </c>
      <c r="J32" s="221">
        <f t="shared" si="8"/>
        <v>37.802474687315353</v>
      </c>
      <c r="K32" s="221">
        <f t="shared" si="8"/>
        <v>38.898162488847149</v>
      </c>
      <c r="L32" s="221">
        <f t="shared" si="8"/>
        <v>41.926493827252806</v>
      </c>
      <c r="M32" s="221">
        <f t="shared" si="8"/>
        <v>35.267262271962764</v>
      </c>
      <c r="N32" s="221">
        <f t="shared" si="8"/>
        <v>35.737278748196715</v>
      </c>
      <c r="O32" s="221">
        <f t="shared" si="8"/>
        <v>34.794946916086936</v>
      </c>
      <c r="P32" s="221">
        <f t="shared" si="8"/>
        <v>34.948201246939583</v>
      </c>
      <c r="Q32" s="221">
        <f t="shared" si="8"/>
        <v>37.509903537831157</v>
      </c>
      <c r="R32" s="225">
        <f t="shared" si="1"/>
        <v>464.41220840020719</v>
      </c>
    </row>
    <row r="33" spans="2:18">
      <c r="B33" s="227" t="s">
        <v>22</v>
      </c>
      <c r="C33" s="228">
        <v>0</v>
      </c>
      <c r="D33" s="228">
        <v>0</v>
      </c>
      <c r="E33" s="228">
        <v>0</v>
      </c>
      <c r="F33" s="228">
        <v>5.4237235571889713</v>
      </c>
      <c r="G33" s="228">
        <v>5.8433327031982722</v>
      </c>
      <c r="H33" s="228">
        <v>6.6114335020407191</v>
      </c>
      <c r="I33" s="228">
        <v>6.0641254981039605</v>
      </c>
      <c r="J33" s="228">
        <v>5.4026365231117719</v>
      </c>
      <c r="K33" s="228">
        <v>5.5592295235290186</v>
      </c>
      <c r="L33" s="228">
        <v>5.9920311754918805</v>
      </c>
      <c r="M33" s="228">
        <v>5.0403102124052852</v>
      </c>
      <c r="N33" s="228">
        <v>5.1074838088951973</v>
      </c>
      <c r="O33" s="228">
        <v>4.9728080657022407</v>
      </c>
      <c r="P33" s="228">
        <v>4.9947107969926714</v>
      </c>
      <c r="Q33" s="228">
        <v>5.3608229754303949</v>
      </c>
      <c r="R33" s="225">
        <f t="shared" si="1"/>
        <v>66.372648342090386</v>
      </c>
    </row>
    <row r="34" spans="2:18">
      <c r="B34" s="227" t="s">
        <v>24</v>
      </c>
      <c r="C34" s="228">
        <v>46140</v>
      </c>
      <c r="D34" s="228">
        <v>48.983238186245238</v>
      </c>
      <c r="E34" s="228">
        <v>0</v>
      </c>
      <c r="F34" s="228">
        <v>4.5725969599811318</v>
      </c>
      <c r="G34" s="228">
        <v>4.9263582616387778</v>
      </c>
      <c r="H34" s="228">
        <v>5.5739235994943046</v>
      </c>
      <c r="I34" s="228">
        <v>5.1125027898629911</v>
      </c>
      <c r="J34" s="228">
        <v>4.5548190428546933</v>
      </c>
      <c r="K34" s="228">
        <v>4.6868384332443709</v>
      </c>
      <c r="L34" s="228">
        <v>5.0517219855074753</v>
      </c>
      <c r="M34" s="228">
        <v>4.2493513748608729</v>
      </c>
      <c r="N34" s="228">
        <v>4.3059836460048633</v>
      </c>
      <c r="O34" s="228">
        <v>4.1924421117776864</v>
      </c>
      <c r="P34" s="228">
        <v>4.2109077215120099</v>
      </c>
      <c r="Q34" s="228">
        <v>4.5195671538161246</v>
      </c>
      <c r="R34" s="225">
        <f t="shared" si="1"/>
        <v>55.957013080555299</v>
      </c>
    </row>
    <row r="35" spans="2:18">
      <c r="B35" s="227" t="s">
        <v>40</v>
      </c>
      <c r="C35" s="228">
        <v>34119</v>
      </c>
      <c r="D35" s="228">
        <v>54.671041624086406</v>
      </c>
      <c r="E35" s="228">
        <v>0</v>
      </c>
      <c r="F35" s="228">
        <v>6.5340539944793878</v>
      </c>
      <c r="G35" s="228">
        <v>7.0395644224524467</v>
      </c>
      <c r="H35" s="228">
        <v>7.9649087988609804</v>
      </c>
      <c r="I35" s="228">
        <v>7.3055573382590735</v>
      </c>
      <c r="J35" s="228">
        <v>6.5086500781862693</v>
      </c>
      <c r="K35" s="228">
        <v>6.6973003862440272</v>
      </c>
      <c r="L35" s="228">
        <v>7.2187040553297903</v>
      </c>
      <c r="M35" s="228">
        <v>6.0721492770643701</v>
      </c>
      <c r="N35" s="228">
        <v>6.153074475747605</v>
      </c>
      <c r="O35" s="228">
        <v>5.9908282682315459</v>
      </c>
      <c r="P35" s="228">
        <v>6.0172148691283693</v>
      </c>
      <c r="Q35" s="228">
        <v>6.4582765708771213</v>
      </c>
      <c r="R35" s="225">
        <f t="shared" si="1"/>
        <v>79.96028253486098</v>
      </c>
    </row>
    <row r="36" spans="2:18">
      <c r="B36" s="227" t="s">
        <v>41</v>
      </c>
      <c r="C36" s="228">
        <v>14594</v>
      </c>
      <c r="D36" s="228">
        <v>30.227073766370033</v>
      </c>
      <c r="E36" s="228">
        <v>0</v>
      </c>
      <c r="F36" s="228">
        <v>3.6794576448038758</v>
      </c>
      <c r="G36" s="228">
        <v>3.964120766704164</v>
      </c>
      <c r="H36" s="228">
        <v>4.485200856144707</v>
      </c>
      <c r="I36" s="228">
        <v>4.1139067446521995</v>
      </c>
      <c r="J36" s="228">
        <v>3.6651521869531072</v>
      </c>
      <c r="K36" s="228">
        <v>3.7713849819015715</v>
      </c>
      <c r="L36" s="228">
        <v>4.0649979085574151</v>
      </c>
      <c r="M36" s="228">
        <v>3.4193497783706301</v>
      </c>
      <c r="N36" s="228">
        <v>3.4649203906128734</v>
      </c>
      <c r="O36" s="228">
        <v>3.3735562774467156</v>
      </c>
      <c r="P36" s="228">
        <v>3.3884151048258948</v>
      </c>
      <c r="Q36" s="228">
        <v>3.6367858485786724</v>
      </c>
      <c r="R36" s="225">
        <f t="shared" si="1"/>
        <v>45.02724848955183</v>
      </c>
    </row>
    <row r="37" spans="2:18">
      <c r="B37" s="227" t="s">
        <v>42</v>
      </c>
      <c r="C37" s="228">
        <v>15768</v>
      </c>
      <c r="D37" s="228">
        <v>160.98134958835109</v>
      </c>
      <c r="E37" s="228">
        <v>0</v>
      </c>
      <c r="F37" s="228">
        <v>17.740189394050692</v>
      </c>
      <c r="G37" s="228">
        <v>19.112668216614235</v>
      </c>
      <c r="H37" s="228">
        <v>21.625011167265821</v>
      </c>
      <c r="I37" s="228">
        <v>19.834848459978037</v>
      </c>
      <c r="J37" s="228">
        <v>17.671216856209512</v>
      </c>
      <c r="K37" s="228">
        <v>18.183409163928161</v>
      </c>
      <c r="L37" s="228">
        <v>19.599038702366244</v>
      </c>
      <c r="M37" s="228">
        <v>16.486101629261604</v>
      </c>
      <c r="N37" s="228">
        <v>16.705816426936174</v>
      </c>
      <c r="O37" s="228">
        <v>16.265312192928747</v>
      </c>
      <c r="P37" s="228">
        <v>16.336952754480635</v>
      </c>
      <c r="Q37" s="228">
        <v>17.534450989128846</v>
      </c>
      <c r="R37" s="225">
        <f t="shared" si="1"/>
        <v>217.09501595314873</v>
      </c>
    </row>
    <row r="38" spans="2:18">
      <c r="B38" s="232" t="s">
        <v>43</v>
      </c>
      <c r="C38" s="228">
        <v>247</v>
      </c>
      <c r="D38" s="228">
        <v>0.66479823394495419</v>
      </c>
      <c r="E38" s="228">
        <v>0</v>
      </c>
      <c r="F38" s="228">
        <v>4.7779788701657312E-2</v>
      </c>
      <c r="G38" s="228">
        <v>5.147629648311184E-2</v>
      </c>
      <c r="H38" s="228">
        <v>5.824280909816245E-2</v>
      </c>
      <c r="I38" s="228">
        <v>5.3421350093644633E-2</v>
      </c>
      <c r="J38" s="228">
        <v>4.7594024434373119E-2</v>
      </c>
      <c r="K38" s="228">
        <v>4.8973515920840469E-2</v>
      </c>
      <c r="L38" s="228">
        <v>5.2786241857637924E-2</v>
      </c>
      <c r="M38" s="228">
        <v>4.4402144467765935E-2</v>
      </c>
      <c r="N38" s="228">
        <v>4.4993904024235996E-2</v>
      </c>
      <c r="O38" s="228">
        <v>4.3807490578722345E-2</v>
      </c>
      <c r="P38" s="228">
        <v>4.4000440654811457E-2</v>
      </c>
      <c r="Q38" s="228">
        <v>4.7225671871412057E-2</v>
      </c>
      <c r="R38" s="225">
        <f t="shared" si="1"/>
        <v>0.58470367818637548</v>
      </c>
    </row>
    <row r="39" spans="2:18" s="205" customFormat="1">
      <c r="B39" s="219" t="s">
        <v>44</v>
      </c>
      <c r="C39" s="220">
        <f>SUM(C40:C46)</f>
        <v>20008</v>
      </c>
      <c r="D39" s="221">
        <f>SUM(D40:D46)</f>
        <v>458.5696117218738</v>
      </c>
      <c r="E39" s="222">
        <f>SUM(E40:E46)</f>
        <v>0</v>
      </c>
      <c r="F39" s="221">
        <f>SUM(F40:F46)</f>
        <v>19.495221999999998</v>
      </c>
      <c r="G39" s="223">
        <f>SUM(G40:G46)</f>
        <v>23.658973</v>
      </c>
      <c r="H39" s="223">
        <f t="shared" ref="H39:Q39" si="9">SUM(H40:H46)</f>
        <v>25.365665999999997</v>
      </c>
      <c r="I39" s="223">
        <f t="shared" si="9"/>
        <v>21.828849999999996</v>
      </c>
      <c r="J39" s="223">
        <f t="shared" si="9"/>
        <v>20.036567999999999</v>
      </c>
      <c r="K39" s="223">
        <f t="shared" si="9"/>
        <v>19.844847999999999</v>
      </c>
      <c r="L39" s="223">
        <f t="shared" si="9"/>
        <v>18.259173499999999</v>
      </c>
      <c r="M39" s="223">
        <f t="shared" si="9"/>
        <v>20.026669500000001</v>
      </c>
      <c r="N39" s="223">
        <f t="shared" si="9"/>
        <v>25.726463199999998</v>
      </c>
      <c r="O39" s="223">
        <f t="shared" si="9"/>
        <v>28.385786500000002</v>
      </c>
      <c r="P39" s="223">
        <f t="shared" si="9"/>
        <v>24.997129000000001</v>
      </c>
      <c r="Q39" s="224">
        <f t="shared" si="9"/>
        <v>20.774806999999999</v>
      </c>
      <c r="R39" s="225">
        <f t="shared" si="1"/>
        <v>268.40015569999997</v>
      </c>
    </row>
    <row r="40" spans="2:18">
      <c r="B40" s="227" t="s">
        <v>45</v>
      </c>
      <c r="C40" s="228">
        <v>18418</v>
      </c>
      <c r="D40" s="228">
        <v>448.52269831817972</v>
      </c>
      <c r="E40" s="228">
        <v>0</v>
      </c>
      <c r="F40" s="228">
        <v>18.777915854824748</v>
      </c>
      <c r="G40" s="228">
        <v>22.788466025448223</v>
      </c>
      <c r="H40" s="228">
        <v>24.432363055398351</v>
      </c>
      <c r="I40" s="228">
        <v>21.025680472250649</v>
      </c>
      <c r="J40" s="228">
        <v>19.299343599343178</v>
      </c>
      <c r="K40" s="228">
        <v>19.114677734666845</v>
      </c>
      <c r="L40" s="228">
        <v>17.587346456564894</v>
      </c>
      <c r="M40" s="228">
        <v>19.289809304217478</v>
      </c>
      <c r="N40" s="228">
        <v>24.779885102711091</v>
      </c>
      <c r="O40" s="228">
        <v>27.341361404862198</v>
      </c>
      <c r="P40" s="228">
        <v>24.077385985868723</v>
      </c>
      <c r="Q40" s="228">
        <v>20.010419873455362</v>
      </c>
      <c r="R40" s="225">
        <f t="shared" si="1"/>
        <v>258.52465486961171</v>
      </c>
    </row>
    <row r="41" spans="2:18">
      <c r="B41" s="227" t="s">
        <v>46</v>
      </c>
      <c r="C41" s="228">
        <v>0</v>
      </c>
      <c r="D41" s="228">
        <v>0</v>
      </c>
      <c r="E41" s="228">
        <v>0</v>
      </c>
      <c r="F41" s="228">
        <v>0</v>
      </c>
      <c r="G41" s="228">
        <v>0</v>
      </c>
      <c r="H41" s="228">
        <v>0</v>
      </c>
      <c r="I41" s="228">
        <v>0</v>
      </c>
      <c r="J41" s="228">
        <v>0</v>
      </c>
      <c r="K41" s="228">
        <v>0</v>
      </c>
      <c r="L41" s="228">
        <v>0</v>
      </c>
      <c r="M41" s="228">
        <v>0</v>
      </c>
      <c r="N41" s="228">
        <v>0</v>
      </c>
      <c r="O41" s="228">
        <v>0</v>
      </c>
      <c r="P41" s="228">
        <v>0</v>
      </c>
      <c r="Q41" s="228">
        <v>0</v>
      </c>
      <c r="R41" s="225">
        <f t="shared" si="1"/>
        <v>0</v>
      </c>
    </row>
    <row r="42" spans="2:18">
      <c r="B42" s="227" t="s">
        <v>47</v>
      </c>
      <c r="C42" s="228">
        <v>62</v>
      </c>
      <c r="D42" s="228">
        <v>0.81115462032085561</v>
      </c>
      <c r="E42" s="228">
        <v>0</v>
      </c>
      <c r="F42" s="228">
        <v>4.7371642940567192E-2</v>
      </c>
      <c r="G42" s="228">
        <v>5.7489184852397159E-2</v>
      </c>
      <c r="H42" s="228">
        <v>6.1636295944805616E-2</v>
      </c>
      <c r="I42" s="228">
        <v>5.3042149917718315E-2</v>
      </c>
      <c r="J42" s="228">
        <v>4.8687065222975903E-2</v>
      </c>
      <c r="K42" s="228">
        <v>4.8221202798605166E-2</v>
      </c>
      <c r="L42" s="228">
        <v>4.4368155819506275E-2</v>
      </c>
      <c r="M42" s="228">
        <v>4.8663012754753314E-2</v>
      </c>
      <c r="N42" s="228">
        <v>6.2513000818048739E-2</v>
      </c>
      <c r="O42" s="228">
        <v>6.8974918196118659E-2</v>
      </c>
      <c r="P42" s="228">
        <v>6.0740784050948356E-2</v>
      </c>
      <c r="Q42" s="228">
        <v>5.0480919856321513E-2</v>
      </c>
      <c r="R42" s="225">
        <f t="shared" si="1"/>
        <v>0.65218833317276625</v>
      </c>
    </row>
    <row r="43" spans="2:18">
      <c r="B43" s="227" t="s">
        <v>48</v>
      </c>
      <c r="C43" s="228">
        <v>0</v>
      </c>
      <c r="D43" s="228">
        <v>0</v>
      </c>
      <c r="E43" s="228">
        <v>0</v>
      </c>
      <c r="F43" s="228">
        <v>0</v>
      </c>
      <c r="G43" s="228">
        <v>0</v>
      </c>
      <c r="H43" s="228">
        <v>0</v>
      </c>
      <c r="I43" s="228">
        <v>0</v>
      </c>
      <c r="J43" s="228">
        <v>0</v>
      </c>
      <c r="K43" s="228">
        <v>0</v>
      </c>
      <c r="L43" s="228">
        <v>0</v>
      </c>
      <c r="M43" s="228">
        <v>0</v>
      </c>
      <c r="N43" s="228">
        <v>0</v>
      </c>
      <c r="O43" s="228">
        <v>0</v>
      </c>
      <c r="P43" s="228">
        <v>0</v>
      </c>
      <c r="Q43" s="228">
        <v>0</v>
      </c>
      <c r="R43" s="225">
        <f t="shared" si="1"/>
        <v>0</v>
      </c>
    </row>
    <row r="44" spans="2:18">
      <c r="B44" s="227" t="s">
        <v>49</v>
      </c>
      <c r="C44" s="228">
        <v>1528</v>
      </c>
      <c r="D44" s="228">
        <v>9.2357587833732264</v>
      </c>
      <c r="E44" s="228">
        <v>0</v>
      </c>
      <c r="F44" s="228">
        <v>0.66993450223468043</v>
      </c>
      <c r="G44" s="228">
        <v>0.81301778969938099</v>
      </c>
      <c r="H44" s="228">
        <v>0.87166664865684318</v>
      </c>
      <c r="I44" s="228">
        <v>0.75012737783162997</v>
      </c>
      <c r="J44" s="228">
        <v>0.68853733543384776</v>
      </c>
      <c r="K44" s="228">
        <v>0.6819490625345479</v>
      </c>
      <c r="L44" s="228">
        <v>0.62745888761559987</v>
      </c>
      <c r="M44" s="228">
        <v>0.68819718302776745</v>
      </c>
      <c r="N44" s="228">
        <v>0.88406509647085973</v>
      </c>
      <c r="O44" s="228">
        <v>0.97545017694168423</v>
      </c>
      <c r="P44" s="228">
        <v>0.85900223008032928</v>
      </c>
      <c r="Q44" s="228">
        <v>0.71390620668831339</v>
      </c>
      <c r="R44" s="225">
        <f t="shared" si="1"/>
        <v>9.2233124972154847</v>
      </c>
    </row>
    <row r="45" spans="2:18">
      <c r="B45" s="227" t="s">
        <v>50</v>
      </c>
      <c r="C45" s="228">
        <v>0</v>
      </c>
      <c r="D45" s="228">
        <v>0</v>
      </c>
      <c r="E45" s="228">
        <v>0</v>
      </c>
      <c r="F45" s="228">
        <v>0</v>
      </c>
      <c r="G45" s="228">
        <v>0</v>
      </c>
      <c r="H45" s="228">
        <v>0</v>
      </c>
      <c r="I45" s="228">
        <v>0</v>
      </c>
      <c r="J45" s="228">
        <v>0</v>
      </c>
      <c r="K45" s="228">
        <v>0</v>
      </c>
      <c r="L45" s="228">
        <v>0</v>
      </c>
      <c r="M45" s="228">
        <v>0</v>
      </c>
      <c r="N45" s="228">
        <v>0</v>
      </c>
      <c r="O45" s="228">
        <v>0</v>
      </c>
      <c r="P45" s="228">
        <v>0</v>
      </c>
      <c r="Q45" s="228">
        <v>0</v>
      </c>
      <c r="R45" s="225">
        <f t="shared" si="1"/>
        <v>0</v>
      </c>
    </row>
    <row r="46" spans="2:18">
      <c r="B46" s="227" t="s">
        <v>51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0</v>
      </c>
      <c r="J46" s="228">
        <v>0</v>
      </c>
      <c r="K46" s="228">
        <v>0</v>
      </c>
      <c r="L46" s="228">
        <v>0</v>
      </c>
      <c r="M46" s="228">
        <v>0</v>
      </c>
      <c r="N46" s="228">
        <v>0</v>
      </c>
      <c r="O46" s="228">
        <v>0</v>
      </c>
      <c r="P46" s="228">
        <v>0</v>
      </c>
      <c r="Q46" s="228">
        <v>0</v>
      </c>
      <c r="R46" s="225">
        <f t="shared" si="1"/>
        <v>0</v>
      </c>
    </row>
    <row r="47" spans="2:18" s="205" customFormat="1">
      <c r="B47" s="219" t="s">
        <v>52</v>
      </c>
      <c r="C47" s="220">
        <f>C48+C49</f>
        <v>4445</v>
      </c>
      <c r="D47" s="221">
        <f>D48+D49</f>
        <v>0</v>
      </c>
      <c r="E47" s="222">
        <f>E48+E49</f>
        <v>13229.13105399079</v>
      </c>
      <c r="F47" s="221">
        <f>F48+F49</f>
        <v>0.48535400000000006</v>
      </c>
      <c r="G47" s="223">
        <f t="shared" ref="G47:Q47" si="10">G48+G49</f>
        <v>0.64107999999999987</v>
      </c>
      <c r="H47" s="223">
        <f t="shared" si="10"/>
        <v>0.52938099999999999</v>
      </c>
      <c r="I47" s="223">
        <f t="shared" si="10"/>
        <v>0.48608599999999996</v>
      </c>
      <c r="J47" s="223">
        <f t="shared" si="10"/>
        <v>0.47537138000000001</v>
      </c>
      <c r="K47" s="223">
        <f t="shared" si="10"/>
        <v>0.45980837999999996</v>
      </c>
      <c r="L47" s="223">
        <f t="shared" si="10"/>
        <v>0.47831538000000001</v>
      </c>
      <c r="M47" s="223">
        <f t="shared" si="10"/>
        <v>0.49609000000000003</v>
      </c>
      <c r="N47" s="223">
        <f t="shared" si="10"/>
        <v>0.48534899999999992</v>
      </c>
      <c r="O47" s="223">
        <f t="shared" si="10"/>
        <v>0.50976199999999983</v>
      </c>
      <c r="P47" s="223">
        <f t="shared" si="10"/>
        <v>0.46432599999999996</v>
      </c>
      <c r="Q47" s="224">
        <f t="shared" si="10"/>
        <v>0.49095499999999997</v>
      </c>
      <c r="R47" s="225">
        <f t="shared" si="1"/>
        <v>6.0018781399999988</v>
      </c>
    </row>
    <row r="48" spans="2:18">
      <c r="B48" s="227" t="s">
        <v>53</v>
      </c>
      <c r="C48" s="228">
        <v>4404</v>
      </c>
      <c r="D48" s="228">
        <v>0</v>
      </c>
      <c r="E48" s="228">
        <v>13077.85130399079</v>
      </c>
      <c r="F48" s="228">
        <v>0.48263267560014683</v>
      </c>
      <c r="G48" s="228">
        <v>0.63748553771832939</v>
      </c>
      <c r="H48" s="228">
        <v>0.52641282124363109</v>
      </c>
      <c r="I48" s="228">
        <v>0.48336057135981764</v>
      </c>
      <c r="J48" s="228">
        <v>0.47270602700942838</v>
      </c>
      <c r="K48" s="228">
        <v>0.45723028697150742</v>
      </c>
      <c r="L48" s="228">
        <v>0.47563352033794087</v>
      </c>
      <c r="M48" s="228">
        <v>0.49330848007531991</v>
      </c>
      <c r="N48" s="228">
        <v>0.48262770363457519</v>
      </c>
      <c r="O48" s="228">
        <v>0.50690382273409085</v>
      </c>
      <c r="P48" s="228">
        <v>0.46172257719255172</v>
      </c>
      <c r="Q48" s="228">
        <v>0.48820227143336625</v>
      </c>
      <c r="R48" s="225">
        <f t="shared" si="1"/>
        <v>5.9682262953107053</v>
      </c>
    </row>
    <row r="49" spans="2:18">
      <c r="B49" s="227" t="s">
        <v>54</v>
      </c>
      <c r="C49" s="228">
        <v>41</v>
      </c>
      <c r="D49" s="228">
        <v>0</v>
      </c>
      <c r="E49" s="228">
        <v>151.27975000000001</v>
      </c>
      <c r="F49" s="228">
        <v>2.7213243998532159E-3</v>
      </c>
      <c r="G49" s="228">
        <v>3.5944622816704913E-3</v>
      </c>
      <c r="H49" s="228">
        <v>2.9681787563689502E-3</v>
      </c>
      <c r="I49" s="228">
        <v>2.7254286401823206E-3</v>
      </c>
      <c r="J49" s="228">
        <v>2.6653529905716136E-3</v>
      </c>
      <c r="K49" s="228">
        <v>2.578093028492563E-3</v>
      </c>
      <c r="L49" s="228">
        <v>2.6818596620591627E-3</v>
      </c>
      <c r="M49" s="228">
        <v>2.781519924680093E-3</v>
      </c>
      <c r="N49" s="228">
        <v>2.7212963654247384E-3</v>
      </c>
      <c r="O49" s="228">
        <v>2.8581772659089541E-3</v>
      </c>
      <c r="P49" s="228">
        <v>2.6034228074482625E-3</v>
      </c>
      <c r="Q49" s="228">
        <v>2.7527285666337051E-3</v>
      </c>
      <c r="R49" s="225">
        <f t="shared" si="1"/>
        <v>3.3651844689294073E-2</v>
      </c>
    </row>
    <row r="50" spans="2:18" s="205" customFormat="1">
      <c r="B50" s="219" t="s">
        <v>55</v>
      </c>
      <c r="C50" s="220">
        <f>C51+C57+C63</f>
        <v>1009811</v>
      </c>
      <c r="D50" s="221">
        <f>D51+D57+D63</f>
        <v>0</v>
      </c>
      <c r="E50" s="222">
        <f t="shared" ref="E50:Q50" si="11">E51+E57+E63</f>
        <v>4153202.2960000001</v>
      </c>
      <c r="F50" s="221">
        <f t="shared" si="11"/>
        <v>435.47824296389996</v>
      </c>
      <c r="G50" s="223">
        <f t="shared" si="11"/>
        <v>210.09000000000003</v>
      </c>
      <c r="H50" s="223">
        <f t="shared" si="11"/>
        <v>195.97081778684012</v>
      </c>
      <c r="I50" s="223">
        <f t="shared" si="11"/>
        <v>356.94664549999999</v>
      </c>
      <c r="J50" s="223">
        <f t="shared" si="11"/>
        <v>466.073278627425</v>
      </c>
      <c r="K50" s="223">
        <f t="shared" si="11"/>
        <v>459.12</v>
      </c>
      <c r="L50" s="223">
        <f t="shared" si="11"/>
        <v>485.76145639999993</v>
      </c>
      <c r="M50" s="223">
        <f t="shared" si="11"/>
        <v>321.82260007308122</v>
      </c>
      <c r="N50" s="223">
        <f t="shared" si="11"/>
        <v>391.09</v>
      </c>
      <c r="O50" s="223">
        <f t="shared" si="11"/>
        <v>434.12199999999996</v>
      </c>
      <c r="P50" s="223">
        <f t="shared" si="11"/>
        <v>430.12600000000009</v>
      </c>
      <c r="Q50" s="224">
        <f t="shared" si="11"/>
        <v>551.78</v>
      </c>
      <c r="R50" s="225">
        <f t="shared" si="1"/>
        <v>4738.3810413512456</v>
      </c>
    </row>
    <row r="51" spans="2:18" s="205" customFormat="1">
      <c r="B51" s="219" t="s">
        <v>56</v>
      </c>
      <c r="C51" s="220">
        <f>C52+C53+C54+C55+C56</f>
        <v>1006561</v>
      </c>
      <c r="D51" s="221">
        <f t="shared" ref="D51:Q51" si="12">D52+D53+D54+D55+D56</f>
        <v>0</v>
      </c>
      <c r="E51" s="222">
        <f t="shared" si="12"/>
        <v>4142176.624580605</v>
      </c>
      <c r="F51" s="221">
        <f t="shared" si="12"/>
        <v>434.89993848594122</v>
      </c>
      <c r="G51" s="223">
        <f t="shared" si="12"/>
        <v>209.81100560765691</v>
      </c>
      <c r="H51" s="223">
        <f t="shared" si="12"/>
        <v>195.71057332386985</v>
      </c>
      <c r="I51" s="223">
        <f t="shared" si="12"/>
        <v>356.47262906675621</v>
      </c>
      <c r="J51" s="223">
        <f t="shared" si="12"/>
        <v>465.45434468883667</v>
      </c>
      <c r="K51" s="223">
        <f t="shared" si="12"/>
        <v>458.51029984572057</v>
      </c>
      <c r="L51" s="223">
        <f t="shared" si="12"/>
        <v>485.11637704185807</v>
      </c>
      <c r="M51" s="223">
        <f t="shared" si="12"/>
        <v>321.39522751489341</v>
      </c>
      <c r="N51" s="223">
        <f t="shared" si="12"/>
        <v>390.57064202531546</v>
      </c>
      <c r="O51" s="223">
        <f t="shared" si="12"/>
        <v>433.54549657959552</v>
      </c>
      <c r="P51" s="223">
        <f t="shared" si="12"/>
        <v>429.55480317006538</v>
      </c>
      <c r="Q51" s="224">
        <f t="shared" si="12"/>
        <v>551.04724962726891</v>
      </c>
      <c r="R51" s="225">
        <f t="shared" si="1"/>
        <v>4732.0885869777785</v>
      </c>
    </row>
    <row r="52" spans="2:18">
      <c r="B52" s="227" t="s">
        <v>57</v>
      </c>
      <c r="C52" s="228">
        <v>332</v>
      </c>
      <c r="D52" s="228">
        <v>0</v>
      </c>
      <c r="E52" s="228">
        <v>1620.8288067056794</v>
      </c>
      <c r="F52" s="228">
        <v>9.0940460962364633E-2</v>
      </c>
      <c r="G52" s="228">
        <v>4.3872872531009535E-2</v>
      </c>
      <c r="H52" s="228">
        <v>4.0924378640390932E-2</v>
      </c>
      <c r="I52" s="228">
        <v>7.4540790510699922E-2</v>
      </c>
      <c r="J52" s="228">
        <v>9.7329589905900835E-2</v>
      </c>
      <c r="K52" s="228">
        <v>9.5877544083188632E-2</v>
      </c>
      <c r="L52" s="228">
        <v>0.10144105125001067</v>
      </c>
      <c r="M52" s="228">
        <v>6.7205873247676476E-2</v>
      </c>
      <c r="N52" s="228">
        <v>8.1670911124530052E-2</v>
      </c>
      <c r="O52" s="228">
        <v>9.0657238178432673E-2</v>
      </c>
      <c r="P52" s="228">
        <v>8.9822757724180136E-2</v>
      </c>
      <c r="Q52" s="228">
        <v>0.11522763389576106</v>
      </c>
      <c r="R52" s="225">
        <f t="shared" si="1"/>
        <v>0.98951110205414561</v>
      </c>
    </row>
    <row r="53" spans="2:18">
      <c r="B53" s="227" t="s">
        <v>58</v>
      </c>
      <c r="C53" s="228">
        <v>2167</v>
      </c>
      <c r="D53" s="228">
        <v>0</v>
      </c>
      <c r="E53" s="228">
        <v>11264.276556564464</v>
      </c>
      <c r="F53" s="228">
        <v>0.63072645841343689</v>
      </c>
      <c r="G53" s="228">
        <v>0.30428459696679644</v>
      </c>
      <c r="H53" s="228">
        <v>0.28383502930897297</v>
      </c>
      <c r="I53" s="228">
        <v>0.51698494057126676</v>
      </c>
      <c r="J53" s="228">
        <v>0.67503888687771629</v>
      </c>
      <c r="K53" s="228">
        <v>0.66496808110521943</v>
      </c>
      <c r="L53" s="228">
        <v>0.70355432901460335</v>
      </c>
      <c r="M53" s="228">
        <v>0.46611290474579464</v>
      </c>
      <c r="N53" s="228">
        <v>0.56643658921292961</v>
      </c>
      <c r="O53" s="228">
        <v>0.62876213910428658</v>
      </c>
      <c r="P53" s="228">
        <v>0.62297451832519513</v>
      </c>
      <c r="Q53" s="228">
        <v>0.79917252089265989</v>
      </c>
      <c r="R53" s="225">
        <f t="shared" si="1"/>
        <v>6.8628509945388778</v>
      </c>
    </row>
    <row r="54" spans="2:18">
      <c r="B54" s="227" t="s">
        <v>59</v>
      </c>
      <c r="C54" s="228">
        <v>673</v>
      </c>
      <c r="D54" s="228">
        <v>0</v>
      </c>
      <c r="E54" s="228">
        <v>2709.6707602275592</v>
      </c>
      <c r="F54" s="228">
        <v>0.15079298175531136</v>
      </c>
      <c r="G54" s="228">
        <v>7.2747830801732055E-2</v>
      </c>
      <c r="H54" s="228">
        <v>6.7858783828045624E-2</v>
      </c>
      <c r="I54" s="228">
        <v>0.12359985802313214</v>
      </c>
      <c r="J54" s="228">
        <v>0.16138711987622656</v>
      </c>
      <c r="K54" s="228">
        <v>0.15897940919458908</v>
      </c>
      <c r="L54" s="228">
        <v>0.16820454205431071</v>
      </c>
      <c r="M54" s="228">
        <v>0.1114374604135846</v>
      </c>
      <c r="N54" s="228">
        <v>0.13542267194178392</v>
      </c>
      <c r="O54" s="228">
        <v>0.15032335572045086</v>
      </c>
      <c r="P54" s="228">
        <v>0.14893966143760198</v>
      </c>
      <c r="Q54" s="228">
        <v>0.19106477262020902</v>
      </c>
      <c r="R54" s="225">
        <f t="shared" si="1"/>
        <v>1.6407584476669779</v>
      </c>
    </row>
    <row r="55" spans="2:18">
      <c r="B55" s="227" t="s">
        <v>60</v>
      </c>
      <c r="C55" s="228">
        <v>283134</v>
      </c>
      <c r="D55" s="228">
        <v>0</v>
      </c>
      <c r="E55" s="228">
        <v>1352043.3937097085</v>
      </c>
      <c r="F55" s="228">
        <v>144.24372400142369</v>
      </c>
      <c r="G55" s="228">
        <v>69.588238827286816</v>
      </c>
      <c r="H55" s="228">
        <v>64.911533491976456</v>
      </c>
      <c r="I55" s="228">
        <v>118.23165507950344</v>
      </c>
      <c r="J55" s="228">
        <v>154.37773632320355</v>
      </c>
      <c r="K55" s="228">
        <v>152.07459760285553</v>
      </c>
      <c r="L55" s="228">
        <v>160.89906345401428</v>
      </c>
      <c r="M55" s="228">
        <v>106.59749609169394</v>
      </c>
      <c r="N55" s="228">
        <v>129.54097921349705</v>
      </c>
      <c r="O55" s="228">
        <v>143.79449481736114</v>
      </c>
      <c r="P55" s="228">
        <v>142.47089730032636</v>
      </c>
      <c r="Q55" s="228">
        <v>182.76642591327675</v>
      </c>
      <c r="R55" s="225">
        <f t="shared" si="1"/>
        <v>1569.496842116419</v>
      </c>
    </row>
    <row r="56" spans="2:18">
      <c r="B56" s="227" t="s">
        <v>61</v>
      </c>
      <c r="C56" s="228">
        <v>720255</v>
      </c>
      <c r="D56" s="228">
        <v>0</v>
      </c>
      <c r="E56" s="228">
        <v>2774538.4547473988</v>
      </c>
      <c r="F56" s="228">
        <v>289.78375458338644</v>
      </c>
      <c r="G56" s="228">
        <v>139.80186148007056</v>
      </c>
      <c r="H56" s="228">
        <v>130.40642164011598</v>
      </c>
      <c r="I56" s="228">
        <v>237.52584839814767</v>
      </c>
      <c r="J56" s="228">
        <v>310.14285276897328</v>
      </c>
      <c r="K56" s="228">
        <v>305.51587720848204</v>
      </c>
      <c r="L56" s="228">
        <v>323.24411366552488</v>
      </c>
      <c r="M56" s="228">
        <v>214.15297518479241</v>
      </c>
      <c r="N56" s="228">
        <v>260.24613263953916</v>
      </c>
      <c r="O56" s="228">
        <v>288.88125902923122</v>
      </c>
      <c r="P56" s="228">
        <v>286.22216893225203</v>
      </c>
      <c r="Q56" s="228">
        <v>367.1753587865835</v>
      </c>
      <c r="R56" s="225">
        <f t="shared" si="1"/>
        <v>3153.0986243170992</v>
      </c>
    </row>
    <row r="57" spans="2:18" s="205" customFormat="1">
      <c r="B57" s="219" t="s">
        <v>62</v>
      </c>
      <c r="C57" s="220">
        <f>C58+C59+C60+C61+C62</f>
        <v>3184</v>
      </c>
      <c r="D57" s="221">
        <f>D58+D59+D60+D61+D62</f>
        <v>0</v>
      </c>
      <c r="E57" s="222">
        <f t="shared" ref="E57:Q57" si="13">E58+E59+E60+E61+E62</f>
        <v>10444.503918638711</v>
      </c>
      <c r="F57" s="221">
        <f t="shared" si="13"/>
        <v>0.57629906654894092</v>
      </c>
      <c r="G57" s="223">
        <f t="shared" si="13"/>
        <v>0.27802691144159813</v>
      </c>
      <c r="H57" s="223">
        <f t="shared" si="13"/>
        <v>0.25934200200846952</v>
      </c>
      <c r="I57" s="223">
        <f t="shared" si="13"/>
        <v>0.47237266598983307</v>
      </c>
      <c r="J57" s="223">
        <f t="shared" si="13"/>
        <v>0.61678763464344988</v>
      </c>
      <c r="K57" s="223">
        <f t="shared" si="13"/>
        <v>0.60758587072714809</v>
      </c>
      <c r="L57" s="223">
        <f t="shared" si="13"/>
        <v>0.64284238859662302</v>
      </c>
      <c r="M57" s="223">
        <f t="shared" si="13"/>
        <v>0.4258905399134818</v>
      </c>
      <c r="N57" s="223">
        <f t="shared" si="13"/>
        <v>0.51755697460942751</v>
      </c>
      <c r="O57" s="223">
        <f t="shared" si="13"/>
        <v>0.57450425459969279</v>
      </c>
      <c r="P57" s="223">
        <f t="shared" si="13"/>
        <v>0.56921606602279418</v>
      </c>
      <c r="Q57" s="224">
        <f t="shared" si="13"/>
        <v>0.73020938262289981</v>
      </c>
      <c r="R57" s="225">
        <f t="shared" si="1"/>
        <v>6.2706337577243589</v>
      </c>
    </row>
    <row r="58" spans="2:18">
      <c r="B58" s="227" t="s">
        <v>63</v>
      </c>
      <c r="C58" s="228">
        <v>234</v>
      </c>
      <c r="D58" s="228">
        <v>0</v>
      </c>
      <c r="E58" s="228">
        <v>1145.6368934583925</v>
      </c>
      <c r="F58" s="228">
        <v>6.4298433172189251E-2</v>
      </c>
      <c r="G58" s="228">
        <v>3.1019822559229564E-2</v>
      </c>
      <c r="H58" s="228">
        <v>2.8935123016492398E-2</v>
      </c>
      <c r="I58" s="228">
        <v>5.2703230075311615E-2</v>
      </c>
      <c r="J58" s="228">
        <v>6.8815795147894168E-2</v>
      </c>
      <c r="K58" s="228">
        <v>6.7789142431307903E-2</v>
      </c>
      <c r="L58" s="228">
        <v>7.1722757787809635E-2</v>
      </c>
      <c r="M58" s="228">
        <v>4.7517159073810641E-2</v>
      </c>
      <c r="N58" s="228">
        <v>5.7744501902466036E-2</v>
      </c>
      <c r="O58" s="228">
        <v>6.409818367869892E-2</v>
      </c>
      <c r="P58" s="228">
        <v>6.3508173630878073E-2</v>
      </c>
      <c r="Q58" s="228">
        <v>8.1470406453099567E-2</v>
      </c>
      <c r="R58" s="225">
        <f t="shared" si="1"/>
        <v>0.69962272892918786</v>
      </c>
    </row>
    <row r="59" spans="2:18">
      <c r="B59" s="227" t="s">
        <v>64</v>
      </c>
      <c r="C59" s="228">
        <v>1789</v>
      </c>
      <c r="D59" s="228">
        <v>0</v>
      </c>
      <c r="E59" s="228">
        <v>5605.005140536472</v>
      </c>
      <c r="F59" s="228">
        <v>0.30857157848326811</v>
      </c>
      <c r="G59" s="228">
        <v>0.14886576762670517</v>
      </c>
      <c r="H59" s="228">
        <v>0.1388611843603747</v>
      </c>
      <c r="I59" s="228">
        <v>0.25292558610183685</v>
      </c>
      <c r="J59" s="228">
        <v>0.33025063731337456</v>
      </c>
      <c r="K59" s="228">
        <v>0.32532367667558132</v>
      </c>
      <c r="L59" s="228">
        <v>0.34420130463350118</v>
      </c>
      <c r="M59" s="228">
        <v>0.22803735732067862</v>
      </c>
      <c r="N59" s="228">
        <v>0.27711891599375565</v>
      </c>
      <c r="O59" s="228">
        <v>0.30761057058232422</v>
      </c>
      <c r="P59" s="228">
        <v>0.30477908118522623</v>
      </c>
      <c r="Q59" s="228">
        <v>0.39098078566834871</v>
      </c>
      <c r="R59" s="225">
        <f t="shared" si="1"/>
        <v>3.3575264459449752</v>
      </c>
    </row>
    <row r="60" spans="2:18">
      <c r="B60" s="227" t="s">
        <v>59</v>
      </c>
      <c r="C60" s="228">
        <v>1161</v>
      </c>
      <c r="D60" s="228">
        <v>0</v>
      </c>
      <c r="E60" s="228">
        <v>3693.8618846438476</v>
      </c>
      <c r="F60" s="228">
        <v>0.20342905489348354</v>
      </c>
      <c r="G60" s="228">
        <v>9.8141321255663411E-2</v>
      </c>
      <c r="H60" s="228">
        <v>9.1545694631602406E-2</v>
      </c>
      <c r="I60" s="228">
        <v>0.16674384981268459</v>
      </c>
      <c r="J60" s="228">
        <v>0.21772120218218119</v>
      </c>
      <c r="K60" s="228">
        <v>0.2144730516202589</v>
      </c>
      <c r="L60" s="228">
        <v>0.22691832617531216</v>
      </c>
      <c r="M60" s="228">
        <v>0.15033602351899256</v>
      </c>
      <c r="N60" s="228">
        <v>0.18269355671320578</v>
      </c>
      <c r="O60" s="228">
        <v>0.20279550033866967</v>
      </c>
      <c r="P60" s="228">
        <v>0.2009288112066899</v>
      </c>
      <c r="Q60" s="228">
        <v>0.25775819050145155</v>
      </c>
      <c r="R60" s="225">
        <f t="shared" si="1"/>
        <v>2.2134845828501954</v>
      </c>
    </row>
    <row r="61" spans="2:18">
      <c r="B61" s="227" t="s">
        <v>60</v>
      </c>
      <c r="C61" s="228">
        <v>0</v>
      </c>
      <c r="D61" s="228">
        <v>0</v>
      </c>
      <c r="E61" s="228">
        <v>0</v>
      </c>
      <c r="F61" s="228">
        <v>0</v>
      </c>
      <c r="G61" s="228">
        <v>0</v>
      </c>
      <c r="H61" s="228">
        <v>0</v>
      </c>
      <c r="I61" s="228">
        <v>0</v>
      </c>
      <c r="J61" s="228">
        <v>0</v>
      </c>
      <c r="K61" s="228">
        <v>0</v>
      </c>
      <c r="L61" s="228">
        <v>0</v>
      </c>
      <c r="M61" s="228">
        <v>0</v>
      </c>
      <c r="N61" s="228">
        <v>0</v>
      </c>
      <c r="O61" s="228">
        <v>0</v>
      </c>
      <c r="P61" s="228">
        <v>0</v>
      </c>
      <c r="Q61" s="228">
        <v>0</v>
      </c>
      <c r="R61" s="225">
        <f t="shared" si="1"/>
        <v>0</v>
      </c>
    </row>
    <row r="62" spans="2:18">
      <c r="B62" s="227" t="s">
        <v>61</v>
      </c>
      <c r="C62" s="228">
        <v>0</v>
      </c>
      <c r="D62" s="228">
        <v>0</v>
      </c>
      <c r="E62" s="228">
        <v>0</v>
      </c>
      <c r="F62" s="228">
        <v>0</v>
      </c>
      <c r="G62" s="228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v>0</v>
      </c>
      <c r="P62" s="228">
        <v>0</v>
      </c>
      <c r="Q62" s="228">
        <v>0</v>
      </c>
      <c r="R62" s="225">
        <f t="shared" si="1"/>
        <v>0</v>
      </c>
    </row>
    <row r="63" spans="2:18" s="205" customFormat="1">
      <c r="B63" s="219" t="s">
        <v>65</v>
      </c>
      <c r="C63" s="220">
        <f>C64+C65</f>
        <v>66</v>
      </c>
      <c r="D63" s="221">
        <f>D64+D65</f>
        <v>0</v>
      </c>
      <c r="E63" s="222">
        <f t="shared" ref="E63:Q63" si="14">E64+E65</f>
        <v>581.16750075613299</v>
      </c>
      <c r="F63" s="221">
        <f t="shared" si="14"/>
        <v>2.0054114098314508E-3</v>
      </c>
      <c r="G63" s="223">
        <f t="shared" si="14"/>
        <v>9.6748090151180179E-4</v>
      </c>
      <c r="H63" s="223">
        <f t="shared" si="14"/>
        <v>9.024609617897905E-4</v>
      </c>
      <c r="I63" s="223">
        <f t="shared" si="14"/>
        <v>1.643767253938567E-3</v>
      </c>
      <c r="J63" s="223">
        <f t="shared" si="14"/>
        <v>2.1463039448665921E-3</v>
      </c>
      <c r="K63" s="223">
        <f t="shared" si="14"/>
        <v>2.1142835522971037E-3</v>
      </c>
      <c r="L63" s="223">
        <f t="shared" si="14"/>
        <v>2.2369695452308905E-3</v>
      </c>
      <c r="M63" s="223">
        <f t="shared" si="14"/>
        <v>1.482018274289955E-3</v>
      </c>
      <c r="N63" s="223">
        <f t="shared" si="14"/>
        <v>1.8010000750737808E-3</v>
      </c>
      <c r="O63" s="223">
        <f t="shared" si="14"/>
        <v>1.9991658047794109E-3</v>
      </c>
      <c r="P63" s="223">
        <f t="shared" si="14"/>
        <v>1.9807639118647499E-3</v>
      </c>
      <c r="Q63" s="224">
        <f t="shared" si="14"/>
        <v>2.5409901082211529E-3</v>
      </c>
      <c r="R63" s="225">
        <f t="shared" si="1"/>
        <v>2.1820615743695249E-2</v>
      </c>
    </row>
    <row r="64" spans="2:18">
      <c r="B64" s="227" t="s">
        <v>66</v>
      </c>
      <c r="C64" s="228">
        <v>0</v>
      </c>
      <c r="D64" s="228">
        <v>0</v>
      </c>
      <c r="E64" s="228">
        <v>0</v>
      </c>
      <c r="F64" s="228">
        <v>0</v>
      </c>
      <c r="G64" s="228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v>0</v>
      </c>
      <c r="P64" s="228">
        <v>0</v>
      </c>
      <c r="Q64" s="228">
        <v>0</v>
      </c>
      <c r="R64" s="225">
        <f t="shared" si="1"/>
        <v>0</v>
      </c>
    </row>
    <row r="65" spans="2:18">
      <c r="B65" s="227" t="s">
        <v>67</v>
      </c>
      <c r="C65" s="228">
        <v>66</v>
      </c>
      <c r="D65" s="228">
        <v>0</v>
      </c>
      <c r="E65" s="228">
        <v>581.16750075613299</v>
      </c>
      <c r="F65" s="228">
        <v>2.0054114098314508E-3</v>
      </c>
      <c r="G65" s="228">
        <v>9.6748090151180179E-4</v>
      </c>
      <c r="H65" s="228">
        <v>9.024609617897905E-4</v>
      </c>
      <c r="I65" s="228">
        <v>1.643767253938567E-3</v>
      </c>
      <c r="J65" s="228">
        <v>2.1463039448665921E-3</v>
      </c>
      <c r="K65" s="228">
        <v>2.1142835522971037E-3</v>
      </c>
      <c r="L65" s="228">
        <v>2.2369695452308905E-3</v>
      </c>
      <c r="M65" s="228">
        <v>1.482018274289955E-3</v>
      </c>
      <c r="N65" s="228">
        <v>1.8010000750737808E-3</v>
      </c>
      <c r="O65" s="228">
        <v>1.9991658047794109E-3</v>
      </c>
      <c r="P65" s="228">
        <v>1.9807639118647499E-3</v>
      </c>
      <c r="Q65" s="228">
        <v>2.5409901082211529E-3</v>
      </c>
      <c r="R65" s="225">
        <f t="shared" si="1"/>
        <v>2.1820615743695249E-2</v>
      </c>
    </row>
    <row r="66" spans="2:18" s="205" customFormat="1">
      <c r="B66" s="219" t="s">
        <v>68</v>
      </c>
      <c r="C66" s="220">
        <f>C67+C71</f>
        <v>46041</v>
      </c>
      <c r="D66" s="221">
        <f>D67+D71</f>
        <v>47.783640311141653</v>
      </c>
      <c r="E66" s="222">
        <f t="shared" ref="E66:Q66" si="15">E67+E71</f>
        <v>102712.3651880032</v>
      </c>
      <c r="F66" s="221">
        <f t="shared" si="15"/>
        <v>22.689334000000002</v>
      </c>
      <c r="G66" s="223">
        <f t="shared" si="15"/>
        <v>22.502839000000005</v>
      </c>
      <c r="H66" s="223">
        <f t="shared" si="15"/>
        <v>24.294049000000005</v>
      </c>
      <c r="I66" s="223">
        <f t="shared" si="15"/>
        <v>23.191158000000009</v>
      </c>
      <c r="J66" s="223">
        <f t="shared" si="15"/>
        <v>23.300709000000005</v>
      </c>
      <c r="K66" s="223">
        <f t="shared" si="15"/>
        <v>23.800155000000004</v>
      </c>
      <c r="L66" s="223">
        <f t="shared" si="15"/>
        <v>22.768734000000006</v>
      </c>
      <c r="M66" s="223">
        <f t="shared" si="15"/>
        <v>22.886016000000005</v>
      </c>
      <c r="N66" s="223">
        <f t="shared" si="15"/>
        <v>23.870775000000005</v>
      </c>
      <c r="O66" s="223">
        <f t="shared" si="15"/>
        <v>23.921876000000005</v>
      </c>
      <c r="P66" s="223">
        <f t="shared" si="15"/>
        <v>23.861157000000002</v>
      </c>
      <c r="Q66" s="224">
        <f t="shared" si="15"/>
        <v>22.364757000000004</v>
      </c>
      <c r="R66" s="225">
        <f t="shared" si="1"/>
        <v>279.45155900000003</v>
      </c>
    </row>
    <row r="67" spans="2:18" s="205" customFormat="1">
      <c r="B67" s="219" t="s">
        <v>69</v>
      </c>
      <c r="C67" s="220">
        <f>C68+C69+C70</f>
        <v>23359</v>
      </c>
      <c r="D67" s="221">
        <f>D68+D69+D70</f>
        <v>47.783640311141653</v>
      </c>
      <c r="E67" s="222">
        <f t="shared" ref="E67:Q67" si="16">E68+E69+E70</f>
        <v>0</v>
      </c>
      <c r="F67" s="221">
        <f t="shared" si="16"/>
        <v>8.9991015851933316</v>
      </c>
      <c r="G67" s="223">
        <f t="shared" si="16"/>
        <v>8.9251334621038385</v>
      </c>
      <c r="H67" s="223">
        <f t="shared" si="16"/>
        <v>9.635567745913761</v>
      </c>
      <c r="I67" s="223">
        <f t="shared" si="16"/>
        <v>9.1981363014123314</v>
      </c>
      <c r="J67" s="223">
        <f t="shared" si="16"/>
        <v>9.2415866987558353</v>
      </c>
      <c r="K67" s="223">
        <f t="shared" si="16"/>
        <v>9.4396782465429343</v>
      </c>
      <c r="L67" s="223">
        <f t="shared" si="16"/>
        <v>9.0305934159303796</v>
      </c>
      <c r="M67" s="223">
        <f t="shared" si="16"/>
        <v>9.077110102233938</v>
      </c>
      <c r="N67" s="223">
        <f t="shared" si="16"/>
        <v>9.4676877312614529</v>
      </c>
      <c r="O67" s="223">
        <f t="shared" si="16"/>
        <v>9.487955540360872</v>
      </c>
      <c r="P67" s="223">
        <f t="shared" si="16"/>
        <v>9.4638730155432036</v>
      </c>
      <c r="Q67" s="224">
        <f t="shared" si="16"/>
        <v>8.8703670266903227</v>
      </c>
      <c r="R67" s="225">
        <f t="shared" si="1"/>
        <v>110.83679087194217</v>
      </c>
    </row>
    <row r="68" spans="2:18">
      <c r="B68" s="227" t="s">
        <v>70</v>
      </c>
      <c r="C68" s="228">
        <v>17994</v>
      </c>
      <c r="D68" s="228">
        <v>35.429473314243786</v>
      </c>
      <c r="E68" s="228">
        <v>0</v>
      </c>
      <c r="F68" s="228">
        <v>6.5223786612340895</v>
      </c>
      <c r="G68" s="228">
        <v>6.4687679643124945</v>
      </c>
      <c r="H68" s="228">
        <v>6.9836772993237872</v>
      </c>
      <c r="I68" s="228">
        <v>6.66663525992029</v>
      </c>
      <c r="J68" s="228">
        <v>6.698127286293424</v>
      </c>
      <c r="K68" s="228">
        <v>6.8417002943349425</v>
      </c>
      <c r="L68" s="228">
        <v>6.5452033446603197</v>
      </c>
      <c r="M68" s="228">
        <v>6.5789177592899799</v>
      </c>
      <c r="N68" s="228">
        <v>6.8620010392160555</v>
      </c>
      <c r="O68" s="228">
        <v>6.8766907639989743</v>
      </c>
      <c r="P68" s="228">
        <v>6.8592362053974973</v>
      </c>
      <c r="Q68" s="228">
        <v>6.429074287525836</v>
      </c>
      <c r="R68" s="225">
        <f t="shared" si="1"/>
        <v>80.332410165507696</v>
      </c>
    </row>
    <row r="69" spans="2:18">
      <c r="B69" s="227" t="s">
        <v>71</v>
      </c>
      <c r="C69" s="228">
        <v>3153</v>
      </c>
      <c r="D69" s="228">
        <v>6.9097236648742912</v>
      </c>
      <c r="E69" s="228">
        <v>0</v>
      </c>
      <c r="F69" s="228">
        <v>1.3581532627804749</v>
      </c>
      <c r="G69" s="228">
        <v>1.3469899208885427</v>
      </c>
      <c r="H69" s="228">
        <v>1.4542093617864118</v>
      </c>
      <c r="I69" s="228">
        <v>1.3881917779233852</v>
      </c>
      <c r="J69" s="228">
        <v>1.3947493546284073</v>
      </c>
      <c r="K69" s="228">
        <v>1.4246455258638724</v>
      </c>
      <c r="L69" s="228">
        <v>1.3629060408507689</v>
      </c>
      <c r="M69" s="228">
        <v>1.3699263849016527</v>
      </c>
      <c r="N69" s="228">
        <v>1.4288727448478036</v>
      </c>
      <c r="O69" s="228">
        <v>1.4319315825325654</v>
      </c>
      <c r="P69" s="228">
        <v>1.4282970241994397</v>
      </c>
      <c r="Q69" s="228">
        <v>1.3387245165875064</v>
      </c>
      <c r="R69" s="225">
        <f t="shared" si="1"/>
        <v>16.727597497790832</v>
      </c>
    </row>
    <row r="70" spans="2:18">
      <c r="B70" s="227" t="s">
        <v>72</v>
      </c>
      <c r="C70" s="228">
        <v>2212</v>
      </c>
      <c r="D70" s="228">
        <v>5.4444433320235754</v>
      </c>
      <c r="E70" s="228">
        <v>0</v>
      </c>
      <c r="F70" s="228">
        <v>1.118569661178767</v>
      </c>
      <c r="G70" s="228">
        <v>1.1093755769028015</v>
      </c>
      <c r="H70" s="228">
        <v>1.1976810848035631</v>
      </c>
      <c r="I70" s="228">
        <v>1.1433092635686553</v>
      </c>
      <c r="J70" s="228">
        <v>1.1487100578340046</v>
      </c>
      <c r="K70" s="228">
        <v>1.17333242634412</v>
      </c>
      <c r="L70" s="228">
        <v>1.1224840304192918</v>
      </c>
      <c r="M70" s="228">
        <v>1.1282659580423049</v>
      </c>
      <c r="N70" s="228">
        <v>1.1768139471975942</v>
      </c>
      <c r="O70" s="228">
        <v>1.1793331938293332</v>
      </c>
      <c r="P70" s="228">
        <v>1.1763397859462672</v>
      </c>
      <c r="Q70" s="228">
        <v>1.1025682225769806</v>
      </c>
      <c r="R70" s="225">
        <f t="shared" si="1"/>
        <v>13.776783208643684</v>
      </c>
    </row>
    <row r="71" spans="2:18" s="205" customFormat="1">
      <c r="B71" s="219" t="s">
        <v>73</v>
      </c>
      <c r="C71" s="220">
        <f>C72+C73+C74</f>
        <v>22682</v>
      </c>
      <c r="D71" s="221">
        <f>D72+D73+D74</f>
        <v>0</v>
      </c>
      <c r="E71" s="222">
        <f t="shared" ref="E71:Q71" si="17">E72+E73+E74</f>
        <v>102712.3651880032</v>
      </c>
      <c r="F71" s="221">
        <f t="shared" si="17"/>
        <v>13.690232414806673</v>
      </c>
      <c r="G71" s="223">
        <f t="shared" si="17"/>
        <v>13.577705537896167</v>
      </c>
      <c r="H71" s="223">
        <f t="shared" si="17"/>
        <v>14.658481254086244</v>
      </c>
      <c r="I71" s="223">
        <f t="shared" si="17"/>
        <v>13.993021698587675</v>
      </c>
      <c r="J71" s="223">
        <f t="shared" si="17"/>
        <v>14.05912230124417</v>
      </c>
      <c r="K71" s="223">
        <f t="shared" si="17"/>
        <v>14.360476753457069</v>
      </c>
      <c r="L71" s="223">
        <f t="shared" si="17"/>
        <v>13.738140584069626</v>
      </c>
      <c r="M71" s="223">
        <f t="shared" si="17"/>
        <v>13.808905897766069</v>
      </c>
      <c r="N71" s="223">
        <f t="shared" si="17"/>
        <v>14.403087268738552</v>
      </c>
      <c r="O71" s="223">
        <f t="shared" si="17"/>
        <v>14.433920459639133</v>
      </c>
      <c r="P71" s="223">
        <f t="shared" si="17"/>
        <v>14.397283984456799</v>
      </c>
      <c r="Q71" s="224">
        <f t="shared" si="17"/>
        <v>13.494389973309682</v>
      </c>
      <c r="R71" s="225">
        <f t="shared" si="1"/>
        <v>168.61476812805785</v>
      </c>
    </row>
    <row r="72" spans="2:18">
      <c r="B72" s="227" t="s">
        <v>70</v>
      </c>
      <c r="C72" s="228">
        <v>20953</v>
      </c>
      <c r="D72" s="228">
        <v>0</v>
      </c>
      <c r="E72" s="228">
        <v>93927.422155270964</v>
      </c>
      <c r="F72" s="228">
        <v>12.393361862770492</v>
      </c>
      <c r="G72" s="228">
        <v>12.291494614459133</v>
      </c>
      <c r="H72" s="228">
        <v>13.269888854775449</v>
      </c>
      <c r="I72" s="228">
        <v>12.667468031925697</v>
      </c>
      <c r="J72" s="228">
        <v>12.72730694942889</v>
      </c>
      <c r="K72" s="228">
        <v>13.000114208069151</v>
      </c>
      <c r="L72" s="228">
        <v>12.436731709232447</v>
      </c>
      <c r="M72" s="228">
        <v>12.500793451458527</v>
      </c>
      <c r="N72" s="228">
        <v>13.038688245312768</v>
      </c>
      <c r="O72" s="228">
        <v>13.066600619671108</v>
      </c>
      <c r="P72" s="228">
        <v>13.033434703961746</v>
      </c>
      <c r="Q72" s="228">
        <v>12.216071501875261</v>
      </c>
      <c r="R72" s="225">
        <f t="shared" ref="R72:R82" si="18">SUM(F72:Q72)</f>
        <v>152.64195475294065</v>
      </c>
    </row>
    <row r="73" spans="2:18">
      <c r="B73" s="227" t="s">
        <v>71</v>
      </c>
      <c r="C73" s="228">
        <v>1250</v>
      </c>
      <c r="D73" s="228">
        <v>0</v>
      </c>
      <c r="E73" s="228">
        <v>6331.6013202640515</v>
      </c>
      <c r="F73" s="228">
        <v>0.89750966381532404</v>
      </c>
      <c r="G73" s="228">
        <v>0.89013258237462434</v>
      </c>
      <c r="H73" s="228">
        <v>0.96098650364541371</v>
      </c>
      <c r="I73" s="228">
        <v>0.91736004327267007</v>
      </c>
      <c r="J73" s="228">
        <v>0.92169349268906253</v>
      </c>
      <c r="K73" s="228">
        <v>0.94144980689175817</v>
      </c>
      <c r="L73" s="228">
        <v>0.90065044649792458</v>
      </c>
      <c r="M73" s="228">
        <v>0.90528970688307242</v>
      </c>
      <c r="N73" s="228">
        <v>0.94424328388225254</v>
      </c>
      <c r="O73" s="228">
        <v>0.94626465838935025</v>
      </c>
      <c r="P73" s="228">
        <v>0.94386282987921399</v>
      </c>
      <c r="Q73" s="228">
        <v>0.88467054768471465</v>
      </c>
      <c r="R73" s="225">
        <f t="shared" si="18"/>
        <v>11.05411356590538</v>
      </c>
    </row>
    <row r="74" spans="2:18">
      <c r="B74" s="227" t="s">
        <v>72</v>
      </c>
      <c r="C74" s="228">
        <v>479</v>
      </c>
      <c r="D74" s="228">
        <v>0</v>
      </c>
      <c r="E74" s="228">
        <v>2453.3417124681932</v>
      </c>
      <c r="F74" s="228">
        <v>0.39936088822085647</v>
      </c>
      <c r="G74" s="228">
        <v>0.39607834106240974</v>
      </c>
      <c r="H74" s="228">
        <v>0.42760589566538226</v>
      </c>
      <c r="I74" s="228">
        <v>0.40819362338930804</v>
      </c>
      <c r="J74" s="228">
        <v>0.41012185912621785</v>
      </c>
      <c r="K74" s="228">
        <v>0.41891273849616112</v>
      </c>
      <c r="L74" s="228">
        <v>0.40075842833925468</v>
      </c>
      <c r="M74" s="228">
        <v>0.4028227394244685</v>
      </c>
      <c r="N74" s="228">
        <v>0.42015573954353247</v>
      </c>
      <c r="O74" s="228">
        <v>0.42105518157867439</v>
      </c>
      <c r="P74" s="228">
        <v>0.41998645061584028</v>
      </c>
      <c r="Q74" s="228">
        <v>0.39364792374970625</v>
      </c>
      <c r="R74" s="225">
        <f t="shared" si="18"/>
        <v>4.9186998092118124</v>
      </c>
    </row>
    <row r="75" spans="2:18" s="205" customFormat="1">
      <c r="B75" s="219" t="s">
        <v>74</v>
      </c>
      <c r="C75" s="220">
        <f>C76+C77</f>
        <v>20386</v>
      </c>
      <c r="D75" s="221">
        <f>D76+D77</f>
        <v>54.509964049288442</v>
      </c>
      <c r="E75" s="222">
        <f t="shared" ref="E75:Q75" si="19">E76+E77</f>
        <v>0</v>
      </c>
      <c r="F75" s="221">
        <f t="shared" si="19"/>
        <v>3.0539350000000001</v>
      </c>
      <c r="G75" s="223">
        <f t="shared" si="19"/>
        <v>2.3840999999999997</v>
      </c>
      <c r="H75" s="223">
        <f t="shared" si="19"/>
        <v>2.1954049999999996</v>
      </c>
      <c r="I75" s="223">
        <f t="shared" si="19"/>
        <v>2.6515249999999999</v>
      </c>
      <c r="J75" s="223">
        <f t="shared" si="19"/>
        <v>2.9226579999999998</v>
      </c>
      <c r="K75" s="223">
        <f t="shared" si="19"/>
        <v>3.0179849999999999</v>
      </c>
      <c r="L75" s="223">
        <f t="shared" si="19"/>
        <v>3.0190130000000002</v>
      </c>
      <c r="M75" s="223">
        <f t="shared" si="19"/>
        <v>2.8422320000000001</v>
      </c>
      <c r="N75" s="223">
        <f t="shared" si="19"/>
        <v>2.9582280000000001</v>
      </c>
      <c r="O75" s="223">
        <f t="shared" si="19"/>
        <v>2.7002329999999999</v>
      </c>
      <c r="P75" s="223">
        <f t="shared" si="19"/>
        <v>2.6543359999999994</v>
      </c>
      <c r="Q75" s="224">
        <f t="shared" si="19"/>
        <v>2.78844</v>
      </c>
      <c r="R75" s="225">
        <f t="shared" si="18"/>
        <v>33.188089999999995</v>
      </c>
    </row>
    <row r="76" spans="2:18">
      <c r="B76" s="232" t="s">
        <v>75</v>
      </c>
      <c r="C76" s="228">
        <v>16930</v>
      </c>
      <c r="D76" s="228">
        <v>28.633890526076087</v>
      </c>
      <c r="E76" s="228">
        <v>0</v>
      </c>
      <c r="F76" s="228">
        <v>2.7215813951041543</v>
      </c>
      <c r="G76" s="228">
        <v>2.1246431911837722</v>
      </c>
      <c r="H76" s="228">
        <v>1.9564834885872273</v>
      </c>
      <c r="I76" s="228">
        <v>2.3629648661983773</v>
      </c>
      <c r="J76" s="228">
        <v>2.6045910070293954</v>
      </c>
      <c r="K76" s="228">
        <v>2.689543761312343</v>
      </c>
      <c r="L76" s="228">
        <v>2.6904598861395472</v>
      </c>
      <c r="M76" s="228">
        <v>2.5329176068808508</v>
      </c>
      <c r="N76" s="228">
        <v>2.6362899954570649</v>
      </c>
      <c r="O76" s="228">
        <v>2.4063720725052349</v>
      </c>
      <c r="P76" s="228">
        <v>2.3654699507210135</v>
      </c>
      <c r="Q76" s="228">
        <v>2.4849796820705836</v>
      </c>
      <c r="R76" s="225">
        <f t="shared" si="18"/>
        <v>29.576296903189565</v>
      </c>
    </row>
    <row r="77" spans="2:18">
      <c r="B77" s="232" t="s">
        <v>76</v>
      </c>
      <c r="C77" s="228">
        <v>3456</v>
      </c>
      <c r="D77" s="228">
        <v>25.876073523212352</v>
      </c>
      <c r="E77" s="228">
        <v>0</v>
      </c>
      <c r="F77" s="228">
        <v>0.33235360489584592</v>
      </c>
      <c r="G77" s="228">
        <v>0.25945680881622757</v>
      </c>
      <c r="H77" s="228">
        <v>0.23892151141277221</v>
      </c>
      <c r="I77" s="228">
        <v>0.28856013380162243</v>
      </c>
      <c r="J77" s="228">
        <v>0.31806699297060448</v>
      </c>
      <c r="K77" s="228">
        <v>0.3284412386876569</v>
      </c>
      <c r="L77" s="228">
        <v>0.32855311386045299</v>
      </c>
      <c r="M77" s="228">
        <v>0.30931439311914954</v>
      </c>
      <c r="N77" s="228">
        <v>0.32193800454293509</v>
      </c>
      <c r="O77" s="228">
        <v>0.29386092749476478</v>
      </c>
      <c r="P77" s="228">
        <v>0.28886604927898596</v>
      </c>
      <c r="Q77" s="228">
        <v>0.30346031792941647</v>
      </c>
      <c r="R77" s="225">
        <f t="shared" si="18"/>
        <v>3.6117930968104348</v>
      </c>
    </row>
    <row r="78" spans="2:18" s="205" customFormat="1">
      <c r="B78" s="219" t="s">
        <v>77</v>
      </c>
      <c r="C78" s="228">
        <v>0</v>
      </c>
      <c r="D78" s="228">
        <v>0</v>
      </c>
      <c r="E78" s="228">
        <v>0</v>
      </c>
      <c r="F78" s="228">
        <v>0</v>
      </c>
      <c r="G78" s="228">
        <v>0</v>
      </c>
      <c r="H78" s="228">
        <v>0</v>
      </c>
      <c r="I78" s="228">
        <v>0</v>
      </c>
      <c r="J78" s="228">
        <v>0</v>
      </c>
      <c r="K78" s="228">
        <v>0</v>
      </c>
      <c r="L78" s="228">
        <v>0</v>
      </c>
      <c r="M78" s="228">
        <v>0</v>
      </c>
      <c r="N78" s="228">
        <v>0</v>
      </c>
      <c r="O78" s="228">
        <v>0</v>
      </c>
      <c r="P78" s="228">
        <v>0</v>
      </c>
      <c r="Q78" s="228">
        <v>0</v>
      </c>
      <c r="R78" s="225">
        <f t="shared" si="18"/>
        <v>0</v>
      </c>
    </row>
    <row r="79" spans="2:18" hidden="1">
      <c r="B79" s="232"/>
      <c r="C79" s="228"/>
      <c r="D79" s="233"/>
      <c r="E79" s="234"/>
      <c r="F79" s="233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6"/>
      <c r="R79" s="225">
        <f t="shared" si="18"/>
        <v>0</v>
      </c>
    </row>
    <row r="80" spans="2:18" hidden="1">
      <c r="B80" s="232"/>
      <c r="C80" s="228"/>
      <c r="D80" s="233"/>
      <c r="E80" s="234"/>
      <c r="F80" s="233"/>
      <c r="G80" s="235"/>
      <c r="H80" s="235"/>
      <c r="I80" s="235"/>
      <c r="J80" s="235"/>
      <c r="K80" s="235"/>
      <c r="L80" s="235"/>
      <c r="M80" s="235"/>
      <c r="N80" s="235"/>
      <c r="O80" s="235"/>
      <c r="P80" s="235"/>
      <c r="Q80" s="236"/>
      <c r="R80" s="225">
        <f t="shared" si="18"/>
        <v>0</v>
      </c>
    </row>
    <row r="81" spans="2:19" hidden="1">
      <c r="B81" s="232"/>
      <c r="C81" s="228"/>
      <c r="D81" s="233"/>
      <c r="E81" s="234"/>
      <c r="F81" s="233"/>
      <c r="G81" s="235"/>
      <c r="H81" s="235"/>
      <c r="I81" s="235"/>
      <c r="J81" s="235"/>
      <c r="K81" s="235"/>
      <c r="L81" s="235"/>
      <c r="M81" s="235"/>
      <c r="N81" s="235"/>
      <c r="O81" s="235"/>
      <c r="P81" s="235"/>
      <c r="Q81" s="236"/>
      <c r="R81" s="225">
        <f t="shared" si="18"/>
        <v>0</v>
      </c>
    </row>
    <row r="82" spans="2:19" s="205" customFormat="1" ht="15" thickBot="1">
      <c r="B82" s="237" t="s">
        <v>78</v>
      </c>
      <c r="C82" s="238">
        <f>C8+C29+C39+C47+C50+C66+C75+C78</f>
        <v>4378660</v>
      </c>
      <c r="D82" s="207">
        <f t="shared" ref="D82:Q82" si="20">D8+D29+D39+D47+D50+D66+D75+D78</f>
        <v>2947.9293211344261</v>
      </c>
      <c r="E82" s="208">
        <f t="shared" si="20"/>
        <v>4269143.7922419943</v>
      </c>
      <c r="F82" s="207">
        <f t="shared" si="20"/>
        <v>722.78740996390002</v>
      </c>
      <c r="G82" s="239">
        <f t="shared" si="20"/>
        <v>529.92573060000007</v>
      </c>
      <c r="H82" s="239">
        <f t="shared" si="20"/>
        <v>551.12061778684017</v>
      </c>
      <c r="I82" s="239">
        <f t="shared" si="20"/>
        <v>665.92941450000001</v>
      </c>
      <c r="J82" s="239">
        <f t="shared" si="20"/>
        <v>757.72133400742496</v>
      </c>
      <c r="K82" s="239">
        <f t="shared" si="20"/>
        <v>763.57228838000003</v>
      </c>
      <c r="L82" s="239">
        <f t="shared" si="20"/>
        <v>805.99485227999992</v>
      </c>
      <c r="M82" s="239">
        <f t="shared" si="20"/>
        <v>597.36797057308115</v>
      </c>
      <c r="N82" s="239">
        <f>N8+N29+N39+N47+N50+N66+N75+N78</f>
        <v>663.48566919999996</v>
      </c>
      <c r="O82" s="239">
        <f t="shared" si="20"/>
        <v>698.24596989999998</v>
      </c>
      <c r="P82" s="239">
        <f t="shared" si="20"/>
        <v>689.88534800000014</v>
      </c>
      <c r="Q82" s="240">
        <f t="shared" si="20"/>
        <v>824.48937510000007</v>
      </c>
      <c r="R82" s="241">
        <f t="shared" si="18"/>
        <v>8270.525980291246</v>
      </c>
    </row>
    <row r="83" spans="2:19" hidden="1">
      <c r="B83" s="242"/>
      <c r="C83" s="243"/>
      <c r="D83" s="244"/>
      <c r="E83" s="245"/>
      <c r="F83" s="244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7"/>
      <c r="R83" s="248"/>
    </row>
    <row r="84" spans="2:19" hidden="1">
      <c r="B84" s="232"/>
      <c r="C84" s="228"/>
      <c r="D84" s="249"/>
      <c r="E84" s="250"/>
      <c r="F84" s="249"/>
      <c r="G84" s="251"/>
      <c r="H84" s="251"/>
      <c r="I84" s="251"/>
      <c r="J84" s="251"/>
      <c r="K84" s="251"/>
      <c r="L84" s="251"/>
      <c r="M84" s="251"/>
      <c r="N84" s="251"/>
      <c r="O84" s="251"/>
      <c r="P84" s="251"/>
      <c r="Q84" s="252"/>
      <c r="R84" s="253"/>
    </row>
    <row r="85" spans="2:19" hidden="1">
      <c r="B85" s="232"/>
      <c r="C85" s="228"/>
      <c r="D85" s="249"/>
      <c r="E85" s="250"/>
      <c r="F85" s="249"/>
      <c r="G85" s="251"/>
      <c r="H85" s="251"/>
      <c r="I85" s="251"/>
      <c r="J85" s="251"/>
      <c r="K85" s="251"/>
      <c r="L85" s="251"/>
      <c r="M85" s="251"/>
      <c r="N85" s="251"/>
      <c r="O85" s="251"/>
      <c r="P85" s="251"/>
      <c r="Q85" s="252"/>
      <c r="R85" s="253"/>
    </row>
    <row r="86" spans="2:19" s="205" customFormat="1">
      <c r="B86" s="219" t="s">
        <v>79</v>
      </c>
      <c r="C86" s="254"/>
      <c r="D86" s="255"/>
      <c r="E86" s="256"/>
      <c r="F86" s="255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9"/>
    </row>
    <row r="87" spans="2:19" s="205" customFormat="1">
      <c r="B87" s="219" t="s">
        <v>80</v>
      </c>
      <c r="C87" s="254">
        <f>SUM(C88:C104)</f>
        <v>1932</v>
      </c>
      <c r="D87" s="260">
        <f t="shared" ref="D87:Q87" si="21">SUM(D88:D104)</f>
        <v>350.12475999999998</v>
      </c>
      <c r="E87" s="261">
        <f t="shared" si="21"/>
        <v>0</v>
      </c>
      <c r="F87" s="260">
        <f t="shared" si="21"/>
        <v>108.27028900000001</v>
      </c>
      <c r="G87" s="262">
        <f t="shared" si="21"/>
        <v>90.802138999999997</v>
      </c>
      <c r="H87" s="262">
        <f t="shared" si="21"/>
        <v>91.105176999999998</v>
      </c>
      <c r="I87" s="262">
        <f t="shared" si="21"/>
        <v>101.23014300000001</v>
      </c>
      <c r="J87" s="262">
        <f t="shared" si="21"/>
        <v>106.606909</v>
      </c>
      <c r="K87" s="262">
        <f t="shared" si="21"/>
        <v>103.080752</v>
      </c>
      <c r="L87" s="262">
        <f t="shared" si="21"/>
        <v>93.972893999999997</v>
      </c>
      <c r="M87" s="262">
        <f t="shared" si="21"/>
        <v>96.687129999999996</v>
      </c>
      <c r="N87" s="262">
        <f t="shared" si="21"/>
        <v>113.96475699999999</v>
      </c>
      <c r="O87" s="262">
        <f t="shared" si="21"/>
        <v>115.327676</v>
      </c>
      <c r="P87" s="262">
        <f t="shared" si="21"/>
        <v>120.01990099999999</v>
      </c>
      <c r="Q87" s="263">
        <f t="shared" si="21"/>
        <v>100.027535</v>
      </c>
      <c r="R87" s="264">
        <f>SUM(F87:Q87)</f>
        <v>1241.0953019999997</v>
      </c>
      <c r="S87" s="201"/>
    </row>
    <row r="88" spans="2:19">
      <c r="B88" s="265" t="s">
        <v>81</v>
      </c>
      <c r="C88" s="228">
        <v>1367</v>
      </c>
      <c r="D88" s="228">
        <v>212.38460000000001</v>
      </c>
      <c r="E88" s="228">
        <v>0</v>
      </c>
      <c r="F88" s="228">
        <v>28.817877999999997</v>
      </c>
      <c r="G88" s="228">
        <v>33.499877999999995</v>
      </c>
      <c r="H88" s="228">
        <v>32.406512999999997</v>
      </c>
      <c r="I88" s="228">
        <v>31.723931000000007</v>
      </c>
      <c r="J88" s="228">
        <v>30.307529000000006</v>
      </c>
      <c r="K88" s="228">
        <v>30.186469999999996</v>
      </c>
      <c r="L88" s="228">
        <v>23.730961000000001</v>
      </c>
      <c r="M88" s="228">
        <v>34.883978999999997</v>
      </c>
      <c r="N88" s="228">
        <v>44.456704999999999</v>
      </c>
      <c r="O88" s="228">
        <v>43.725403999999997</v>
      </c>
      <c r="P88" s="228">
        <v>42.177745999999999</v>
      </c>
      <c r="Q88" s="228">
        <v>32.374417999999999</v>
      </c>
      <c r="R88" s="225">
        <f>SUM(F88:Q88)</f>
        <v>408.29141199999998</v>
      </c>
    </row>
    <row r="89" spans="2:19">
      <c r="B89" s="265" t="s">
        <v>82</v>
      </c>
      <c r="C89" s="228">
        <v>9</v>
      </c>
      <c r="D89" s="228">
        <v>2.8530000000000002</v>
      </c>
      <c r="E89" s="228">
        <v>0</v>
      </c>
      <c r="F89" s="228">
        <v>0.59260000000000002</v>
      </c>
      <c r="G89" s="228">
        <v>0.63830000000000009</v>
      </c>
      <c r="H89" s="228">
        <v>0.63970000000000005</v>
      </c>
      <c r="I89" s="228">
        <v>0.6139</v>
      </c>
      <c r="J89" s="228">
        <v>0.59899999999999998</v>
      </c>
      <c r="K89" s="228">
        <v>0.60329999999999995</v>
      </c>
      <c r="L89" s="228">
        <v>0.40880000000000005</v>
      </c>
      <c r="M89" s="228">
        <v>0.53920000000000001</v>
      </c>
      <c r="N89" s="228">
        <v>0.56919999999999993</v>
      </c>
      <c r="O89" s="228">
        <v>0.57729999999999992</v>
      </c>
      <c r="P89" s="228">
        <v>0.55880000000000007</v>
      </c>
      <c r="Q89" s="228">
        <v>0.50700000000000001</v>
      </c>
      <c r="R89" s="225">
        <f>SUM(F89:Q89)</f>
        <v>6.8471000000000002</v>
      </c>
    </row>
    <row r="90" spans="2:19">
      <c r="B90" s="265" t="s">
        <v>83</v>
      </c>
      <c r="C90" s="228">
        <v>0</v>
      </c>
      <c r="D90" s="228">
        <v>0</v>
      </c>
      <c r="E90" s="228">
        <v>0</v>
      </c>
      <c r="F90" s="228">
        <v>0</v>
      </c>
      <c r="G90" s="228">
        <v>0</v>
      </c>
      <c r="H90" s="228">
        <v>0</v>
      </c>
      <c r="I90" s="228">
        <v>0</v>
      </c>
      <c r="J90" s="228">
        <v>0</v>
      </c>
      <c r="K90" s="228">
        <v>0</v>
      </c>
      <c r="L90" s="228">
        <v>0</v>
      </c>
      <c r="M90" s="228">
        <v>0</v>
      </c>
      <c r="N90" s="228">
        <v>0</v>
      </c>
      <c r="O90" s="228">
        <v>0</v>
      </c>
      <c r="P90" s="228">
        <v>0</v>
      </c>
      <c r="Q90" s="228">
        <v>0</v>
      </c>
      <c r="R90" s="225">
        <f t="shared" ref="R90:R102" si="22">SUM(F90:Q90)</f>
        <v>0</v>
      </c>
    </row>
    <row r="91" spans="2:19">
      <c r="B91" s="265" t="s">
        <v>84</v>
      </c>
      <c r="C91" s="228">
        <v>0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  <c r="I91" s="228">
        <v>0</v>
      </c>
      <c r="J91" s="228">
        <v>0</v>
      </c>
      <c r="K91" s="228">
        <v>0</v>
      </c>
      <c r="L91" s="228">
        <v>0</v>
      </c>
      <c r="M91" s="228">
        <v>0</v>
      </c>
      <c r="N91" s="228">
        <v>0</v>
      </c>
      <c r="O91" s="228">
        <v>0</v>
      </c>
      <c r="P91" s="228">
        <v>0</v>
      </c>
      <c r="Q91" s="228">
        <v>0</v>
      </c>
      <c r="R91" s="225">
        <f t="shared" si="22"/>
        <v>0</v>
      </c>
    </row>
    <row r="92" spans="2:19">
      <c r="B92" s="266" t="s">
        <v>85</v>
      </c>
      <c r="C92" s="228">
        <v>0</v>
      </c>
      <c r="D92" s="228">
        <v>0</v>
      </c>
      <c r="E92" s="228">
        <v>0</v>
      </c>
      <c r="F92" s="228">
        <v>6.3179480000000003</v>
      </c>
      <c r="G92" s="228">
        <v>6.8617549999999996</v>
      </c>
      <c r="H92" s="228">
        <v>6.4925859999999993</v>
      </c>
      <c r="I92" s="228">
        <v>6.5006310000000003</v>
      </c>
      <c r="J92" s="228">
        <v>6.6474390000000003</v>
      </c>
      <c r="K92" s="228">
        <v>6.6020430000000001</v>
      </c>
      <c r="L92" s="228">
        <v>5.2443130000000009</v>
      </c>
      <c r="M92" s="228">
        <v>7.7038200000000003</v>
      </c>
      <c r="N92" s="228">
        <v>9.6039459999999988</v>
      </c>
      <c r="O92" s="228">
        <v>9.3667029999999993</v>
      </c>
      <c r="P92" s="228">
        <v>9.2659409999999998</v>
      </c>
      <c r="Q92" s="228">
        <v>6.9071180000000005</v>
      </c>
      <c r="R92" s="225">
        <f t="shared" si="22"/>
        <v>87.514242999999993</v>
      </c>
    </row>
    <row r="93" spans="2:19">
      <c r="B93" s="265" t="s">
        <v>86</v>
      </c>
      <c r="C93" s="228">
        <v>0</v>
      </c>
      <c r="D93" s="228">
        <v>0</v>
      </c>
      <c r="E93" s="228">
        <v>0</v>
      </c>
      <c r="F93" s="228">
        <v>0</v>
      </c>
      <c r="G93" s="228">
        <v>0</v>
      </c>
      <c r="H93" s="228">
        <v>0</v>
      </c>
      <c r="I93" s="228">
        <v>0</v>
      </c>
      <c r="J93" s="228">
        <v>0</v>
      </c>
      <c r="K93" s="228">
        <v>0</v>
      </c>
      <c r="L93" s="228">
        <v>0</v>
      </c>
      <c r="M93" s="228">
        <v>0</v>
      </c>
      <c r="N93" s="228">
        <v>0</v>
      </c>
      <c r="O93" s="228">
        <v>0</v>
      </c>
      <c r="P93" s="228">
        <v>0</v>
      </c>
      <c r="Q93" s="228">
        <v>0</v>
      </c>
      <c r="R93" s="225">
        <f t="shared" si="22"/>
        <v>0</v>
      </c>
    </row>
    <row r="94" spans="2:19">
      <c r="B94" s="265" t="s">
        <v>87</v>
      </c>
      <c r="C94" s="228">
        <v>306</v>
      </c>
      <c r="D94" s="228">
        <v>36.892479999999999</v>
      </c>
      <c r="E94" s="228">
        <v>0</v>
      </c>
      <c r="F94" s="228">
        <v>6.1562890000000001</v>
      </c>
      <c r="G94" s="228">
        <v>6.457827</v>
      </c>
      <c r="H94" s="228">
        <v>6.9155880000000005</v>
      </c>
      <c r="I94" s="228">
        <v>6.0810149999999989</v>
      </c>
      <c r="J94" s="228">
        <v>5.6858650000000006</v>
      </c>
      <c r="K94" s="228">
        <v>6.0538280000000011</v>
      </c>
      <c r="L94" s="228">
        <v>5.0424890000000007</v>
      </c>
      <c r="M94" s="228">
        <v>5.5911920000000013</v>
      </c>
      <c r="N94" s="228">
        <v>4.9067519999999991</v>
      </c>
      <c r="O94" s="228">
        <v>4.5399770000000004</v>
      </c>
      <c r="P94" s="228">
        <v>5.3290899999999999</v>
      </c>
      <c r="Q94" s="228">
        <v>5.4702800000000007</v>
      </c>
      <c r="R94" s="225">
        <f t="shared" si="22"/>
        <v>68.230192000000002</v>
      </c>
    </row>
    <row r="95" spans="2:19">
      <c r="B95" s="266" t="s">
        <v>85</v>
      </c>
      <c r="C95" s="228">
        <v>0</v>
      </c>
      <c r="D95" s="228">
        <v>0</v>
      </c>
      <c r="E95" s="228">
        <v>0</v>
      </c>
      <c r="F95" s="228">
        <v>1.7187489999999999</v>
      </c>
      <c r="G95" s="228">
        <v>1.6193919999999999</v>
      </c>
      <c r="H95" s="228">
        <v>1.7300230000000001</v>
      </c>
      <c r="I95" s="228">
        <v>1.5930400000000002</v>
      </c>
      <c r="J95" s="228">
        <v>1.6789080000000001</v>
      </c>
      <c r="K95" s="228">
        <v>1.5739709999999998</v>
      </c>
      <c r="L95" s="228">
        <v>1.5903590000000001</v>
      </c>
      <c r="M95" s="228">
        <v>1.49037</v>
      </c>
      <c r="N95" s="228">
        <v>1.3281590000000001</v>
      </c>
      <c r="O95" s="228">
        <v>1.2729509999999997</v>
      </c>
      <c r="P95" s="228">
        <v>1.423978</v>
      </c>
      <c r="Q95" s="228">
        <v>1.3954169999999997</v>
      </c>
      <c r="R95" s="225">
        <f t="shared" si="22"/>
        <v>18.415316999999998</v>
      </c>
    </row>
    <row r="96" spans="2:19">
      <c r="B96" s="265" t="s">
        <v>88</v>
      </c>
      <c r="C96" s="228">
        <v>17</v>
      </c>
      <c r="D96" s="228">
        <v>2.1319999999999997</v>
      </c>
      <c r="E96" s="228">
        <v>0</v>
      </c>
      <c r="F96" s="228">
        <v>0.5282</v>
      </c>
      <c r="G96" s="228">
        <v>0.60166200000000003</v>
      </c>
      <c r="H96" s="228">
        <v>0.70979099999999995</v>
      </c>
      <c r="I96" s="228">
        <v>0.56945099999999993</v>
      </c>
      <c r="J96" s="228">
        <v>0.51416700000000004</v>
      </c>
      <c r="K96" s="228">
        <v>0.49594199999999999</v>
      </c>
      <c r="L96" s="228">
        <v>0.45035500000000006</v>
      </c>
      <c r="M96" s="228">
        <v>0.47868699999999997</v>
      </c>
      <c r="N96" s="228">
        <v>0.42623299999999997</v>
      </c>
      <c r="O96" s="228">
        <v>0.40071000000000001</v>
      </c>
      <c r="P96" s="228">
        <v>0.45216699999999999</v>
      </c>
      <c r="Q96" s="228">
        <v>0.48534500000000003</v>
      </c>
      <c r="R96" s="225">
        <f t="shared" si="22"/>
        <v>6.1127099999999999</v>
      </c>
    </row>
    <row r="97" spans="2:18">
      <c r="B97" s="266" t="s">
        <v>85</v>
      </c>
      <c r="C97" s="228">
        <v>0</v>
      </c>
      <c r="D97" s="228">
        <v>0</v>
      </c>
      <c r="E97" s="228">
        <v>0</v>
      </c>
      <c r="F97" s="228">
        <v>0.13920000000000002</v>
      </c>
      <c r="G97" s="228">
        <v>0.13600399999999999</v>
      </c>
      <c r="H97" s="228">
        <v>0.109842</v>
      </c>
      <c r="I97" s="228">
        <v>0.127604</v>
      </c>
      <c r="J97" s="228">
        <v>0.12021900000000001</v>
      </c>
      <c r="K97" s="228">
        <v>0.13264400000000001</v>
      </c>
      <c r="L97" s="228">
        <v>0.13340100000000002</v>
      </c>
      <c r="M97" s="228">
        <v>0.125471</v>
      </c>
      <c r="N97" s="228">
        <v>0.112108</v>
      </c>
      <c r="O97" s="228">
        <v>0.10858</v>
      </c>
      <c r="P97" s="228">
        <v>0.112363</v>
      </c>
      <c r="Q97" s="228">
        <v>0.12458</v>
      </c>
      <c r="R97" s="225">
        <f t="shared" si="22"/>
        <v>1.482016</v>
      </c>
    </row>
    <row r="98" spans="2:18">
      <c r="B98" s="266" t="s">
        <v>89</v>
      </c>
      <c r="C98" s="228">
        <v>155</v>
      </c>
      <c r="D98" s="228">
        <v>42.086480000000002</v>
      </c>
      <c r="E98" s="228">
        <v>0</v>
      </c>
      <c r="F98" s="228">
        <v>3.4918689999999999</v>
      </c>
      <c r="G98" s="228">
        <v>0.858962</v>
      </c>
      <c r="H98" s="228">
        <v>0.15977899999999998</v>
      </c>
      <c r="I98" s="228">
        <v>0.89477899999999999</v>
      </c>
      <c r="J98" s="228">
        <v>2.6915629999999999</v>
      </c>
      <c r="K98" s="228">
        <v>2.2883179999999999</v>
      </c>
      <c r="L98" s="228">
        <v>3.7276399999999996</v>
      </c>
      <c r="M98" s="228">
        <v>3.0077389999999999</v>
      </c>
      <c r="N98" s="228">
        <v>2.0817079999999999</v>
      </c>
      <c r="O98" s="228">
        <v>2.4632839999999998</v>
      </c>
      <c r="P98" s="228">
        <v>2.9999310000000001</v>
      </c>
      <c r="Q98" s="228">
        <v>2.2842690000000001</v>
      </c>
      <c r="R98" s="225">
        <f t="shared" si="22"/>
        <v>26.949840999999999</v>
      </c>
    </row>
    <row r="99" spans="2:18">
      <c r="B99" s="266" t="s">
        <v>90</v>
      </c>
      <c r="C99" s="228">
        <v>0</v>
      </c>
      <c r="D99" s="228">
        <v>0</v>
      </c>
      <c r="E99" s="228">
        <v>0</v>
      </c>
      <c r="F99" s="228">
        <v>0</v>
      </c>
      <c r="G99" s="228">
        <v>0</v>
      </c>
      <c r="H99" s="228">
        <v>0</v>
      </c>
      <c r="I99" s="228">
        <v>0</v>
      </c>
      <c r="J99" s="228">
        <v>0</v>
      </c>
      <c r="K99" s="228">
        <v>0</v>
      </c>
      <c r="L99" s="228">
        <v>0</v>
      </c>
      <c r="M99" s="228">
        <v>0</v>
      </c>
      <c r="N99" s="228">
        <v>0</v>
      </c>
      <c r="O99" s="228">
        <v>0</v>
      </c>
      <c r="P99" s="228">
        <v>0</v>
      </c>
      <c r="Q99" s="228">
        <v>0</v>
      </c>
      <c r="R99" s="225">
        <f t="shared" si="22"/>
        <v>0</v>
      </c>
    </row>
    <row r="100" spans="2:18">
      <c r="B100" s="266" t="s">
        <v>91</v>
      </c>
      <c r="C100" s="228">
        <v>61</v>
      </c>
      <c r="D100" s="228">
        <v>12.644</v>
      </c>
      <c r="E100" s="228">
        <v>0</v>
      </c>
      <c r="F100" s="228">
        <v>1.3220019999999999</v>
      </c>
      <c r="G100" s="228">
        <v>1.2042979999999999</v>
      </c>
      <c r="H100" s="228">
        <v>1.2743389999999999</v>
      </c>
      <c r="I100" s="228">
        <v>1.0797890000000001</v>
      </c>
      <c r="J100" s="228">
        <v>1.150263</v>
      </c>
      <c r="K100" s="228">
        <v>1.305072</v>
      </c>
      <c r="L100" s="228">
        <v>1.2109210000000001</v>
      </c>
      <c r="M100" s="228">
        <v>1.447797</v>
      </c>
      <c r="N100" s="228">
        <v>1.3970470000000001</v>
      </c>
      <c r="O100" s="228">
        <v>1.3881950000000001</v>
      </c>
      <c r="P100" s="228">
        <v>1.5749280000000001</v>
      </c>
      <c r="Q100" s="228">
        <v>1.279353</v>
      </c>
      <c r="R100" s="225">
        <f t="shared" si="22"/>
        <v>15.634004000000001</v>
      </c>
    </row>
    <row r="101" spans="2:18">
      <c r="B101" s="265" t="s">
        <v>92</v>
      </c>
      <c r="C101" s="228">
        <v>16</v>
      </c>
      <c r="D101" s="228">
        <v>4.0079999999999991</v>
      </c>
      <c r="E101" s="228">
        <v>0</v>
      </c>
      <c r="F101" s="228">
        <v>1.3889550000000002</v>
      </c>
      <c r="G101" s="228">
        <v>1.4815799999999999</v>
      </c>
      <c r="H101" s="228">
        <v>1.7029429999999999</v>
      </c>
      <c r="I101" s="228">
        <v>1.4138839999999999</v>
      </c>
      <c r="J101" s="228">
        <v>1.3245800000000001</v>
      </c>
      <c r="K101" s="228">
        <v>1.321868</v>
      </c>
      <c r="L101" s="228">
        <v>1.2544520000000001</v>
      </c>
      <c r="M101" s="228">
        <v>1.2482900000000001</v>
      </c>
      <c r="N101" s="228">
        <v>1.1453280000000001</v>
      </c>
      <c r="O101" s="228">
        <v>1.158323</v>
      </c>
      <c r="P101" s="228">
        <v>1.223468</v>
      </c>
      <c r="Q101" s="228">
        <v>1.1266129999999999</v>
      </c>
      <c r="R101" s="225">
        <f t="shared" si="22"/>
        <v>15.790284</v>
      </c>
    </row>
    <row r="102" spans="2:18">
      <c r="B102" s="265" t="s">
        <v>93</v>
      </c>
      <c r="C102" s="228">
        <v>0</v>
      </c>
      <c r="D102" s="228">
        <v>0</v>
      </c>
      <c r="E102" s="228">
        <v>0</v>
      </c>
      <c r="F102" s="228">
        <v>0</v>
      </c>
      <c r="G102" s="228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v>0</v>
      </c>
      <c r="P102" s="228">
        <v>0</v>
      </c>
      <c r="Q102" s="228">
        <v>0</v>
      </c>
      <c r="R102" s="225">
        <f t="shared" si="22"/>
        <v>0</v>
      </c>
    </row>
    <row r="103" spans="2:18">
      <c r="B103" s="265" t="s">
        <v>94</v>
      </c>
      <c r="C103" s="228">
        <v>0</v>
      </c>
      <c r="D103" s="228">
        <v>0</v>
      </c>
      <c r="E103" s="228">
        <v>0</v>
      </c>
      <c r="F103" s="228">
        <v>0</v>
      </c>
      <c r="G103" s="228">
        <v>0</v>
      </c>
      <c r="H103" s="228">
        <v>0</v>
      </c>
      <c r="I103" s="228">
        <v>0</v>
      </c>
      <c r="J103" s="228">
        <v>0</v>
      </c>
      <c r="K103" s="228">
        <v>0</v>
      </c>
      <c r="L103" s="228">
        <v>0</v>
      </c>
      <c r="M103" s="228">
        <v>0</v>
      </c>
      <c r="N103" s="228">
        <v>0</v>
      </c>
      <c r="O103" s="228">
        <v>0</v>
      </c>
      <c r="P103" s="228">
        <v>0</v>
      </c>
      <c r="Q103" s="228">
        <v>0</v>
      </c>
      <c r="R103" s="225">
        <f>SUM(F103:Q103)</f>
        <v>0</v>
      </c>
    </row>
    <row r="104" spans="2:18">
      <c r="B104" s="265" t="s">
        <v>95</v>
      </c>
      <c r="C104" s="228">
        <v>1</v>
      </c>
      <c r="D104" s="228">
        <v>37.124199999999995</v>
      </c>
      <c r="E104" s="228">
        <v>0</v>
      </c>
      <c r="F104" s="228">
        <v>57.796599000000001</v>
      </c>
      <c r="G104" s="228">
        <v>37.442481000000001</v>
      </c>
      <c r="H104" s="228">
        <v>38.964072999999999</v>
      </c>
      <c r="I104" s="228">
        <v>50.632119000000003</v>
      </c>
      <c r="J104" s="228">
        <v>55.887376000000003</v>
      </c>
      <c r="K104" s="228">
        <v>52.517296000000002</v>
      </c>
      <c r="L104" s="228">
        <v>51.179203000000001</v>
      </c>
      <c r="M104" s="228">
        <v>40.170585000000003</v>
      </c>
      <c r="N104" s="228">
        <v>47.937570999999998</v>
      </c>
      <c r="O104" s="228">
        <v>50.326248999999997</v>
      </c>
      <c r="P104" s="228">
        <v>54.901488999999998</v>
      </c>
      <c r="Q104" s="228">
        <v>48.073141999999997</v>
      </c>
      <c r="R104" s="225">
        <f t="shared" ref="R104:R143" si="23">SUM(F104:Q104)</f>
        <v>585.82818299999997</v>
      </c>
    </row>
    <row r="105" spans="2:18">
      <c r="B105" s="227"/>
      <c r="C105" s="228"/>
      <c r="D105" s="228"/>
      <c r="E105" s="228"/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67"/>
    </row>
    <row r="106" spans="2:18" s="205" customFormat="1">
      <c r="B106" s="219" t="s">
        <v>96</v>
      </c>
      <c r="C106" s="254">
        <f>SUM(C107:C123)</f>
        <v>59</v>
      </c>
      <c r="D106" s="260">
        <f t="shared" ref="D106:P106" si="24">SUM(D107:D123)</f>
        <v>129.30799999999999</v>
      </c>
      <c r="E106" s="261">
        <f t="shared" si="24"/>
        <v>0</v>
      </c>
      <c r="F106" s="260">
        <f t="shared" si="24"/>
        <v>31.490347999999997</v>
      </c>
      <c r="G106" s="262">
        <f t="shared" si="24"/>
        <v>24.632543000000002</v>
      </c>
      <c r="H106" s="262">
        <f t="shared" si="24"/>
        <v>25.237096000000001</v>
      </c>
      <c r="I106" s="262">
        <f t="shared" si="24"/>
        <v>26.107396000000001</v>
      </c>
      <c r="J106" s="262">
        <f t="shared" si="24"/>
        <v>27.856306000000004</v>
      </c>
      <c r="K106" s="262">
        <f t="shared" si="24"/>
        <v>31.076640999999999</v>
      </c>
      <c r="L106" s="262">
        <f t="shared" si="24"/>
        <v>31.232976000000001</v>
      </c>
      <c r="M106" s="262">
        <f t="shared" si="24"/>
        <v>30.557686</v>
      </c>
      <c r="N106" s="262">
        <f t="shared" si="24"/>
        <v>27.258909000000003</v>
      </c>
      <c r="O106" s="262">
        <f t="shared" si="24"/>
        <v>28.679027000000001</v>
      </c>
      <c r="P106" s="262">
        <f t="shared" si="24"/>
        <v>29.435700000000001</v>
      </c>
      <c r="Q106" s="263">
        <f>SUM(Q107:Q123)</f>
        <v>25.633617000000001</v>
      </c>
      <c r="R106" s="264">
        <f>SUM(F106:Q106)</f>
        <v>339.19824500000004</v>
      </c>
    </row>
    <row r="107" spans="2:18">
      <c r="B107" s="265" t="s">
        <v>81</v>
      </c>
      <c r="C107" s="228">
        <v>28</v>
      </c>
      <c r="D107" s="228">
        <v>41.690399999999997</v>
      </c>
      <c r="E107" s="228">
        <v>0</v>
      </c>
      <c r="F107" s="228">
        <v>12.572479999999995</v>
      </c>
      <c r="G107" s="228">
        <v>11.448124000000002</v>
      </c>
      <c r="H107" s="228">
        <v>11.315504999999998</v>
      </c>
      <c r="I107" s="228">
        <v>10.742337999999998</v>
      </c>
      <c r="J107" s="228">
        <v>11.312344000000003</v>
      </c>
      <c r="K107" s="228">
        <v>11.784324999999999</v>
      </c>
      <c r="L107" s="228">
        <v>9.8653089999999999</v>
      </c>
      <c r="M107" s="228">
        <v>11.902450000000002</v>
      </c>
      <c r="N107" s="228">
        <v>12.296085000000001</v>
      </c>
      <c r="O107" s="228">
        <v>12.881807</v>
      </c>
      <c r="P107" s="228">
        <v>13.069195000000001</v>
      </c>
      <c r="Q107" s="228">
        <v>11.950137</v>
      </c>
      <c r="R107" s="225">
        <f t="shared" si="23"/>
        <v>141.14009899999999</v>
      </c>
    </row>
    <row r="108" spans="2:18">
      <c r="B108" s="265" t="s">
        <v>82</v>
      </c>
      <c r="C108" s="228">
        <v>0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  <c r="I108" s="228">
        <v>0</v>
      </c>
      <c r="J108" s="228">
        <v>0</v>
      </c>
      <c r="K108" s="228">
        <v>0</v>
      </c>
      <c r="L108" s="228">
        <v>0</v>
      </c>
      <c r="M108" s="228">
        <v>0</v>
      </c>
      <c r="N108" s="228">
        <v>0</v>
      </c>
      <c r="O108" s="228">
        <v>0</v>
      </c>
      <c r="P108" s="228">
        <v>0</v>
      </c>
      <c r="Q108" s="228">
        <v>0</v>
      </c>
      <c r="R108" s="225">
        <f>SUM(F108:Q108)</f>
        <v>0</v>
      </c>
    </row>
    <row r="109" spans="2:18">
      <c r="B109" s="265" t="s">
        <v>83</v>
      </c>
      <c r="C109" s="228">
        <v>0</v>
      </c>
      <c r="D109" s="228">
        <v>0</v>
      </c>
      <c r="E109" s="228">
        <v>0</v>
      </c>
      <c r="F109" s="228">
        <v>0</v>
      </c>
      <c r="G109" s="228">
        <v>0</v>
      </c>
      <c r="H109" s="228">
        <v>0</v>
      </c>
      <c r="I109" s="228">
        <v>0</v>
      </c>
      <c r="J109" s="228">
        <v>0</v>
      </c>
      <c r="K109" s="228">
        <v>0</v>
      </c>
      <c r="L109" s="228">
        <v>0</v>
      </c>
      <c r="M109" s="228">
        <v>0</v>
      </c>
      <c r="N109" s="228">
        <v>0</v>
      </c>
      <c r="O109" s="228">
        <v>0</v>
      </c>
      <c r="P109" s="228">
        <v>0</v>
      </c>
      <c r="Q109" s="228">
        <v>0</v>
      </c>
      <c r="R109" s="225">
        <f>SUM(F109:Q109)</f>
        <v>0</v>
      </c>
    </row>
    <row r="110" spans="2:18">
      <c r="B110" s="265" t="s">
        <v>84</v>
      </c>
      <c r="C110" s="228">
        <v>0</v>
      </c>
      <c r="D110" s="228">
        <v>0</v>
      </c>
      <c r="E110" s="228">
        <v>0</v>
      </c>
      <c r="F110" s="228">
        <v>0</v>
      </c>
      <c r="G110" s="228">
        <v>0</v>
      </c>
      <c r="H110" s="228">
        <v>0</v>
      </c>
      <c r="I110" s="228">
        <v>0</v>
      </c>
      <c r="J110" s="228">
        <v>0</v>
      </c>
      <c r="K110" s="228">
        <v>0</v>
      </c>
      <c r="L110" s="228">
        <v>0</v>
      </c>
      <c r="M110" s="228">
        <v>0</v>
      </c>
      <c r="N110" s="228">
        <v>0</v>
      </c>
      <c r="O110" s="228">
        <v>0</v>
      </c>
      <c r="P110" s="228">
        <v>0</v>
      </c>
      <c r="Q110" s="228">
        <v>0</v>
      </c>
      <c r="R110" s="225">
        <f t="shared" si="23"/>
        <v>0</v>
      </c>
    </row>
    <row r="111" spans="2:18">
      <c r="B111" s="266" t="s">
        <v>85</v>
      </c>
      <c r="C111" s="228">
        <v>0</v>
      </c>
      <c r="D111" s="228">
        <v>0</v>
      </c>
      <c r="E111" s="228">
        <v>0</v>
      </c>
      <c r="F111" s="228">
        <v>2.8507700000000002</v>
      </c>
      <c r="G111" s="228">
        <v>2.5674830000000002</v>
      </c>
      <c r="H111" s="228">
        <v>2.5691459999999999</v>
      </c>
      <c r="I111" s="228">
        <v>2.4101980000000003</v>
      </c>
      <c r="J111" s="228">
        <v>2.6071819999999999</v>
      </c>
      <c r="K111" s="228">
        <v>2.7527530000000002</v>
      </c>
      <c r="L111" s="228">
        <v>2.1967489999999996</v>
      </c>
      <c r="M111" s="228">
        <v>2.6373630000000001</v>
      </c>
      <c r="N111" s="228">
        <v>2.6815159999999998</v>
      </c>
      <c r="O111" s="228">
        <v>2.8961579999999998</v>
      </c>
      <c r="P111" s="228">
        <v>2.8868709999999997</v>
      </c>
      <c r="Q111" s="228">
        <v>2.4788359999999998</v>
      </c>
      <c r="R111" s="225">
        <f t="shared" si="23"/>
        <v>31.535025000000001</v>
      </c>
    </row>
    <row r="112" spans="2:18">
      <c r="B112" s="265" t="s">
        <v>86</v>
      </c>
      <c r="C112" s="228">
        <v>1</v>
      </c>
      <c r="D112" s="228">
        <v>4</v>
      </c>
      <c r="E112" s="228">
        <v>0</v>
      </c>
      <c r="F112" s="228">
        <v>3.8565999999999998</v>
      </c>
      <c r="G112" s="228">
        <v>3.5524</v>
      </c>
      <c r="H112" s="228">
        <v>3.9464000000000001</v>
      </c>
      <c r="I112" s="228">
        <v>3.7444000000000002</v>
      </c>
      <c r="J112" s="228">
        <v>4.0941999999999998</v>
      </c>
      <c r="K112" s="228">
        <v>4.0720000000000001</v>
      </c>
      <c r="L112" s="228">
        <v>3.9388000000000001</v>
      </c>
      <c r="M112" s="228">
        <v>3.7412000000000001</v>
      </c>
      <c r="N112" s="228">
        <v>3.6549999999999998</v>
      </c>
      <c r="O112" s="228">
        <v>3.5768</v>
      </c>
      <c r="P112" s="228">
        <v>3.6522000000000001</v>
      </c>
      <c r="Q112" s="228">
        <v>1.6704000000000001</v>
      </c>
      <c r="R112" s="225">
        <f t="shared" si="23"/>
        <v>43.500399999999999</v>
      </c>
    </row>
    <row r="113" spans="2:18">
      <c r="B113" s="265" t="s">
        <v>87</v>
      </c>
      <c r="C113" s="228">
        <v>9</v>
      </c>
      <c r="D113" s="228">
        <v>7.4560000000000004</v>
      </c>
      <c r="E113" s="228">
        <v>0</v>
      </c>
      <c r="F113" s="228">
        <v>0.80834099999999998</v>
      </c>
      <c r="G113" s="228">
        <v>0.70411500000000005</v>
      </c>
      <c r="H113" s="228">
        <v>0.61415500000000001</v>
      </c>
      <c r="I113" s="228">
        <v>0.57238199999999995</v>
      </c>
      <c r="J113" s="228">
        <v>0.63483900000000004</v>
      </c>
      <c r="K113" s="228">
        <v>0.67661700000000002</v>
      </c>
      <c r="L113" s="228">
        <v>0.62540800000000007</v>
      </c>
      <c r="M113" s="228">
        <v>0.79157</v>
      </c>
      <c r="N113" s="228">
        <v>0.75548700000000002</v>
      </c>
      <c r="O113" s="228">
        <v>0.74089700000000003</v>
      </c>
      <c r="P113" s="228">
        <v>0.84075900000000015</v>
      </c>
      <c r="Q113" s="228">
        <v>0.79476999999999998</v>
      </c>
      <c r="R113" s="225">
        <f t="shared" si="23"/>
        <v>8.5593400000000006</v>
      </c>
    </row>
    <row r="114" spans="2:18">
      <c r="B114" s="266" t="s">
        <v>85</v>
      </c>
      <c r="C114" s="228">
        <v>0</v>
      </c>
      <c r="D114" s="228">
        <v>0</v>
      </c>
      <c r="E114" s="228">
        <v>0</v>
      </c>
      <c r="F114" s="228">
        <v>0.18430199999999999</v>
      </c>
      <c r="G114" s="228">
        <v>0.16636100000000001</v>
      </c>
      <c r="H114" s="228">
        <v>0.145675</v>
      </c>
      <c r="I114" s="228">
        <v>0.14935300000000001</v>
      </c>
      <c r="J114" s="228">
        <v>0.15853600000000001</v>
      </c>
      <c r="K114" s="228">
        <v>0.17069600000000001</v>
      </c>
      <c r="L114" s="228">
        <v>0.16</v>
      </c>
      <c r="M114" s="228">
        <v>0.209898</v>
      </c>
      <c r="N114" s="228">
        <v>0.21201100000000001</v>
      </c>
      <c r="O114" s="228">
        <v>0.20327499999999998</v>
      </c>
      <c r="P114" s="228">
        <v>0.23199599999999998</v>
      </c>
      <c r="Q114" s="228">
        <v>0.250637</v>
      </c>
      <c r="R114" s="225">
        <f t="shared" si="23"/>
        <v>2.2427399999999995</v>
      </c>
    </row>
    <row r="115" spans="2:18">
      <c r="B115" s="265" t="s">
        <v>88</v>
      </c>
      <c r="C115" s="228">
        <v>0</v>
      </c>
      <c r="D115" s="228">
        <v>0</v>
      </c>
      <c r="E115" s="228">
        <v>0</v>
      </c>
      <c r="F115" s="228">
        <v>0</v>
      </c>
      <c r="G115" s="228">
        <v>0</v>
      </c>
      <c r="H115" s="228">
        <v>0</v>
      </c>
      <c r="I115" s="228">
        <v>0</v>
      </c>
      <c r="J115" s="228">
        <v>0</v>
      </c>
      <c r="K115" s="228">
        <v>0</v>
      </c>
      <c r="L115" s="228">
        <v>0</v>
      </c>
      <c r="M115" s="228">
        <v>0</v>
      </c>
      <c r="N115" s="228">
        <v>0</v>
      </c>
      <c r="O115" s="228">
        <v>0</v>
      </c>
      <c r="P115" s="228">
        <v>0</v>
      </c>
      <c r="Q115" s="228">
        <v>0</v>
      </c>
      <c r="R115" s="225">
        <f t="shared" si="23"/>
        <v>0</v>
      </c>
    </row>
    <row r="116" spans="2:18">
      <c r="B116" s="266" t="s">
        <v>85</v>
      </c>
      <c r="C116" s="228">
        <v>0</v>
      </c>
      <c r="D116" s="228">
        <v>0</v>
      </c>
      <c r="E116" s="228">
        <v>0</v>
      </c>
      <c r="F116" s="228">
        <v>0</v>
      </c>
      <c r="G116" s="228">
        <v>0</v>
      </c>
      <c r="H116" s="228">
        <v>0</v>
      </c>
      <c r="I116" s="228">
        <v>0</v>
      </c>
      <c r="J116" s="228">
        <v>0</v>
      </c>
      <c r="K116" s="228">
        <v>0</v>
      </c>
      <c r="L116" s="228">
        <v>0</v>
      </c>
      <c r="M116" s="228">
        <v>0</v>
      </c>
      <c r="N116" s="228">
        <v>0</v>
      </c>
      <c r="O116" s="228">
        <v>0</v>
      </c>
      <c r="P116" s="228">
        <v>0</v>
      </c>
      <c r="Q116" s="228">
        <v>0</v>
      </c>
      <c r="R116" s="225">
        <f t="shared" si="23"/>
        <v>0</v>
      </c>
    </row>
    <row r="117" spans="2:18">
      <c r="B117" s="266" t="s">
        <v>89</v>
      </c>
      <c r="C117" s="228">
        <v>14</v>
      </c>
      <c r="D117" s="228">
        <v>39.705599999999997</v>
      </c>
      <c r="E117" s="228">
        <v>0</v>
      </c>
      <c r="F117" s="228">
        <v>2.2357649999999998</v>
      </c>
      <c r="G117" s="228">
        <v>0.17906</v>
      </c>
      <c r="H117" s="228">
        <v>7.5580000000000008E-2</v>
      </c>
      <c r="I117" s="228">
        <v>0.32411000000000001</v>
      </c>
      <c r="J117" s="228">
        <v>0.42812000000000006</v>
      </c>
      <c r="K117" s="228">
        <v>3.4885250000000001</v>
      </c>
      <c r="L117" s="228">
        <v>6.6898300000000006</v>
      </c>
      <c r="M117" s="228">
        <v>5.5528199999999996</v>
      </c>
      <c r="N117" s="228">
        <v>0.48433999999999999</v>
      </c>
      <c r="O117" s="228">
        <v>0.32166500000000003</v>
      </c>
      <c r="P117" s="228">
        <v>0.44398500000000002</v>
      </c>
      <c r="Q117" s="228">
        <v>0.28134199999999998</v>
      </c>
      <c r="R117" s="225">
        <f t="shared" si="23"/>
        <v>20.505141999999999</v>
      </c>
    </row>
    <row r="118" spans="2:18">
      <c r="B118" s="266" t="s">
        <v>90</v>
      </c>
      <c r="C118" s="228">
        <v>0</v>
      </c>
      <c r="D118" s="228">
        <v>0</v>
      </c>
      <c r="E118" s="228">
        <v>0</v>
      </c>
      <c r="F118" s="228">
        <v>0</v>
      </c>
      <c r="G118" s="228">
        <v>0</v>
      </c>
      <c r="H118" s="228">
        <v>0</v>
      </c>
      <c r="I118" s="228">
        <v>0</v>
      </c>
      <c r="J118" s="228">
        <v>0</v>
      </c>
      <c r="K118" s="228">
        <v>0</v>
      </c>
      <c r="L118" s="228">
        <v>0</v>
      </c>
      <c r="M118" s="228">
        <v>0</v>
      </c>
      <c r="N118" s="228">
        <v>0</v>
      </c>
      <c r="O118" s="228">
        <v>0</v>
      </c>
      <c r="P118" s="228">
        <v>0</v>
      </c>
      <c r="Q118" s="228">
        <v>0</v>
      </c>
      <c r="R118" s="225">
        <f t="shared" si="23"/>
        <v>0</v>
      </c>
    </row>
    <row r="119" spans="2:18">
      <c r="B119" s="266" t="s">
        <v>91</v>
      </c>
      <c r="C119" s="228">
        <v>0</v>
      </c>
      <c r="D119" s="228">
        <v>0</v>
      </c>
      <c r="E119" s="228">
        <v>0</v>
      </c>
      <c r="F119" s="228">
        <v>0</v>
      </c>
      <c r="G119" s="228">
        <v>0</v>
      </c>
      <c r="H119" s="228">
        <v>0</v>
      </c>
      <c r="I119" s="228">
        <v>0</v>
      </c>
      <c r="J119" s="228">
        <v>0</v>
      </c>
      <c r="K119" s="228">
        <v>0</v>
      </c>
      <c r="L119" s="228">
        <v>0</v>
      </c>
      <c r="M119" s="228">
        <v>0</v>
      </c>
      <c r="N119" s="228">
        <v>0</v>
      </c>
      <c r="O119" s="228">
        <v>0</v>
      </c>
      <c r="P119" s="228">
        <v>0</v>
      </c>
      <c r="Q119" s="228">
        <v>0</v>
      </c>
      <c r="R119" s="225">
        <f t="shared" si="23"/>
        <v>0</v>
      </c>
    </row>
    <row r="120" spans="2:18">
      <c r="B120" s="265" t="s">
        <v>92</v>
      </c>
      <c r="C120" s="228">
        <v>7</v>
      </c>
      <c r="D120" s="228">
        <v>8.4559999999999995</v>
      </c>
      <c r="E120" s="228">
        <v>0</v>
      </c>
      <c r="F120" s="228">
        <v>3.3493499999999998</v>
      </c>
      <c r="G120" s="228">
        <v>3.3442600000000002</v>
      </c>
      <c r="H120" s="228">
        <v>3.5657949999999996</v>
      </c>
      <c r="I120" s="228">
        <v>3.2981949999999998</v>
      </c>
      <c r="J120" s="228">
        <v>3.2149850000000004</v>
      </c>
      <c r="K120" s="228">
        <v>3.1915249999999999</v>
      </c>
      <c r="L120" s="228">
        <v>2.8489200000000001</v>
      </c>
      <c r="M120" s="228">
        <v>2.6788649999999996</v>
      </c>
      <c r="N120" s="228">
        <v>2.9962099999999996</v>
      </c>
      <c r="O120" s="228">
        <v>3.0671249999999999</v>
      </c>
      <c r="P120" s="228">
        <v>3.1515340000000003</v>
      </c>
      <c r="Q120" s="228">
        <v>3.4792749999999995</v>
      </c>
      <c r="R120" s="225">
        <f t="shared" si="23"/>
        <v>38.186039000000001</v>
      </c>
    </row>
    <row r="121" spans="2:18">
      <c r="B121" s="265" t="s">
        <v>93</v>
      </c>
      <c r="C121" s="228">
        <v>0</v>
      </c>
      <c r="D121" s="228">
        <v>0</v>
      </c>
      <c r="E121" s="228">
        <v>0</v>
      </c>
      <c r="F121" s="228">
        <v>0</v>
      </c>
      <c r="G121" s="228">
        <v>0</v>
      </c>
      <c r="H121" s="228">
        <v>0</v>
      </c>
      <c r="I121" s="228">
        <v>0</v>
      </c>
      <c r="J121" s="228">
        <v>0</v>
      </c>
      <c r="K121" s="228">
        <v>0</v>
      </c>
      <c r="L121" s="228">
        <v>0</v>
      </c>
      <c r="M121" s="228">
        <v>0</v>
      </c>
      <c r="N121" s="228">
        <v>0</v>
      </c>
      <c r="O121" s="228">
        <v>0</v>
      </c>
      <c r="P121" s="228">
        <v>0</v>
      </c>
      <c r="Q121" s="228">
        <v>0</v>
      </c>
      <c r="R121" s="225">
        <f t="shared" si="23"/>
        <v>0</v>
      </c>
    </row>
    <row r="122" spans="2:18">
      <c r="B122" s="265" t="s">
        <v>94</v>
      </c>
      <c r="C122" s="228">
        <v>0</v>
      </c>
      <c r="D122" s="228">
        <v>0</v>
      </c>
      <c r="E122" s="228">
        <v>0</v>
      </c>
      <c r="F122" s="228">
        <v>0</v>
      </c>
      <c r="G122" s="228">
        <v>0</v>
      </c>
      <c r="H122" s="228">
        <v>0</v>
      </c>
      <c r="I122" s="228">
        <v>0</v>
      </c>
      <c r="J122" s="228">
        <v>0</v>
      </c>
      <c r="K122" s="228">
        <v>0</v>
      </c>
      <c r="L122" s="228">
        <v>0</v>
      </c>
      <c r="M122" s="228">
        <v>0</v>
      </c>
      <c r="N122" s="228">
        <v>0</v>
      </c>
      <c r="O122" s="228">
        <v>0</v>
      </c>
      <c r="P122" s="228">
        <v>0</v>
      </c>
      <c r="Q122" s="228">
        <v>0</v>
      </c>
      <c r="R122" s="225">
        <f t="shared" si="23"/>
        <v>0</v>
      </c>
    </row>
    <row r="123" spans="2:18">
      <c r="B123" s="265" t="s">
        <v>95</v>
      </c>
      <c r="C123" s="228">
        <v>0</v>
      </c>
      <c r="D123" s="228">
        <v>28</v>
      </c>
      <c r="E123" s="228">
        <v>0</v>
      </c>
      <c r="F123" s="228">
        <v>5.6327400000000001</v>
      </c>
      <c r="G123" s="228">
        <v>2.6707399999999999</v>
      </c>
      <c r="H123" s="228">
        <v>3.0048400000000002</v>
      </c>
      <c r="I123" s="228">
        <v>4.8664199999999997</v>
      </c>
      <c r="J123" s="228">
        <v>5.4061000000000003</v>
      </c>
      <c r="K123" s="228">
        <v>4.9401999999999999</v>
      </c>
      <c r="L123" s="228">
        <v>4.9079600000000001</v>
      </c>
      <c r="M123" s="228">
        <v>3.04352</v>
      </c>
      <c r="N123" s="228">
        <v>4.1782599999999999</v>
      </c>
      <c r="O123" s="228">
        <v>4.9912999999999998</v>
      </c>
      <c r="P123" s="228">
        <v>5.15916</v>
      </c>
      <c r="Q123" s="228">
        <v>4.7282200000000003</v>
      </c>
      <c r="R123" s="225">
        <f>SUM(F123:Q123)</f>
        <v>53.529460000000007</v>
      </c>
    </row>
    <row r="124" spans="2:18">
      <c r="B124" s="227"/>
      <c r="C124" s="228"/>
      <c r="D124" s="233"/>
      <c r="E124" s="234"/>
      <c r="F124" s="233"/>
      <c r="G124" s="235"/>
      <c r="H124" s="235"/>
      <c r="I124" s="235"/>
      <c r="J124" s="235"/>
      <c r="K124" s="235"/>
      <c r="L124" s="235"/>
      <c r="M124" s="235"/>
      <c r="N124" s="235"/>
      <c r="O124" s="235"/>
      <c r="P124" s="235"/>
      <c r="Q124" s="236"/>
      <c r="R124" s="267"/>
    </row>
    <row r="125" spans="2:18" s="205" customFormat="1">
      <c r="B125" s="219" t="s">
        <v>97</v>
      </c>
      <c r="C125" s="254">
        <f>SUM(C126:C143)</f>
        <v>41</v>
      </c>
      <c r="D125" s="260">
        <f t="shared" ref="D125:Q125" si="25">SUM(D126:D143)</f>
        <v>398.13520000000005</v>
      </c>
      <c r="E125" s="261">
        <f t="shared" si="25"/>
        <v>0</v>
      </c>
      <c r="F125" s="260">
        <f>SUM(F126:F143)</f>
        <v>108.91071599999999</v>
      </c>
      <c r="G125" s="262">
        <f t="shared" si="25"/>
        <v>94.021895999999998</v>
      </c>
      <c r="H125" s="262">
        <f t="shared" si="25"/>
        <v>91.527949000000007</v>
      </c>
      <c r="I125" s="262">
        <f t="shared" si="25"/>
        <v>95.270151000000013</v>
      </c>
      <c r="J125" s="262">
        <f t="shared" si="25"/>
        <v>112.40844199999999</v>
      </c>
      <c r="K125" s="262">
        <f t="shared" si="25"/>
        <v>152.83635299999997</v>
      </c>
      <c r="L125" s="262">
        <f t="shared" si="25"/>
        <v>140.57840999999999</v>
      </c>
      <c r="M125" s="262">
        <f t="shared" si="25"/>
        <v>125.51741099999998</v>
      </c>
      <c r="N125" s="262">
        <f t="shared" si="25"/>
        <v>82.039238999999995</v>
      </c>
      <c r="O125" s="262">
        <f t="shared" si="25"/>
        <v>82.331740999999994</v>
      </c>
      <c r="P125" s="262">
        <f t="shared" si="25"/>
        <v>86.567433999999992</v>
      </c>
      <c r="Q125" s="263">
        <f t="shared" si="25"/>
        <v>81.962105000000008</v>
      </c>
      <c r="R125" s="264">
        <f>SUM(F125:Q125)</f>
        <v>1253.9718469999998</v>
      </c>
    </row>
    <row r="126" spans="2:18">
      <c r="B126" s="265" t="s">
        <v>81</v>
      </c>
      <c r="C126" s="228">
        <v>15</v>
      </c>
      <c r="D126" s="228">
        <v>122.096</v>
      </c>
      <c r="E126" s="228">
        <v>0</v>
      </c>
      <c r="F126" s="228">
        <v>37.308731999999999</v>
      </c>
      <c r="G126" s="228">
        <v>37.30283</v>
      </c>
      <c r="H126" s="228">
        <v>36.257074000000003</v>
      </c>
      <c r="I126" s="228">
        <v>40.012864999999998</v>
      </c>
      <c r="J126" s="228">
        <v>34.582217999999997</v>
      </c>
      <c r="K126" s="228">
        <v>39.435504999999999</v>
      </c>
      <c r="L126" s="228">
        <v>28.717635000000001</v>
      </c>
      <c r="M126" s="228">
        <v>36.363010999999993</v>
      </c>
      <c r="N126" s="228">
        <v>31.932721000000001</v>
      </c>
      <c r="O126" s="228">
        <v>31.151147999999996</v>
      </c>
      <c r="P126" s="228">
        <v>33.614171999999996</v>
      </c>
      <c r="Q126" s="228">
        <v>32.371594000000002</v>
      </c>
      <c r="R126" s="225">
        <f>SUM(F126:Q126)</f>
        <v>419.04950499999995</v>
      </c>
    </row>
    <row r="127" spans="2:18">
      <c r="B127" s="266" t="s">
        <v>82</v>
      </c>
      <c r="C127" s="228">
        <v>0</v>
      </c>
      <c r="D127" s="228">
        <v>0</v>
      </c>
      <c r="E127" s="228">
        <v>0</v>
      </c>
      <c r="F127" s="228">
        <v>0</v>
      </c>
      <c r="G127" s="228">
        <v>0</v>
      </c>
      <c r="H127" s="228">
        <v>0</v>
      </c>
      <c r="I127" s="228">
        <v>0</v>
      </c>
      <c r="J127" s="228">
        <v>0</v>
      </c>
      <c r="K127" s="228">
        <v>0</v>
      </c>
      <c r="L127" s="228">
        <v>0</v>
      </c>
      <c r="M127" s="228">
        <v>0</v>
      </c>
      <c r="N127" s="228">
        <v>0</v>
      </c>
      <c r="O127" s="228">
        <v>0</v>
      </c>
      <c r="P127" s="228">
        <v>0</v>
      </c>
      <c r="Q127" s="228">
        <v>0</v>
      </c>
      <c r="R127" s="225">
        <f>SUM(F127:Q127)</f>
        <v>0</v>
      </c>
    </row>
    <row r="128" spans="2:18">
      <c r="B128" s="266" t="s">
        <v>83</v>
      </c>
      <c r="C128" s="228">
        <v>0</v>
      </c>
      <c r="D128" s="228">
        <v>0</v>
      </c>
      <c r="E128" s="228">
        <v>0</v>
      </c>
      <c r="F128" s="228">
        <v>0</v>
      </c>
      <c r="G128" s="228">
        <v>0</v>
      </c>
      <c r="H128" s="228">
        <v>0</v>
      </c>
      <c r="I128" s="228">
        <v>0</v>
      </c>
      <c r="J128" s="228">
        <v>0</v>
      </c>
      <c r="K128" s="228">
        <v>0</v>
      </c>
      <c r="L128" s="228">
        <v>0</v>
      </c>
      <c r="M128" s="228">
        <v>0</v>
      </c>
      <c r="N128" s="228">
        <v>0</v>
      </c>
      <c r="O128" s="228">
        <v>0</v>
      </c>
      <c r="P128" s="228">
        <v>0</v>
      </c>
      <c r="Q128" s="228">
        <v>0</v>
      </c>
      <c r="R128" s="225">
        <f t="shared" si="23"/>
        <v>0</v>
      </c>
    </row>
    <row r="129" spans="1:19">
      <c r="B129" s="266" t="s">
        <v>84</v>
      </c>
      <c r="C129" s="228">
        <v>0</v>
      </c>
      <c r="D129" s="228">
        <v>0</v>
      </c>
      <c r="E129" s="228">
        <v>0</v>
      </c>
      <c r="F129" s="228">
        <v>0</v>
      </c>
      <c r="G129" s="228">
        <v>0</v>
      </c>
      <c r="H129" s="228">
        <v>0</v>
      </c>
      <c r="I129" s="228">
        <v>0</v>
      </c>
      <c r="J129" s="228">
        <v>0</v>
      </c>
      <c r="K129" s="228">
        <v>0</v>
      </c>
      <c r="L129" s="228">
        <v>0</v>
      </c>
      <c r="M129" s="228">
        <v>0</v>
      </c>
      <c r="N129" s="228">
        <v>0</v>
      </c>
      <c r="O129" s="228">
        <v>0</v>
      </c>
      <c r="P129" s="228">
        <v>0</v>
      </c>
      <c r="Q129" s="228">
        <v>0</v>
      </c>
      <c r="R129" s="225">
        <f t="shared" si="23"/>
        <v>0</v>
      </c>
    </row>
    <row r="130" spans="1:19">
      <c r="B130" s="266" t="s">
        <v>85</v>
      </c>
      <c r="C130" s="228">
        <v>0</v>
      </c>
      <c r="D130" s="228">
        <v>0</v>
      </c>
      <c r="E130" s="228">
        <v>0</v>
      </c>
      <c r="F130" s="228">
        <v>9.1630680000000009</v>
      </c>
      <c r="G130" s="228">
        <v>8.4016640000000002</v>
      </c>
      <c r="H130" s="228">
        <v>8.3356060000000003</v>
      </c>
      <c r="I130" s="228">
        <v>9.1741200000000003</v>
      </c>
      <c r="J130" s="228">
        <v>7.5357080000000005</v>
      </c>
      <c r="K130" s="228">
        <v>8.9359669999999998</v>
      </c>
      <c r="L130" s="228">
        <v>7.7261710000000008</v>
      </c>
      <c r="M130" s="228">
        <v>8.3514689999999998</v>
      </c>
      <c r="N130" s="228">
        <v>7.1545160000000001</v>
      </c>
      <c r="O130" s="228">
        <v>7.4270430000000003</v>
      </c>
      <c r="P130" s="228">
        <v>7.8508209999999998</v>
      </c>
      <c r="Q130" s="228">
        <v>7.5103800000000005</v>
      </c>
      <c r="R130" s="225">
        <f t="shared" si="23"/>
        <v>97.566532999999993</v>
      </c>
    </row>
    <row r="131" spans="1:19">
      <c r="A131" s="268"/>
      <c r="B131" s="265" t="s">
        <v>86</v>
      </c>
      <c r="C131" s="228">
        <v>0</v>
      </c>
      <c r="D131" s="228">
        <v>0</v>
      </c>
      <c r="E131" s="228">
        <v>0</v>
      </c>
      <c r="F131" s="228">
        <v>0</v>
      </c>
      <c r="G131" s="228">
        <v>0</v>
      </c>
      <c r="H131" s="228">
        <v>0</v>
      </c>
      <c r="I131" s="228">
        <v>0</v>
      </c>
      <c r="J131" s="228">
        <v>0</v>
      </c>
      <c r="K131" s="228">
        <v>0</v>
      </c>
      <c r="L131" s="228">
        <v>0</v>
      </c>
      <c r="M131" s="228">
        <v>0</v>
      </c>
      <c r="N131" s="228">
        <v>0</v>
      </c>
      <c r="O131" s="228">
        <v>0</v>
      </c>
      <c r="P131" s="228">
        <v>0</v>
      </c>
      <c r="Q131" s="228">
        <v>0</v>
      </c>
      <c r="R131" s="225">
        <f t="shared" si="23"/>
        <v>0</v>
      </c>
    </row>
    <row r="132" spans="1:19">
      <c r="B132" s="265" t="s">
        <v>87</v>
      </c>
      <c r="C132" s="228">
        <v>2</v>
      </c>
      <c r="D132" s="228">
        <v>16</v>
      </c>
      <c r="E132" s="228">
        <v>0</v>
      </c>
      <c r="F132" s="228">
        <v>0.47649999999999992</v>
      </c>
      <c r="G132" s="228">
        <v>2.5000000000000001E-3</v>
      </c>
      <c r="H132" s="228">
        <v>5.8329999999999996E-3</v>
      </c>
      <c r="I132" s="228">
        <v>4.1670000000000006E-3</v>
      </c>
      <c r="J132" s="228">
        <v>3.15E-2</v>
      </c>
      <c r="K132" s="228">
        <v>6.5009999999999998E-3</v>
      </c>
      <c r="L132" s="228">
        <v>4.0000000000000001E-3</v>
      </c>
      <c r="M132" s="228">
        <v>3.7166999999999999E-2</v>
      </c>
      <c r="N132" s="228">
        <v>0.19483300000000001</v>
      </c>
      <c r="O132" s="228">
        <v>3.0000000000000001E-3</v>
      </c>
      <c r="P132" s="228">
        <v>0.24816700000000003</v>
      </c>
      <c r="Q132" s="228">
        <v>0.1406</v>
      </c>
      <c r="R132" s="225">
        <f t="shared" si="23"/>
        <v>1.1547679999999998</v>
      </c>
    </row>
    <row r="133" spans="1:19">
      <c r="B133" s="266" t="s">
        <v>85</v>
      </c>
      <c r="C133" s="228">
        <v>0</v>
      </c>
      <c r="D133" s="228">
        <v>0</v>
      </c>
      <c r="E133" s="228">
        <v>0</v>
      </c>
      <c r="F133" s="228">
        <v>9.5500000000000002E-2</v>
      </c>
      <c r="G133" s="228">
        <v>5.0000000000000001E-4</v>
      </c>
      <c r="H133" s="228">
        <v>3.1670000000000001E-3</v>
      </c>
      <c r="I133" s="228">
        <v>8.3299999999999997E-4</v>
      </c>
      <c r="J133" s="228">
        <v>8.5000000000000006E-3</v>
      </c>
      <c r="K133" s="228">
        <v>1.4989999999999999E-3</v>
      </c>
      <c r="L133" s="228">
        <v>3.0000000000000001E-3</v>
      </c>
      <c r="M133" s="228">
        <v>7.8329999999999997E-3</v>
      </c>
      <c r="N133" s="228">
        <v>3.9167E-2</v>
      </c>
      <c r="O133" s="228">
        <v>1E-3</v>
      </c>
      <c r="P133" s="228">
        <v>7.9833000000000001E-2</v>
      </c>
      <c r="Q133" s="228">
        <v>2.6200000000000001E-2</v>
      </c>
      <c r="R133" s="225">
        <f t="shared" si="23"/>
        <v>0.26703200000000005</v>
      </c>
    </row>
    <row r="134" spans="1:19">
      <c r="B134" s="265" t="s">
        <v>88</v>
      </c>
      <c r="C134" s="228">
        <v>0</v>
      </c>
      <c r="D134" s="228">
        <v>0</v>
      </c>
      <c r="E134" s="228">
        <v>0</v>
      </c>
      <c r="F134" s="228">
        <v>0</v>
      </c>
      <c r="G134" s="228">
        <v>0</v>
      </c>
      <c r="H134" s="228">
        <v>0</v>
      </c>
      <c r="I134" s="228">
        <v>0</v>
      </c>
      <c r="J134" s="228">
        <v>0</v>
      </c>
      <c r="K134" s="228">
        <v>0</v>
      </c>
      <c r="L134" s="228">
        <v>0</v>
      </c>
      <c r="M134" s="228">
        <v>0</v>
      </c>
      <c r="N134" s="228">
        <v>0</v>
      </c>
      <c r="O134" s="228">
        <v>0</v>
      </c>
      <c r="P134" s="228">
        <v>0</v>
      </c>
      <c r="Q134" s="228">
        <v>0</v>
      </c>
      <c r="R134" s="225">
        <f t="shared" si="23"/>
        <v>0</v>
      </c>
    </row>
    <row r="135" spans="1:19">
      <c r="B135" s="266" t="s">
        <v>85</v>
      </c>
      <c r="C135" s="228">
        <v>0</v>
      </c>
      <c r="D135" s="228">
        <v>0</v>
      </c>
      <c r="E135" s="228">
        <v>0</v>
      </c>
      <c r="F135" s="228">
        <v>0</v>
      </c>
      <c r="G135" s="228">
        <v>0</v>
      </c>
      <c r="H135" s="228">
        <v>0</v>
      </c>
      <c r="I135" s="228">
        <v>0</v>
      </c>
      <c r="J135" s="228">
        <v>0</v>
      </c>
      <c r="K135" s="228">
        <v>0</v>
      </c>
      <c r="L135" s="228">
        <v>0</v>
      </c>
      <c r="M135" s="228">
        <v>0</v>
      </c>
      <c r="N135" s="228">
        <v>0</v>
      </c>
      <c r="O135" s="228">
        <v>0</v>
      </c>
      <c r="P135" s="228">
        <v>0</v>
      </c>
      <c r="Q135" s="228">
        <v>0</v>
      </c>
      <c r="R135" s="225">
        <f t="shared" si="23"/>
        <v>0</v>
      </c>
    </row>
    <row r="136" spans="1:19">
      <c r="B136" s="266" t="s">
        <v>89</v>
      </c>
      <c r="C136" s="228">
        <v>12</v>
      </c>
      <c r="D136" s="228">
        <v>111.6392</v>
      </c>
      <c r="E136" s="228">
        <v>0</v>
      </c>
      <c r="F136" s="228">
        <v>16.707025999999999</v>
      </c>
      <c r="G136" s="228">
        <v>2.1410040000000001</v>
      </c>
      <c r="H136" s="228">
        <v>0.50823300000000005</v>
      </c>
      <c r="I136" s="228">
        <v>0.89449999999999996</v>
      </c>
      <c r="J136" s="228">
        <v>25.881667</v>
      </c>
      <c r="K136" s="228">
        <v>59.607517999999999</v>
      </c>
      <c r="L136" s="228">
        <v>59.941018</v>
      </c>
      <c r="M136" s="228">
        <v>37.427328000000003</v>
      </c>
      <c r="N136" s="228">
        <v>0.68073300000000003</v>
      </c>
      <c r="O136" s="228">
        <v>0.59786699999999993</v>
      </c>
      <c r="P136" s="228">
        <v>0.55656700000000003</v>
      </c>
      <c r="Q136" s="228">
        <v>0.47153299999999998</v>
      </c>
      <c r="R136" s="225">
        <f t="shared" si="23"/>
        <v>205.41499400000001</v>
      </c>
    </row>
    <row r="137" spans="1:19">
      <c r="B137" s="266" t="s">
        <v>90</v>
      </c>
      <c r="C137" s="228">
        <v>0</v>
      </c>
      <c r="D137" s="228">
        <v>0</v>
      </c>
      <c r="E137" s="228">
        <v>0</v>
      </c>
      <c r="F137" s="228">
        <v>0</v>
      </c>
      <c r="G137" s="228">
        <v>0</v>
      </c>
      <c r="H137" s="228">
        <v>0</v>
      </c>
      <c r="I137" s="228">
        <v>0</v>
      </c>
      <c r="J137" s="228">
        <v>0</v>
      </c>
      <c r="K137" s="228">
        <v>0</v>
      </c>
      <c r="L137" s="228">
        <v>0</v>
      </c>
      <c r="M137" s="228">
        <v>0</v>
      </c>
      <c r="N137" s="228">
        <v>0</v>
      </c>
      <c r="O137" s="228">
        <v>0</v>
      </c>
      <c r="P137" s="228">
        <v>0</v>
      </c>
      <c r="Q137" s="228">
        <v>0</v>
      </c>
      <c r="R137" s="225">
        <f t="shared" si="23"/>
        <v>0</v>
      </c>
    </row>
    <row r="138" spans="1:19">
      <c r="B138" s="266" t="s">
        <v>91</v>
      </c>
      <c r="C138" s="228">
        <v>0</v>
      </c>
      <c r="D138" s="228">
        <v>0</v>
      </c>
      <c r="E138" s="228">
        <v>0</v>
      </c>
      <c r="F138" s="228">
        <v>0</v>
      </c>
      <c r="G138" s="228">
        <v>0</v>
      </c>
      <c r="H138" s="228">
        <v>0</v>
      </c>
      <c r="I138" s="228">
        <v>0</v>
      </c>
      <c r="J138" s="228">
        <v>0</v>
      </c>
      <c r="K138" s="228">
        <v>0</v>
      </c>
      <c r="L138" s="228">
        <v>0</v>
      </c>
      <c r="M138" s="228">
        <v>0</v>
      </c>
      <c r="N138" s="228">
        <v>0</v>
      </c>
      <c r="O138" s="228">
        <v>0</v>
      </c>
      <c r="P138" s="228">
        <v>0</v>
      </c>
      <c r="Q138" s="228">
        <v>0</v>
      </c>
      <c r="R138" s="225">
        <f t="shared" si="23"/>
        <v>0</v>
      </c>
    </row>
    <row r="139" spans="1:19">
      <c r="B139" s="265" t="s">
        <v>98</v>
      </c>
      <c r="C139" s="228">
        <v>10</v>
      </c>
      <c r="D139" s="228">
        <v>130.80000000000001</v>
      </c>
      <c r="E139" s="228">
        <v>0</v>
      </c>
      <c r="F139" s="228">
        <v>36.329090000000001</v>
      </c>
      <c r="G139" s="228">
        <v>37.518397999999998</v>
      </c>
      <c r="H139" s="228">
        <v>37.145636000000003</v>
      </c>
      <c r="I139" s="228">
        <v>37.149665999999996</v>
      </c>
      <c r="J139" s="228">
        <v>36.824449000000001</v>
      </c>
      <c r="K139" s="228">
        <v>36.803363000000004</v>
      </c>
      <c r="L139" s="228">
        <v>36.573785999999998</v>
      </c>
      <c r="M139" s="228">
        <v>36.785203000000003</v>
      </c>
      <c r="N139" s="228">
        <v>36.367868999999999</v>
      </c>
      <c r="O139" s="228">
        <v>37.404283</v>
      </c>
      <c r="P139" s="228">
        <v>38.293773999999999</v>
      </c>
      <c r="Q139" s="228">
        <v>34.755997999999998</v>
      </c>
      <c r="R139" s="225">
        <f t="shared" si="23"/>
        <v>441.95151499999997</v>
      </c>
      <c r="S139" s="269"/>
    </row>
    <row r="140" spans="1:19">
      <c r="B140" s="265" t="s">
        <v>92</v>
      </c>
      <c r="C140" s="228">
        <v>2</v>
      </c>
      <c r="D140" s="228">
        <v>17.600000000000001</v>
      </c>
      <c r="E140" s="228">
        <v>0</v>
      </c>
      <c r="F140" s="228">
        <v>8.8308</v>
      </c>
      <c r="G140" s="228">
        <v>8.6549999999999994</v>
      </c>
      <c r="H140" s="228">
        <v>9.2723999999999993</v>
      </c>
      <c r="I140" s="228">
        <v>8.0340000000000007</v>
      </c>
      <c r="J140" s="228">
        <v>7.5443999999999996</v>
      </c>
      <c r="K140" s="228">
        <v>8.0459999999999994</v>
      </c>
      <c r="L140" s="228">
        <v>7.6128</v>
      </c>
      <c r="M140" s="228">
        <v>6.5454000000000008</v>
      </c>
      <c r="N140" s="228">
        <v>5.6693999999999996</v>
      </c>
      <c r="O140" s="228">
        <v>5.7473999999999998</v>
      </c>
      <c r="P140" s="228">
        <v>5.9240999999999993</v>
      </c>
      <c r="Q140" s="228">
        <v>6.6858000000000004</v>
      </c>
      <c r="R140" s="225">
        <f>SUM(F140:Q140)</f>
        <v>88.567499999999981</v>
      </c>
    </row>
    <row r="141" spans="1:19">
      <c r="B141" s="265" t="s">
        <v>93</v>
      </c>
      <c r="C141" s="228">
        <v>0</v>
      </c>
      <c r="D141" s="228">
        <v>0</v>
      </c>
      <c r="E141" s="228">
        <v>0</v>
      </c>
      <c r="F141" s="228">
        <v>0</v>
      </c>
      <c r="G141" s="228">
        <v>0</v>
      </c>
      <c r="H141" s="228">
        <v>0</v>
      </c>
      <c r="I141" s="228">
        <v>0</v>
      </c>
      <c r="J141" s="228">
        <v>0</v>
      </c>
      <c r="K141" s="228">
        <v>0</v>
      </c>
      <c r="L141" s="228">
        <v>0</v>
      </c>
      <c r="M141" s="228">
        <v>0</v>
      </c>
      <c r="N141" s="228">
        <v>0</v>
      </c>
      <c r="O141" s="228">
        <v>0</v>
      </c>
      <c r="P141" s="228">
        <v>0</v>
      </c>
      <c r="Q141" s="228">
        <v>0</v>
      </c>
      <c r="R141" s="225">
        <f>SUM(F141:Q141)</f>
        <v>0</v>
      </c>
    </row>
    <row r="142" spans="1:19">
      <c r="B142" s="265" t="s">
        <v>94</v>
      </c>
      <c r="C142" s="228">
        <v>0</v>
      </c>
      <c r="D142" s="228">
        <v>0</v>
      </c>
      <c r="E142" s="228">
        <v>0</v>
      </c>
      <c r="F142" s="228">
        <v>0</v>
      </c>
      <c r="G142" s="228">
        <v>0</v>
      </c>
      <c r="H142" s="228">
        <v>0</v>
      </c>
      <c r="I142" s="228">
        <v>0</v>
      </c>
      <c r="J142" s="228">
        <v>0</v>
      </c>
      <c r="K142" s="228">
        <v>0</v>
      </c>
      <c r="L142" s="228">
        <v>0</v>
      </c>
      <c r="M142" s="228">
        <v>0</v>
      </c>
      <c r="N142" s="228">
        <v>0</v>
      </c>
      <c r="O142" s="228">
        <v>0</v>
      </c>
      <c r="P142" s="228">
        <v>0</v>
      </c>
      <c r="Q142" s="228">
        <v>0</v>
      </c>
      <c r="R142" s="225">
        <f t="shared" si="23"/>
        <v>0</v>
      </c>
    </row>
    <row r="143" spans="1:19">
      <c r="B143" s="265" t="s">
        <v>95</v>
      </c>
      <c r="C143" s="228">
        <v>0</v>
      </c>
      <c r="D143" s="228">
        <v>0</v>
      </c>
      <c r="E143" s="228">
        <v>0</v>
      </c>
      <c r="F143" s="228">
        <v>0</v>
      </c>
      <c r="G143" s="228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v>0</v>
      </c>
      <c r="P143" s="228">
        <v>0</v>
      </c>
      <c r="Q143" s="228">
        <v>0</v>
      </c>
      <c r="R143" s="225">
        <f t="shared" si="23"/>
        <v>0</v>
      </c>
    </row>
    <row r="144" spans="1:19">
      <c r="B144" s="227"/>
      <c r="C144" s="228"/>
      <c r="D144" s="228"/>
      <c r="E144" s="228"/>
      <c r="F144" s="228"/>
      <c r="G144" s="228"/>
      <c r="H144" s="228"/>
      <c r="I144" s="228"/>
      <c r="J144" s="228"/>
      <c r="K144" s="228"/>
      <c r="L144" s="228"/>
      <c r="M144" s="228"/>
      <c r="N144" s="228"/>
      <c r="O144" s="228"/>
      <c r="P144" s="228"/>
      <c r="Q144" s="228"/>
      <c r="R144" s="267"/>
    </row>
    <row r="145" spans="2:18" s="205" customFormat="1">
      <c r="B145" s="219" t="s">
        <v>99</v>
      </c>
      <c r="C145" s="254">
        <f>C87+C106+C125</f>
        <v>2032</v>
      </c>
      <c r="D145" s="260">
        <f t="shared" ref="D145:Q145" si="26">D87+D106+D125</f>
        <v>877.56796000000008</v>
      </c>
      <c r="E145" s="261">
        <f t="shared" si="26"/>
        <v>0</v>
      </c>
      <c r="F145" s="260">
        <f t="shared" si="26"/>
        <v>248.67135300000001</v>
      </c>
      <c r="G145" s="262">
        <f t="shared" si="26"/>
        <v>209.45657799999998</v>
      </c>
      <c r="H145" s="262">
        <f t="shared" si="26"/>
        <v>207.87022200000001</v>
      </c>
      <c r="I145" s="262">
        <f t="shared" si="26"/>
        <v>222.60769000000005</v>
      </c>
      <c r="J145" s="262">
        <f t="shared" si="26"/>
        <v>246.87165699999997</v>
      </c>
      <c r="K145" s="262">
        <f t="shared" si="26"/>
        <v>286.99374599999999</v>
      </c>
      <c r="L145" s="262">
        <f t="shared" si="26"/>
        <v>265.78427999999997</v>
      </c>
      <c r="M145" s="262">
        <f t="shared" si="26"/>
        <v>252.762227</v>
      </c>
      <c r="N145" s="262">
        <f t="shared" si="26"/>
        <v>223.26290499999999</v>
      </c>
      <c r="O145" s="262">
        <f t="shared" si="26"/>
        <v>226.33844399999998</v>
      </c>
      <c r="P145" s="262">
        <f t="shared" si="26"/>
        <v>236.02303499999999</v>
      </c>
      <c r="Q145" s="263">
        <f t="shared" si="26"/>
        <v>207.62325700000002</v>
      </c>
      <c r="R145" s="264">
        <f>SUM(F145:Q145)</f>
        <v>2834.265394</v>
      </c>
    </row>
    <row r="146" spans="2:18" s="205" customFormat="1" ht="15" thickBot="1">
      <c r="B146" s="237" t="s">
        <v>100</v>
      </c>
      <c r="C146" s="270">
        <f>C82+C145</f>
        <v>4380692</v>
      </c>
      <c r="D146" s="271">
        <f t="shared" ref="D146:Q146" si="27">D82+D145</f>
        <v>3825.497281134426</v>
      </c>
      <c r="E146" s="272">
        <f t="shared" si="27"/>
        <v>4269143.7922419943</v>
      </c>
      <c r="F146" s="271">
        <f t="shared" si="27"/>
        <v>971.45876296389997</v>
      </c>
      <c r="G146" s="273">
        <f t="shared" si="27"/>
        <v>739.38230859999999</v>
      </c>
      <c r="H146" s="273">
        <f t="shared" si="27"/>
        <v>758.99083978684018</v>
      </c>
      <c r="I146" s="273">
        <f t="shared" si="27"/>
        <v>888.53710450000005</v>
      </c>
      <c r="J146" s="273">
        <f t="shared" si="27"/>
        <v>1004.5929910074249</v>
      </c>
      <c r="K146" s="273">
        <f t="shared" si="27"/>
        <v>1050.56603438</v>
      </c>
      <c r="L146" s="273">
        <f t="shared" si="27"/>
        <v>1071.7791322799999</v>
      </c>
      <c r="M146" s="273">
        <f t="shared" si="27"/>
        <v>850.1301975730812</v>
      </c>
      <c r="N146" s="273">
        <f t="shared" si="27"/>
        <v>886.74857419999989</v>
      </c>
      <c r="O146" s="273">
        <f t="shared" si="27"/>
        <v>924.58441389999996</v>
      </c>
      <c r="P146" s="273">
        <f t="shared" si="27"/>
        <v>925.90838300000019</v>
      </c>
      <c r="Q146" s="274">
        <f t="shared" si="27"/>
        <v>1032.1126321000002</v>
      </c>
      <c r="R146" s="275">
        <f>SUM(F146:Q146)</f>
        <v>11104.791374291246</v>
      </c>
    </row>
    <row r="147" spans="2:18">
      <c r="B147" s="276"/>
      <c r="C147" s="277"/>
      <c r="D147" s="277"/>
      <c r="E147" s="277"/>
      <c r="F147" s="278"/>
      <c r="G147" s="278"/>
      <c r="H147" s="278"/>
      <c r="I147" s="278"/>
      <c r="J147" s="277"/>
      <c r="K147" s="277"/>
      <c r="L147" s="277"/>
      <c r="M147" s="277"/>
      <c r="N147" s="277"/>
      <c r="O147" s="277"/>
      <c r="P147" s="277"/>
      <c r="Q147" s="277"/>
      <c r="R147" s="277"/>
    </row>
    <row r="148" spans="2:18" ht="15" thickBot="1">
      <c r="B148" s="279"/>
      <c r="C148" s="200"/>
      <c r="D148" s="200"/>
      <c r="E148" s="200"/>
      <c r="F148" s="280"/>
      <c r="G148" s="280"/>
      <c r="H148" s="280"/>
      <c r="I148" s="280"/>
      <c r="J148" s="280"/>
      <c r="K148" s="280"/>
      <c r="L148" s="280"/>
      <c r="M148" s="280"/>
      <c r="N148" s="280"/>
      <c r="O148" s="280"/>
      <c r="P148" s="280"/>
      <c r="Q148" s="280"/>
      <c r="R148" s="200"/>
    </row>
    <row r="149" spans="2:18">
      <c r="C149" s="281"/>
      <c r="D149" s="282"/>
      <c r="H149" s="282"/>
    </row>
    <row r="150" spans="2:18">
      <c r="C150" s="281"/>
      <c r="R150" s="282"/>
    </row>
    <row r="151" spans="2:18">
      <c r="C151" s="283"/>
    </row>
  </sheetData>
  <mergeCells count="4">
    <mergeCell ref="B5:B6"/>
    <mergeCell ref="C5:C6"/>
    <mergeCell ref="D5:E5"/>
    <mergeCell ref="F5:R5"/>
  </mergeCells>
  <pageMargins left="0.51181102362204722" right="0.31496062992125984" top="0.35433070866141736" bottom="0.35433070866141736" header="0.31496062992125984" footer="0.31496062992125984"/>
  <pageSetup paperSize="5" scale="60" orientation="landscape" r:id="rId1"/>
  <rowBreaks count="2" manualBreakCount="2">
    <brk id="56" min="1" max="17" man="1"/>
    <brk id="119" min="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showGridLines="0" zoomScale="59" zoomScaleNormal="59" workbookViewId="0">
      <selection activeCell="D11" sqref="D11"/>
    </sheetView>
  </sheetViews>
  <sheetFormatPr defaultColWidth="9.109375" defaultRowHeight="14.4"/>
  <cols>
    <col min="1" max="1" width="9.109375" style="201"/>
    <col min="2" max="2" width="58.6640625" style="201" customWidth="1"/>
    <col min="3" max="3" width="14.44140625" style="201" customWidth="1"/>
    <col min="4" max="4" width="18.44140625" style="201" customWidth="1"/>
    <col min="5" max="5" width="17.33203125" style="201" customWidth="1"/>
    <col min="6" max="11" width="13.109375" style="201" customWidth="1"/>
    <col min="12" max="18" width="13.109375" style="285" customWidth="1"/>
    <col min="19" max="19" width="10" style="201" customWidth="1"/>
    <col min="20" max="16384" width="9.109375" style="201"/>
  </cols>
  <sheetData>
    <row r="1" spans="2:19" ht="15" thickBot="1"/>
    <row r="2" spans="2:19" ht="15" thickBot="1"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86"/>
      <c r="M2" s="286"/>
      <c r="N2" s="286"/>
      <c r="O2" s="286"/>
      <c r="P2" s="286"/>
      <c r="Q2" s="286"/>
      <c r="R2" s="286"/>
      <c r="S2" s="287"/>
    </row>
    <row r="3" spans="2:19" s="205" customFormat="1" ht="15" thickBot="1">
      <c r="B3" s="203" t="s">
        <v>104</v>
      </c>
      <c r="C3" s="204"/>
      <c r="D3" s="204"/>
      <c r="E3" s="204"/>
      <c r="F3" s="204"/>
      <c r="G3" s="204"/>
      <c r="H3" s="204"/>
      <c r="I3" s="204"/>
      <c r="J3" s="204"/>
      <c r="K3" s="204"/>
      <c r="L3" s="288"/>
      <c r="M3" s="288"/>
      <c r="N3" s="288"/>
      <c r="O3" s="288"/>
      <c r="P3" s="288"/>
      <c r="Q3" s="288"/>
      <c r="R3" s="288"/>
      <c r="S3" s="289"/>
    </row>
    <row r="4" spans="2:19" ht="15" thickBot="1"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88"/>
      <c r="M4" s="288"/>
      <c r="N4" s="288"/>
      <c r="O4" s="288"/>
      <c r="P4" s="288"/>
      <c r="Q4" s="288"/>
      <c r="R4" s="288"/>
      <c r="S4" s="290"/>
    </row>
    <row r="5" spans="2:19" ht="30.6" customHeight="1">
      <c r="B5" s="582" t="s">
        <v>0</v>
      </c>
      <c r="C5" s="584" t="s">
        <v>1</v>
      </c>
      <c r="D5" s="586" t="s">
        <v>2</v>
      </c>
      <c r="E5" s="587"/>
      <c r="F5" s="586" t="s">
        <v>3</v>
      </c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7"/>
      <c r="S5" s="290"/>
    </row>
    <row r="6" spans="2:19" ht="61.8" customHeight="1" thickBot="1">
      <c r="B6" s="583"/>
      <c r="C6" s="585"/>
      <c r="D6" s="207" t="s">
        <v>4</v>
      </c>
      <c r="E6" s="208" t="s">
        <v>5</v>
      </c>
      <c r="F6" s="209" t="s">
        <v>6</v>
      </c>
      <c r="G6" s="210" t="s">
        <v>7</v>
      </c>
      <c r="H6" s="210" t="s">
        <v>8</v>
      </c>
      <c r="I6" s="210" t="s">
        <v>9</v>
      </c>
      <c r="J6" s="210" t="s">
        <v>10</v>
      </c>
      <c r="K6" s="320" t="s">
        <v>11</v>
      </c>
      <c r="L6" s="291" t="s">
        <v>12</v>
      </c>
      <c r="M6" s="291" t="s">
        <v>13</v>
      </c>
      <c r="N6" s="291" t="s">
        <v>14</v>
      </c>
      <c r="O6" s="291" t="s">
        <v>15</v>
      </c>
      <c r="P6" s="291" t="s">
        <v>16</v>
      </c>
      <c r="Q6" s="291" t="s">
        <v>17</v>
      </c>
      <c r="R6" s="292" t="s">
        <v>18</v>
      </c>
      <c r="S6" s="290"/>
    </row>
    <row r="7" spans="2:19" s="205" customFormat="1">
      <c r="B7" s="212" t="s">
        <v>19</v>
      </c>
      <c r="C7" s="213"/>
      <c r="D7" s="214"/>
      <c r="E7" s="215"/>
      <c r="F7" s="214"/>
      <c r="G7" s="216"/>
      <c r="H7" s="216"/>
      <c r="I7" s="216"/>
      <c r="J7" s="216"/>
      <c r="K7" s="216"/>
      <c r="L7" s="293"/>
      <c r="M7" s="293"/>
      <c r="N7" s="293"/>
      <c r="O7" s="293"/>
      <c r="P7" s="293"/>
      <c r="Q7" s="294"/>
      <c r="R7" s="295"/>
      <c r="S7" s="289"/>
    </row>
    <row r="8" spans="2:19" s="205" customFormat="1" ht="15" customHeight="1">
      <c r="B8" s="219" t="s">
        <v>20</v>
      </c>
      <c r="C8" s="220">
        <f>C9+C11+C14+C19</f>
        <v>3034707</v>
      </c>
      <c r="D8" s="221">
        <f t="shared" ref="D8:Q8" si="0">SUM(D9,D11,D14,D19)</f>
        <v>2048.4163817339208</v>
      </c>
      <c r="E8" s="222">
        <f t="shared" si="0"/>
        <v>0</v>
      </c>
      <c r="F8" s="221">
        <f t="shared" si="0"/>
        <v>236.06187100000002</v>
      </c>
      <c r="G8" s="221">
        <f t="shared" si="0"/>
        <v>243.47741500000006</v>
      </c>
      <c r="H8" s="221">
        <f t="shared" si="0"/>
        <v>269.70658500000002</v>
      </c>
      <c r="I8" s="221">
        <f t="shared" si="0"/>
        <v>236.72536199999999</v>
      </c>
      <c r="J8" s="221">
        <f t="shared" si="0"/>
        <v>255.20172500000001</v>
      </c>
      <c r="K8" s="221">
        <f t="shared" si="0"/>
        <v>250.04606200000001</v>
      </c>
      <c r="L8" s="221">
        <f t="shared" si="0"/>
        <v>243.87690500000002</v>
      </c>
      <c r="M8" s="221">
        <f t="shared" si="0"/>
        <v>243.21186999999998</v>
      </c>
      <c r="N8" s="221">
        <f t="shared" si="0"/>
        <v>219.199005</v>
      </c>
      <c r="O8" s="221">
        <f t="shared" si="0"/>
        <v>201.88622499999997</v>
      </c>
      <c r="P8" s="221">
        <f t="shared" si="0"/>
        <v>198.63188999999997</v>
      </c>
      <c r="Q8" s="221">
        <f t="shared" si="0"/>
        <v>220.99736499999997</v>
      </c>
      <c r="R8" s="296">
        <f t="shared" ref="R8:R74" si="1">SUM(F8:Q8)</f>
        <v>2819.0222800000006</v>
      </c>
      <c r="S8" s="289"/>
    </row>
    <row r="9" spans="2:19" s="205" customFormat="1" ht="15" customHeight="1">
      <c r="B9" s="219" t="s">
        <v>21</v>
      </c>
      <c r="C9" s="220">
        <f>C10</f>
        <v>1340424</v>
      </c>
      <c r="D9" s="221">
        <f t="shared" ref="D9:Q9" si="2">D10</f>
        <v>734.13294543785742</v>
      </c>
      <c r="E9" s="222">
        <f t="shared" si="2"/>
        <v>0</v>
      </c>
      <c r="F9" s="221">
        <f t="shared" si="2"/>
        <v>43.876690014079095</v>
      </c>
      <c r="G9" s="221">
        <f t="shared" si="2"/>
        <v>45.255013095207957</v>
      </c>
      <c r="H9" s="221">
        <f t="shared" si="2"/>
        <v>50.130214484324213</v>
      </c>
      <c r="I9" s="221">
        <f t="shared" si="2"/>
        <v>44.000012721006762</v>
      </c>
      <c r="J9" s="221">
        <f t="shared" si="2"/>
        <v>47.434204140842624</v>
      </c>
      <c r="K9" s="221">
        <f t="shared" si="2"/>
        <v>46.475923897151524</v>
      </c>
      <c r="L9" s="221">
        <f t="shared" si="2"/>
        <v>45.329266081594412</v>
      </c>
      <c r="M9" s="221">
        <f t="shared" si="2"/>
        <v>45.205656392236683</v>
      </c>
      <c r="N9" s="221">
        <f t="shared" si="2"/>
        <v>40.742398393426157</v>
      </c>
      <c r="O9" s="221">
        <f t="shared" si="2"/>
        <v>37.524481505264454</v>
      </c>
      <c r="P9" s="221">
        <f t="shared" si="2"/>
        <v>36.919600050279421</v>
      </c>
      <c r="Q9" s="221">
        <f t="shared" si="2"/>
        <v>41.076658576654644</v>
      </c>
      <c r="R9" s="296">
        <f t="shared" si="1"/>
        <v>523.97011935206797</v>
      </c>
      <c r="S9" s="297"/>
    </row>
    <row r="10" spans="2:19" ht="15" customHeight="1">
      <c r="B10" s="227" t="s">
        <v>22</v>
      </c>
      <c r="C10" s="228">
        <v>1340424</v>
      </c>
      <c r="D10" s="228">
        <v>734.13294543785742</v>
      </c>
      <c r="E10" s="228">
        <v>0</v>
      </c>
      <c r="F10" s="228">
        <v>43.876690014079095</v>
      </c>
      <c r="G10" s="228">
        <v>45.255013095207957</v>
      </c>
      <c r="H10" s="228">
        <v>50.130214484324213</v>
      </c>
      <c r="I10" s="228">
        <v>44.000012721006762</v>
      </c>
      <c r="J10" s="228">
        <v>47.434204140842624</v>
      </c>
      <c r="K10" s="228">
        <v>46.475923897151524</v>
      </c>
      <c r="L10" s="228">
        <v>45.329266081594412</v>
      </c>
      <c r="M10" s="228">
        <v>45.205656392236683</v>
      </c>
      <c r="N10" s="228">
        <v>40.742398393426157</v>
      </c>
      <c r="O10" s="228">
        <v>37.524481505264454</v>
      </c>
      <c r="P10" s="228">
        <v>36.919600050279421</v>
      </c>
      <c r="Q10" s="228">
        <v>41.076658576654644</v>
      </c>
      <c r="R10" s="296">
        <f t="shared" si="1"/>
        <v>523.97011935206797</v>
      </c>
      <c r="S10" s="290"/>
    </row>
    <row r="11" spans="2:19" s="205" customFormat="1" ht="34.200000000000003" customHeight="1">
      <c r="B11" s="219" t="s">
        <v>23</v>
      </c>
      <c r="C11" s="220">
        <f>SUM(C12:C13)</f>
        <v>1022218</v>
      </c>
      <c r="D11" s="221">
        <f>SUM(D12:D13)</f>
        <v>656.06964658023116</v>
      </c>
      <c r="E11" s="222">
        <f t="shared" ref="E11:Q11" si="3">SUM(E12:E13)</f>
        <v>0</v>
      </c>
      <c r="F11" s="221">
        <f t="shared" si="3"/>
        <v>74.799162959050634</v>
      </c>
      <c r="G11" s="221">
        <f t="shared" si="3"/>
        <v>77.148871032346435</v>
      </c>
      <c r="H11" s="221">
        <f t="shared" si="3"/>
        <v>85.459912340286579</v>
      </c>
      <c r="I11" s="221">
        <f t="shared" si="3"/>
        <v>75.009398399533353</v>
      </c>
      <c r="J11" s="221">
        <f t="shared" si="3"/>
        <v>80.86386562489723</v>
      </c>
      <c r="K11" s="221">
        <f t="shared" si="3"/>
        <v>79.230229174989788</v>
      </c>
      <c r="L11" s="221">
        <f t="shared" si="3"/>
        <v>77.275454446617985</v>
      </c>
      <c r="M11" s="221">
        <f t="shared" si="3"/>
        <v>77.064729770380552</v>
      </c>
      <c r="N11" s="221">
        <f t="shared" si="3"/>
        <v>69.455952483985655</v>
      </c>
      <c r="O11" s="221">
        <f t="shared" si="3"/>
        <v>63.970181118163538</v>
      </c>
      <c r="P11" s="221">
        <f t="shared" si="3"/>
        <v>62.939004278985038</v>
      </c>
      <c r="Q11" s="221">
        <f t="shared" si="3"/>
        <v>70.025785393168348</v>
      </c>
      <c r="R11" s="296">
        <f t="shared" si="1"/>
        <v>893.24254702240523</v>
      </c>
      <c r="S11" s="297"/>
    </row>
    <row r="12" spans="2:19" ht="15" customHeight="1">
      <c r="B12" s="227" t="s">
        <v>22</v>
      </c>
      <c r="C12" s="228">
        <v>0</v>
      </c>
      <c r="D12" s="228">
        <v>0</v>
      </c>
      <c r="E12" s="228">
        <v>0</v>
      </c>
      <c r="F12" s="228">
        <v>51.359692285530649</v>
      </c>
      <c r="G12" s="228">
        <v>52.973083115470374</v>
      </c>
      <c r="H12" s="228">
        <v>58.679731522509684</v>
      </c>
      <c r="I12" s="228">
        <v>51.504047210152159</v>
      </c>
      <c r="J12" s="228">
        <v>55.523926889220554</v>
      </c>
      <c r="K12" s="228">
        <v>54.402215601894966</v>
      </c>
      <c r="L12" s="228">
        <v>53.059999665713029</v>
      </c>
      <c r="M12" s="228">
        <v>52.915308814901671</v>
      </c>
      <c r="N12" s="228">
        <v>47.69085917350241</v>
      </c>
      <c r="O12" s="228">
        <v>43.924138823280792</v>
      </c>
      <c r="P12" s="228">
        <v>43.216097141301439</v>
      </c>
      <c r="Q12" s="228">
        <v>48.082126157142504</v>
      </c>
      <c r="R12" s="296">
        <f t="shared" si="1"/>
        <v>613.33122640062027</v>
      </c>
      <c r="S12" s="290"/>
    </row>
    <row r="13" spans="2:19" ht="15" customHeight="1">
      <c r="B13" s="227" t="s">
        <v>24</v>
      </c>
      <c r="C13" s="228">
        <v>1022218</v>
      </c>
      <c r="D13" s="228">
        <v>656.06964658023116</v>
      </c>
      <c r="E13" s="228">
        <v>0</v>
      </c>
      <c r="F13" s="228">
        <v>23.439470673519981</v>
      </c>
      <c r="G13" s="228">
        <v>24.175787916876057</v>
      </c>
      <c r="H13" s="228">
        <v>26.780180817776898</v>
      </c>
      <c r="I13" s="228">
        <v>23.505351189381194</v>
      </c>
      <c r="J13" s="228">
        <v>25.339938735676675</v>
      </c>
      <c r="K13" s="228">
        <v>24.828013573094822</v>
      </c>
      <c r="L13" s="228">
        <v>24.215454780904956</v>
      </c>
      <c r="M13" s="228">
        <v>24.149420955478885</v>
      </c>
      <c r="N13" s="228">
        <v>21.765093310483245</v>
      </c>
      <c r="O13" s="228">
        <v>20.046042294882749</v>
      </c>
      <c r="P13" s="228">
        <v>19.722907137683602</v>
      </c>
      <c r="Q13" s="228">
        <v>21.943659236025841</v>
      </c>
      <c r="R13" s="296">
        <f t="shared" si="1"/>
        <v>279.91132062178491</v>
      </c>
      <c r="S13" s="290"/>
    </row>
    <row r="14" spans="2:19" s="205" customFormat="1" ht="35.4" customHeight="1">
      <c r="B14" s="219" t="s">
        <v>25</v>
      </c>
      <c r="C14" s="220">
        <f>SUM(C15:C18)</f>
        <v>554075</v>
      </c>
      <c r="D14" s="221">
        <f>SUM(D15:D18)</f>
        <v>487.40287152465805</v>
      </c>
      <c r="E14" s="222">
        <f t="shared" ref="E14:Q14" si="4">SUM(E15:E18)</f>
        <v>0</v>
      </c>
      <c r="F14" s="221">
        <f t="shared" si="4"/>
        <v>80.035231373312243</v>
      </c>
      <c r="G14" s="221">
        <f t="shared" si="4"/>
        <v>82.549423001484925</v>
      </c>
      <c r="H14" s="221">
        <f t="shared" si="4"/>
        <v>91.442251312923389</v>
      </c>
      <c r="I14" s="221">
        <f t="shared" si="4"/>
        <v>80.260183651603342</v>
      </c>
      <c r="J14" s="221">
        <f t="shared" si="4"/>
        <v>86.524473523483181</v>
      </c>
      <c r="K14" s="221">
        <f t="shared" si="4"/>
        <v>84.776479748207947</v>
      </c>
      <c r="L14" s="221">
        <f t="shared" si="4"/>
        <v>82.684867469690985</v>
      </c>
      <c r="M14" s="221">
        <f t="shared" si="4"/>
        <v>82.459391708311642</v>
      </c>
      <c r="N14" s="221">
        <f t="shared" si="4"/>
        <v>74.317987092353547</v>
      </c>
      <c r="O14" s="221">
        <f t="shared" si="4"/>
        <v>68.448202416219829</v>
      </c>
      <c r="P14" s="221">
        <f t="shared" si="4"/>
        <v>67.344841447386074</v>
      </c>
      <c r="Q14" s="221">
        <f t="shared" si="4"/>
        <v>74.927709272741183</v>
      </c>
      <c r="R14" s="296">
        <f t="shared" si="1"/>
        <v>955.77104201771817</v>
      </c>
      <c r="S14" s="297"/>
    </row>
    <row r="15" spans="2:19" ht="15" customHeight="1">
      <c r="B15" s="227" t="s">
        <v>22</v>
      </c>
      <c r="C15" s="228">
        <v>0</v>
      </c>
      <c r="D15" s="228">
        <v>0</v>
      </c>
      <c r="E15" s="228">
        <v>0</v>
      </c>
      <c r="F15" s="228">
        <v>27.838576455509209</v>
      </c>
      <c r="G15" s="228">
        <v>28.71308527698336</v>
      </c>
      <c r="H15" s="228">
        <v>31.806269073741237</v>
      </c>
      <c r="I15" s="228">
        <v>27.916821387029906</v>
      </c>
      <c r="J15" s="228">
        <v>30.095723222452712</v>
      </c>
      <c r="K15" s="228">
        <v>29.487720252738299</v>
      </c>
      <c r="L15" s="228">
        <v>28.760196794235597</v>
      </c>
      <c r="M15" s="228">
        <v>28.681769780102968</v>
      </c>
      <c r="N15" s="228">
        <v>25.849952954342406</v>
      </c>
      <c r="O15" s="228">
        <v>23.808271476322552</v>
      </c>
      <c r="P15" s="228">
        <v>23.424490506843838</v>
      </c>
      <c r="Q15" s="228">
        <v>26.062032025572542</v>
      </c>
      <c r="R15" s="296">
        <f t="shared" si="1"/>
        <v>332.44490920587458</v>
      </c>
      <c r="S15" s="290"/>
    </row>
    <row r="16" spans="2:19" ht="15" customHeight="1">
      <c r="B16" s="227" t="s">
        <v>24</v>
      </c>
      <c r="C16" s="228">
        <v>0</v>
      </c>
      <c r="D16" s="228">
        <v>0</v>
      </c>
      <c r="E16" s="228">
        <v>0</v>
      </c>
      <c r="F16" s="228">
        <v>27.838576455509209</v>
      </c>
      <c r="G16" s="228">
        <v>28.71308527698336</v>
      </c>
      <c r="H16" s="228">
        <v>31.806269073741237</v>
      </c>
      <c r="I16" s="228">
        <v>27.916821387029906</v>
      </c>
      <c r="J16" s="228">
        <v>30.095723222452712</v>
      </c>
      <c r="K16" s="228">
        <v>29.487720252738299</v>
      </c>
      <c r="L16" s="228">
        <v>28.760196794235597</v>
      </c>
      <c r="M16" s="228">
        <v>28.681769780102968</v>
      </c>
      <c r="N16" s="228">
        <v>25.849952954342406</v>
      </c>
      <c r="O16" s="228">
        <v>23.808271476322552</v>
      </c>
      <c r="P16" s="228">
        <v>23.424490506843838</v>
      </c>
      <c r="Q16" s="228">
        <v>26.062032025572542</v>
      </c>
      <c r="R16" s="296">
        <f t="shared" si="1"/>
        <v>332.44490920587458</v>
      </c>
      <c r="S16" s="290"/>
    </row>
    <row r="17" spans="2:19" ht="15" customHeight="1">
      <c r="B17" s="227" t="s">
        <v>26</v>
      </c>
      <c r="C17" s="228">
        <v>359644</v>
      </c>
      <c r="D17" s="228">
        <v>297.0828763627901</v>
      </c>
      <c r="E17" s="228">
        <v>0</v>
      </c>
      <c r="F17" s="228">
        <v>19.239013694201937</v>
      </c>
      <c r="G17" s="228">
        <v>19.843379625733323</v>
      </c>
      <c r="H17" s="228">
        <v>21.981053781580158</v>
      </c>
      <c r="I17" s="228">
        <v>19.293088129776407</v>
      </c>
      <c r="J17" s="228">
        <v>20.79890946072759</v>
      </c>
      <c r="K17" s="228">
        <v>20.378723555060127</v>
      </c>
      <c r="L17" s="228">
        <v>19.875938012007811</v>
      </c>
      <c r="M17" s="228">
        <v>19.82173774062165</v>
      </c>
      <c r="N17" s="228">
        <v>17.864692171953674</v>
      </c>
      <c r="O17" s="228">
        <v>16.453702713581102</v>
      </c>
      <c r="P17" s="228">
        <v>16.188474808010021</v>
      </c>
      <c r="Q17" s="228">
        <v>18.011258292608989</v>
      </c>
      <c r="R17" s="296">
        <f t="shared" si="1"/>
        <v>229.7499719858628</v>
      </c>
      <c r="S17" s="290"/>
    </row>
    <row r="18" spans="2:19" ht="15" customHeight="1">
      <c r="B18" s="227" t="s">
        <v>27</v>
      </c>
      <c r="C18" s="228">
        <v>194431</v>
      </c>
      <c r="D18" s="228">
        <v>190.31999516186798</v>
      </c>
      <c r="E18" s="228">
        <v>0</v>
      </c>
      <c r="F18" s="228">
        <v>5.119064768091885</v>
      </c>
      <c r="G18" s="228">
        <v>5.2798728217848732</v>
      </c>
      <c r="H18" s="228">
        <v>5.8486593838607641</v>
      </c>
      <c r="I18" s="228">
        <v>5.1334527477671195</v>
      </c>
      <c r="J18" s="228">
        <v>5.5341176178501685</v>
      </c>
      <c r="K18" s="228">
        <v>5.4223156876712162</v>
      </c>
      <c r="L18" s="228">
        <v>5.288535869211981</v>
      </c>
      <c r="M18" s="228">
        <v>5.2741144074840589</v>
      </c>
      <c r="N18" s="228">
        <v>4.753389011715055</v>
      </c>
      <c r="O18" s="228">
        <v>4.3779567499936096</v>
      </c>
      <c r="P18" s="228">
        <v>4.3073856256883714</v>
      </c>
      <c r="Q18" s="228">
        <v>4.7923869289871153</v>
      </c>
      <c r="R18" s="296">
        <f t="shared" si="1"/>
        <v>61.131251620106212</v>
      </c>
      <c r="S18" s="290"/>
    </row>
    <row r="19" spans="2:19" s="205" customFormat="1" ht="15" customHeight="1">
      <c r="B19" s="219" t="s">
        <v>28</v>
      </c>
      <c r="C19" s="220">
        <f t="shared" ref="C19:Q19" si="5">SUM(C20:C27)</f>
        <v>117990</v>
      </c>
      <c r="D19" s="221">
        <f t="shared" si="5"/>
        <v>170.81091819117401</v>
      </c>
      <c r="E19" s="222">
        <f t="shared" si="5"/>
        <v>0</v>
      </c>
      <c r="F19" s="221">
        <f t="shared" si="5"/>
        <v>37.35078665355806</v>
      </c>
      <c r="G19" s="221">
        <f t="shared" si="5"/>
        <v>38.524107870960741</v>
      </c>
      <c r="H19" s="221">
        <f t="shared" si="5"/>
        <v>42.674206862465823</v>
      </c>
      <c r="I19" s="221">
        <f t="shared" si="5"/>
        <v>37.455767227856541</v>
      </c>
      <c r="J19" s="221">
        <f t="shared" si="5"/>
        <v>40.379181710776983</v>
      </c>
      <c r="K19" s="221">
        <f t="shared" si="5"/>
        <v>39.563429179650747</v>
      </c>
      <c r="L19" s="221">
        <f t="shared" si="5"/>
        <v>38.587317002096654</v>
      </c>
      <c r="M19" s="221">
        <f t="shared" si="5"/>
        <v>38.482092129071098</v>
      </c>
      <c r="N19" s="221">
        <f t="shared" si="5"/>
        <v>34.682667030234654</v>
      </c>
      <c r="O19" s="221">
        <f t="shared" si="5"/>
        <v>31.943359960352165</v>
      </c>
      <c r="P19" s="221">
        <f t="shared" si="5"/>
        <v>31.428444223349437</v>
      </c>
      <c r="Q19" s="221">
        <f t="shared" si="5"/>
        <v>34.967211757435827</v>
      </c>
      <c r="R19" s="296">
        <f t="shared" si="1"/>
        <v>446.03857160780871</v>
      </c>
      <c r="S19" s="297"/>
    </row>
    <row r="20" spans="2:19" ht="15" customHeight="1">
      <c r="B20" s="227" t="s">
        <v>22</v>
      </c>
      <c r="C20" s="228">
        <v>0</v>
      </c>
      <c r="D20" s="228">
        <v>0</v>
      </c>
      <c r="E20" s="228">
        <v>0</v>
      </c>
      <c r="F20" s="228">
        <v>5.9282388921590981</v>
      </c>
      <c r="G20" s="228">
        <v>6.1144659866114557</v>
      </c>
      <c r="H20" s="228">
        <v>6.7731610356863339</v>
      </c>
      <c r="I20" s="228">
        <v>5.9449011897768154</v>
      </c>
      <c r="J20" s="228">
        <v>6.4088994342126968</v>
      </c>
      <c r="K20" s="228">
        <v>6.2794248952624159</v>
      </c>
      <c r="L20" s="228">
        <v>6.1244984079635181</v>
      </c>
      <c r="M20" s="228">
        <v>6.1077973357617852</v>
      </c>
      <c r="N20" s="228">
        <v>5.5047605149396466</v>
      </c>
      <c r="O20" s="228">
        <v>5.0699834147979876</v>
      </c>
      <c r="P20" s="228">
        <v>4.9882570638486019</v>
      </c>
      <c r="Q20" s="228">
        <v>5.5499228600864541</v>
      </c>
      <c r="R20" s="296">
        <f t="shared" si="1"/>
        <v>70.794311031106815</v>
      </c>
      <c r="S20" s="290"/>
    </row>
    <row r="21" spans="2:19" ht="15" customHeight="1">
      <c r="B21" s="227" t="s">
        <v>29</v>
      </c>
      <c r="C21" s="228">
        <v>0</v>
      </c>
      <c r="D21" s="228">
        <v>0</v>
      </c>
      <c r="E21" s="228">
        <v>0</v>
      </c>
      <c r="F21" s="228">
        <v>5.9282388921590981</v>
      </c>
      <c r="G21" s="228">
        <v>6.1144659866114557</v>
      </c>
      <c r="H21" s="228">
        <v>6.7731610356863339</v>
      </c>
      <c r="I21" s="228">
        <v>5.9449011897768154</v>
      </c>
      <c r="J21" s="228">
        <v>6.4088994342126968</v>
      </c>
      <c r="K21" s="228">
        <v>6.2794248952624159</v>
      </c>
      <c r="L21" s="228">
        <v>6.1244984079635181</v>
      </c>
      <c r="M21" s="228">
        <v>6.1077973357617852</v>
      </c>
      <c r="N21" s="228">
        <v>5.5047605149396466</v>
      </c>
      <c r="O21" s="228">
        <v>5.0699834147979876</v>
      </c>
      <c r="P21" s="228">
        <v>4.9882570638486019</v>
      </c>
      <c r="Q21" s="228">
        <v>5.5499228600864541</v>
      </c>
      <c r="R21" s="296">
        <f t="shared" si="1"/>
        <v>70.794311031106815</v>
      </c>
      <c r="S21" s="290"/>
    </row>
    <row r="22" spans="2:19" ht="15" customHeight="1">
      <c r="B22" s="227" t="s">
        <v>30</v>
      </c>
      <c r="C22" s="228">
        <v>0</v>
      </c>
      <c r="D22" s="228">
        <v>0</v>
      </c>
      <c r="E22" s="228">
        <v>0</v>
      </c>
      <c r="F22" s="228">
        <v>5.9282388921590981</v>
      </c>
      <c r="G22" s="228">
        <v>6.1144659866114557</v>
      </c>
      <c r="H22" s="228">
        <v>6.7731610356863339</v>
      </c>
      <c r="I22" s="228">
        <v>5.9449011897768154</v>
      </c>
      <c r="J22" s="228">
        <v>6.4088994342126968</v>
      </c>
      <c r="K22" s="228">
        <v>6.2794248952624159</v>
      </c>
      <c r="L22" s="228">
        <v>6.1244984079635181</v>
      </c>
      <c r="M22" s="228">
        <v>6.1077973357617852</v>
      </c>
      <c r="N22" s="228">
        <v>5.5047605149396466</v>
      </c>
      <c r="O22" s="228">
        <v>5.0699834147979876</v>
      </c>
      <c r="P22" s="228">
        <v>4.9882570638486019</v>
      </c>
      <c r="Q22" s="228">
        <v>5.5499228600864541</v>
      </c>
      <c r="R22" s="296">
        <f t="shared" si="1"/>
        <v>70.794311031106815</v>
      </c>
      <c r="S22" s="290"/>
    </row>
    <row r="23" spans="2:19" ht="15" customHeight="1">
      <c r="B23" s="227" t="s">
        <v>31</v>
      </c>
      <c r="C23" s="228">
        <v>0</v>
      </c>
      <c r="D23" s="228">
        <v>0</v>
      </c>
      <c r="E23" s="228">
        <v>0</v>
      </c>
      <c r="F23" s="228">
        <v>5.9282388921590981</v>
      </c>
      <c r="G23" s="228">
        <v>6.1144659866114557</v>
      </c>
      <c r="H23" s="228">
        <v>6.7731610356863339</v>
      </c>
      <c r="I23" s="228">
        <v>5.9449011897768154</v>
      </c>
      <c r="J23" s="228">
        <v>6.4088994342126968</v>
      </c>
      <c r="K23" s="228">
        <v>6.2794248952624159</v>
      </c>
      <c r="L23" s="228">
        <v>6.1244984079635181</v>
      </c>
      <c r="M23" s="228">
        <v>6.1077973357617852</v>
      </c>
      <c r="N23" s="228">
        <v>5.5047605149396466</v>
      </c>
      <c r="O23" s="228">
        <v>5.0699834147979876</v>
      </c>
      <c r="P23" s="228">
        <v>4.9882570638486019</v>
      </c>
      <c r="Q23" s="228">
        <v>5.5499228600864541</v>
      </c>
      <c r="R23" s="296">
        <f t="shared" si="1"/>
        <v>70.794311031106815</v>
      </c>
      <c r="S23" s="290"/>
    </row>
    <row r="24" spans="2:19" ht="15" customHeight="1">
      <c r="B24" s="227" t="s">
        <v>32</v>
      </c>
      <c r="C24" s="228">
        <v>49609</v>
      </c>
      <c r="D24" s="228">
        <v>55.678600079985763</v>
      </c>
      <c r="E24" s="228">
        <v>0</v>
      </c>
      <c r="F24" s="228">
        <v>4.4879147007751055</v>
      </c>
      <c r="G24" s="228">
        <v>4.6288960832866621</v>
      </c>
      <c r="H24" s="228">
        <v>5.1275546643335321</v>
      </c>
      <c r="I24" s="228">
        <v>4.5005287286150013</v>
      </c>
      <c r="J24" s="228">
        <v>4.8517940167078732</v>
      </c>
      <c r="K24" s="228">
        <v>4.7537765958006979</v>
      </c>
      <c r="L24" s="228">
        <v>4.6364910287821699</v>
      </c>
      <c r="M24" s="228">
        <v>4.6238476470264178</v>
      </c>
      <c r="N24" s="228">
        <v>4.1673245779483628</v>
      </c>
      <c r="O24" s="228">
        <v>3.8381808685295495</v>
      </c>
      <c r="P24" s="228">
        <v>3.776310741745089</v>
      </c>
      <c r="Q24" s="228">
        <v>4.2015142852784626</v>
      </c>
      <c r="R24" s="296">
        <f t="shared" si="1"/>
        <v>53.594133938828918</v>
      </c>
      <c r="S24" s="290"/>
    </row>
    <row r="25" spans="2:19" ht="15" customHeight="1">
      <c r="B25" s="227" t="s">
        <v>33</v>
      </c>
      <c r="C25" s="228">
        <v>29193</v>
      </c>
      <c r="D25" s="228">
        <v>37.799990010806525</v>
      </c>
      <c r="E25" s="228">
        <v>0</v>
      </c>
      <c r="F25" s="228">
        <v>2.5466468148756594</v>
      </c>
      <c r="G25" s="228">
        <v>2.6266460601081532</v>
      </c>
      <c r="H25" s="228">
        <v>2.9096076072414139</v>
      </c>
      <c r="I25" s="228">
        <v>2.5538045876861974</v>
      </c>
      <c r="J25" s="228">
        <v>2.753128480126398</v>
      </c>
      <c r="K25" s="228">
        <v>2.6975089397834244</v>
      </c>
      <c r="L25" s="228">
        <v>2.6309557774367707</v>
      </c>
      <c r="M25" s="228">
        <v>2.6237813478799921</v>
      </c>
      <c r="N25" s="228">
        <v>2.3647294056529935</v>
      </c>
      <c r="O25" s="228">
        <v>2.1779583025651799</v>
      </c>
      <c r="P25" s="228">
        <v>2.1428503801074767</v>
      </c>
      <c r="Q25" s="228">
        <v>2.3841301998032685</v>
      </c>
      <c r="R25" s="296">
        <f t="shared" si="1"/>
        <v>30.411747903266928</v>
      </c>
      <c r="S25" s="290"/>
    </row>
    <row r="26" spans="2:19" ht="15" customHeight="1">
      <c r="B26" s="227" t="s">
        <v>34</v>
      </c>
      <c r="C26" s="228">
        <v>19908</v>
      </c>
      <c r="D26" s="228">
        <v>30.796114597906769</v>
      </c>
      <c r="E26" s="228">
        <v>0</v>
      </c>
      <c r="F26" s="228">
        <v>2.5054941914115543</v>
      </c>
      <c r="G26" s="228">
        <v>2.5842006861938343</v>
      </c>
      <c r="H26" s="228">
        <v>2.8625897068440445</v>
      </c>
      <c r="I26" s="228">
        <v>2.5125362979555361</v>
      </c>
      <c r="J26" s="228">
        <v>2.7086392093609595</v>
      </c>
      <c r="K26" s="228">
        <v>2.6539184548204031</v>
      </c>
      <c r="L26" s="228">
        <v>2.5884407605026878</v>
      </c>
      <c r="M26" s="228">
        <v>2.5813822663777071</v>
      </c>
      <c r="N26" s="228">
        <v>2.3265164825821962</v>
      </c>
      <c r="O26" s="228">
        <v>2.1427635133142955</v>
      </c>
      <c r="P26" s="228">
        <v>2.1082229184911383</v>
      </c>
      <c r="Q26" s="228">
        <v>2.3456037689574996</v>
      </c>
      <c r="R26" s="296">
        <f t="shared" si="1"/>
        <v>29.920308256811854</v>
      </c>
      <c r="S26" s="290"/>
    </row>
    <row r="27" spans="2:19" ht="15" customHeight="1">
      <c r="B27" s="227" t="s">
        <v>105</v>
      </c>
      <c r="C27" s="228">
        <v>19280</v>
      </c>
      <c r="D27" s="228">
        <v>46.536213502474943</v>
      </c>
      <c r="E27" s="228">
        <v>0</v>
      </c>
      <c r="F27" s="228">
        <v>4.0977753778593522</v>
      </c>
      <c r="G27" s="228">
        <v>4.2265010949262676</v>
      </c>
      <c r="H27" s="228">
        <v>4.681810741301506</v>
      </c>
      <c r="I27" s="228">
        <v>4.1092928544925478</v>
      </c>
      <c r="J27" s="228">
        <v>4.4300222677309602</v>
      </c>
      <c r="K27" s="228">
        <v>4.3405256081965602</v>
      </c>
      <c r="L27" s="228">
        <v>4.2334358035209521</v>
      </c>
      <c r="M27" s="228">
        <v>4.2218915247398394</v>
      </c>
      <c r="N27" s="228">
        <v>3.8050545042925163</v>
      </c>
      <c r="O27" s="228">
        <v>3.5045236167511904</v>
      </c>
      <c r="P27" s="228">
        <v>3.4480319276113294</v>
      </c>
      <c r="Q27" s="228">
        <v>3.8362720630507754</v>
      </c>
      <c r="R27" s="296">
        <f t="shared" si="1"/>
        <v>48.935137384473805</v>
      </c>
      <c r="S27" s="290"/>
    </row>
    <row r="28" spans="2:19" s="205" customFormat="1" ht="15" customHeight="1">
      <c r="B28" s="219" t="s">
        <v>37</v>
      </c>
      <c r="C28" s="220">
        <f>C29+C31+C37+C38</f>
        <v>292629</v>
      </c>
      <c r="D28" s="220">
        <f t="shared" ref="D28:Q28" si="6">D29+D31+D37+D38</f>
        <v>500.17100173614199</v>
      </c>
      <c r="E28" s="220">
        <f t="shared" si="6"/>
        <v>0</v>
      </c>
      <c r="F28" s="220">
        <f t="shared" si="6"/>
        <v>48.549734999999991</v>
      </c>
      <c r="G28" s="220">
        <f t="shared" si="6"/>
        <v>51.270855999999988</v>
      </c>
      <c r="H28" s="220">
        <f t="shared" si="6"/>
        <v>55.752303999999988</v>
      </c>
      <c r="I28" s="220">
        <f t="shared" si="6"/>
        <v>45.070452599999996</v>
      </c>
      <c r="J28" s="220">
        <f t="shared" si="6"/>
        <v>49.292337000000003</v>
      </c>
      <c r="K28" s="220">
        <f t="shared" si="6"/>
        <v>48.297260000000001</v>
      </c>
      <c r="L28" s="220">
        <f t="shared" si="6"/>
        <v>46.447716000000007</v>
      </c>
      <c r="M28" s="220">
        <f t="shared" si="6"/>
        <v>48.017611999999986</v>
      </c>
      <c r="N28" s="220">
        <f t="shared" si="6"/>
        <v>44.347071999999997</v>
      </c>
      <c r="O28" s="220">
        <f t="shared" si="6"/>
        <v>44.68310799999999</v>
      </c>
      <c r="P28" s="220">
        <f t="shared" si="6"/>
        <v>43.416887999999986</v>
      </c>
      <c r="Q28" s="220">
        <f t="shared" si="6"/>
        <v>47.282325999999998</v>
      </c>
      <c r="R28" s="296">
        <f t="shared" si="1"/>
        <v>572.42766660000007</v>
      </c>
      <c r="S28" s="297"/>
    </row>
    <row r="29" spans="2:19" s="205" customFormat="1" ht="15" customHeight="1">
      <c r="B29" s="219" t="s">
        <v>38</v>
      </c>
      <c r="C29" s="220">
        <f>SUM(C30:C30)</f>
        <v>167834</v>
      </c>
      <c r="D29" s="221">
        <f t="shared" ref="D29:Q29" si="7">SUM(D30:D30)</f>
        <v>161.86369214699974</v>
      </c>
      <c r="E29" s="222">
        <f t="shared" si="7"/>
        <v>0</v>
      </c>
      <c r="F29" s="221">
        <f t="shared" si="7"/>
        <v>3.2199726515332352</v>
      </c>
      <c r="G29" s="221">
        <f t="shared" si="7"/>
        <v>3.4004460403480818</v>
      </c>
      <c r="H29" s="221">
        <f t="shared" si="7"/>
        <v>3.6976699077753357</v>
      </c>
      <c r="I29" s="221">
        <f t="shared" si="7"/>
        <v>2.9892155902442101</v>
      </c>
      <c r="J29" s="221">
        <f t="shared" si="7"/>
        <v>3.2692243751723837</v>
      </c>
      <c r="K29" s="221">
        <f t="shared" si="7"/>
        <v>3.2032277075042752</v>
      </c>
      <c r="L29" s="221">
        <f t="shared" si="7"/>
        <v>3.080560074039183</v>
      </c>
      <c r="M29" s="221">
        <f t="shared" si="7"/>
        <v>3.1846805637957463</v>
      </c>
      <c r="N29" s="221">
        <f t="shared" si="7"/>
        <v>2.9412386909130461</v>
      </c>
      <c r="O29" s="221">
        <f t="shared" si="7"/>
        <v>2.963525665907464</v>
      </c>
      <c r="P29" s="221">
        <f t="shared" si="7"/>
        <v>2.8795459331483784</v>
      </c>
      <c r="Q29" s="221">
        <f t="shared" si="7"/>
        <v>3.1359140605170932</v>
      </c>
      <c r="R29" s="296">
        <f t="shared" si="1"/>
        <v>37.965221260898431</v>
      </c>
      <c r="S29" s="297"/>
    </row>
    <row r="30" spans="2:19" ht="15" customHeight="1">
      <c r="B30" s="227" t="s">
        <v>22</v>
      </c>
      <c r="C30" s="228">
        <v>167834</v>
      </c>
      <c r="D30" s="228">
        <v>161.86369214699974</v>
      </c>
      <c r="E30" s="228">
        <v>0</v>
      </c>
      <c r="F30" s="228">
        <v>3.2199726515332352</v>
      </c>
      <c r="G30" s="228">
        <v>3.4004460403480818</v>
      </c>
      <c r="H30" s="228">
        <v>3.6976699077753357</v>
      </c>
      <c r="I30" s="228">
        <v>2.9892155902442101</v>
      </c>
      <c r="J30" s="228">
        <v>3.2692243751723837</v>
      </c>
      <c r="K30" s="228">
        <v>3.2032277075042752</v>
      </c>
      <c r="L30" s="228">
        <v>3.080560074039183</v>
      </c>
      <c r="M30" s="228">
        <v>3.1846805637957463</v>
      </c>
      <c r="N30" s="228">
        <v>2.9412386909130461</v>
      </c>
      <c r="O30" s="228">
        <v>2.963525665907464</v>
      </c>
      <c r="P30" s="228">
        <v>2.8795459331483784</v>
      </c>
      <c r="Q30" s="228">
        <v>3.1359140605170932</v>
      </c>
      <c r="R30" s="296">
        <f t="shared" si="1"/>
        <v>37.965221260898431</v>
      </c>
      <c r="S30" s="290"/>
    </row>
    <row r="31" spans="2:19" s="205" customFormat="1" ht="15" customHeight="1">
      <c r="B31" s="219" t="s">
        <v>39</v>
      </c>
      <c r="C31" s="220">
        <f t="shared" ref="C31:Q31" si="8">SUM(C32:C36)</f>
        <v>123696</v>
      </c>
      <c r="D31" s="221">
        <f t="shared" si="8"/>
        <v>337.01094242521731</v>
      </c>
      <c r="E31" s="222">
        <f t="shared" si="8"/>
        <v>0</v>
      </c>
      <c r="F31" s="221">
        <f t="shared" si="8"/>
        <v>45.227851466065239</v>
      </c>
      <c r="G31" s="221">
        <f t="shared" si="8"/>
        <v>47.762787164667735</v>
      </c>
      <c r="H31" s="221">
        <f t="shared" si="8"/>
        <v>51.937604277405732</v>
      </c>
      <c r="I31" s="221">
        <f t="shared" si="8"/>
        <v>41.986629498618974</v>
      </c>
      <c r="J31" s="221">
        <f t="shared" si="8"/>
        <v>45.919642944523432</v>
      </c>
      <c r="K31" s="221">
        <f t="shared" si="8"/>
        <v>44.992651381061798</v>
      </c>
      <c r="L31" s="221">
        <f t="shared" si="8"/>
        <v>43.269657397429306</v>
      </c>
      <c r="M31" s="221">
        <f t="shared" si="8"/>
        <v>44.732137534657021</v>
      </c>
      <c r="N31" s="221">
        <f t="shared" si="8"/>
        <v>41.312744248159149</v>
      </c>
      <c r="O31" s="221">
        <f t="shared" si="8"/>
        <v>41.62578789907198</v>
      </c>
      <c r="P31" s="221">
        <f t="shared" si="8"/>
        <v>40.446205557719111</v>
      </c>
      <c r="Q31" s="221">
        <f t="shared" si="8"/>
        <v>44.047161478802607</v>
      </c>
      <c r="R31" s="296">
        <f t="shared" si="1"/>
        <v>533.26086084818212</v>
      </c>
      <c r="S31" s="297"/>
    </row>
    <row r="32" spans="2:19" ht="15" customHeight="1">
      <c r="B32" s="227" t="s">
        <v>22</v>
      </c>
      <c r="C32" s="228">
        <v>0</v>
      </c>
      <c r="D32" s="228">
        <v>0</v>
      </c>
      <c r="E32" s="228">
        <v>0</v>
      </c>
      <c r="F32" s="228">
        <v>6.2946117204786134</v>
      </c>
      <c r="G32" s="228">
        <v>6.6474128251487103</v>
      </c>
      <c r="H32" s="228">
        <v>7.2284453499506567</v>
      </c>
      <c r="I32" s="228">
        <v>5.8435128262437646</v>
      </c>
      <c r="J32" s="228">
        <v>6.3908921894214599</v>
      </c>
      <c r="K32" s="228">
        <v>6.261877616077677</v>
      </c>
      <c r="L32" s="228">
        <v>6.0220789572396658</v>
      </c>
      <c r="M32" s="228">
        <v>6.2256204546656013</v>
      </c>
      <c r="N32" s="228">
        <v>5.7497244666754401</v>
      </c>
      <c r="O32" s="228">
        <v>5.7932924932383605</v>
      </c>
      <c r="P32" s="228">
        <v>5.6291234560087142</v>
      </c>
      <c r="Q32" s="228">
        <v>6.1302885260051507</v>
      </c>
      <c r="R32" s="296">
        <f t="shared" si="1"/>
        <v>74.216880881153813</v>
      </c>
      <c r="S32" s="290"/>
    </row>
    <row r="33" spans="2:19" ht="15" customHeight="1">
      <c r="B33" s="298" t="s">
        <v>24</v>
      </c>
      <c r="C33" s="228">
        <v>51419</v>
      </c>
      <c r="D33" s="228">
        <v>50.660697795090293</v>
      </c>
      <c r="E33" s="228">
        <v>0</v>
      </c>
      <c r="F33" s="228">
        <v>4.7956096663181951</v>
      </c>
      <c r="G33" s="228">
        <v>5.0643945355007229</v>
      </c>
      <c r="H33" s="228">
        <v>5.5070596777080363</v>
      </c>
      <c r="I33" s="228">
        <v>4.4519356934470604</v>
      </c>
      <c r="J33" s="228">
        <v>4.8689618551494469</v>
      </c>
      <c r="K33" s="228">
        <v>4.7706708782794198</v>
      </c>
      <c r="L33" s="228">
        <v>4.5879779946894113</v>
      </c>
      <c r="M33" s="228">
        <v>4.7430480158278208</v>
      </c>
      <c r="N33" s="228">
        <v>4.3804821417894244</v>
      </c>
      <c r="O33" s="228">
        <v>4.4136748562260921</v>
      </c>
      <c r="P33" s="228">
        <v>4.2886011174778691</v>
      </c>
      <c r="Q33" s="228">
        <v>4.6704184814110334</v>
      </c>
      <c r="R33" s="296">
        <f t="shared" si="1"/>
        <v>56.542834913824528</v>
      </c>
      <c r="S33" s="290"/>
    </row>
    <row r="34" spans="2:19" ht="15" customHeight="1">
      <c r="B34" s="227" t="s">
        <v>40</v>
      </c>
      <c r="C34" s="228">
        <v>43788</v>
      </c>
      <c r="D34" s="228">
        <v>66.787186311392958</v>
      </c>
      <c r="E34" s="228">
        <v>0</v>
      </c>
      <c r="F34" s="228">
        <v>8.2498348840667557</v>
      </c>
      <c r="G34" s="228">
        <v>8.7122225562047522</v>
      </c>
      <c r="H34" s="228">
        <v>9.4737345611936803</v>
      </c>
      <c r="I34" s="228">
        <v>7.6586163055299314</v>
      </c>
      <c r="J34" s="228">
        <v>8.3760218526378054</v>
      </c>
      <c r="K34" s="228">
        <v>8.2069329596308194</v>
      </c>
      <c r="L34" s="228">
        <v>7.8926483891626935</v>
      </c>
      <c r="M34" s="228">
        <v>8.1594136513244067</v>
      </c>
      <c r="N34" s="228">
        <v>7.5356955417330296</v>
      </c>
      <c r="O34" s="228">
        <v>7.5927966055205509</v>
      </c>
      <c r="P34" s="228">
        <v>7.3776336200397239</v>
      </c>
      <c r="Q34" s="228">
        <v>8.034469857242609</v>
      </c>
      <c r="R34" s="296">
        <f t="shared" si="1"/>
        <v>97.270020784286771</v>
      </c>
      <c r="S34" s="290"/>
    </row>
    <row r="35" spans="2:19" ht="15" customHeight="1">
      <c r="B35" s="227" t="s">
        <v>41</v>
      </c>
      <c r="C35" s="228">
        <v>9624</v>
      </c>
      <c r="D35" s="228">
        <v>30.63963052489969</v>
      </c>
      <c r="E35" s="228">
        <v>0</v>
      </c>
      <c r="F35" s="228">
        <v>4.255797899115132</v>
      </c>
      <c r="G35" s="228">
        <v>4.4943273377421002</v>
      </c>
      <c r="H35" s="228">
        <v>4.8871644352750474</v>
      </c>
      <c r="I35" s="228">
        <v>3.9508091545143991</v>
      </c>
      <c r="J35" s="228">
        <v>4.3208932911183782</v>
      </c>
      <c r="K35" s="228">
        <v>4.2336663143684996</v>
      </c>
      <c r="L35" s="228">
        <v>4.0715380253156139</v>
      </c>
      <c r="M35" s="228">
        <v>4.2091527846676309</v>
      </c>
      <c r="N35" s="228">
        <v>3.8873986819806023</v>
      </c>
      <c r="O35" s="228">
        <v>3.9168551002870471</v>
      </c>
      <c r="P35" s="228">
        <v>3.8058601295458558</v>
      </c>
      <c r="Q35" s="228">
        <v>4.1446987023940878</v>
      </c>
      <c r="R35" s="296">
        <f t="shared" si="1"/>
        <v>50.178161856324387</v>
      </c>
      <c r="S35" s="290"/>
    </row>
    <row r="36" spans="2:19" ht="15" customHeight="1">
      <c r="B36" s="227" t="s">
        <v>42</v>
      </c>
      <c r="C36" s="228">
        <v>18865</v>
      </c>
      <c r="D36" s="228">
        <v>188.92342779383432</v>
      </c>
      <c r="E36" s="228">
        <v>0</v>
      </c>
      <c r="F36" s="228">
        <v>21.631997296086546</v>
      </c>
      <c r="G36" s="228">
        <v>22.844429910071447</v>
      </c>
      <c r="H36" s="228">
        <v>24.841200253278313</v>
      </c>
      <c r="I36" s="228">
        <v>20.081755518883817</v>
      </c>
      <c r="J36" s="228">
        <v>21.962873756196341</v>
      </c>
      <c r="K36" s="228">
        <v>21.519503612705382</v>
      </c>
      <c r="L36" s="228">
        <v>20.695414031021919</v>
      </c>
      <c r="M36" s="228">
        <v>21.394902628171561</v>
      </c>
      <c r="N36" s="228">
        <v>19.759443415980648</v>
      </c>
      <c r="O36" s="228">
        <v>19.909168843799932</v>
      </c>
      <c r="P36" s="228">
        <v>19.34498723464695</v>
      </c>
      <c r="Q36" s="228">
        <v>21.067285911749725</v>
      </c>
      <c r="R36" s="296">
        <f t="shared" si="1"/>
        <v>255.05296241259262</v>
      </c>
      <c r="S36" s="290"/>
    </row>
    <row r="37" spans="2:19" ht="15" customHeight="1">
      <c r="B37" s="232" t="s">
        <v>43</v>
      </c>
      <c r="C37" s="228">
        <v>344</v>
      </c>
      <c r="D37" s="228">
        <v>0.99179222008253098</v>
      </c>
      <c r="E37" s="228">
        <v>0</v>
      </c>
      <c r="F37" s="228">
        <v>7.6726508800033177E-2</v>
      </c>
      <c r="G37" s="228">
        <v>8.1026884782568517E-2</v>
      </c>
      <c r="H37" s="228">
        <v>8.8109227444354232E-2</v>
      </c>
      <c r="I37" s="228">
        <v>7.1227957846430642E-2</v>
      </c>
      <c r="J37" s="228">
        <v>7.7900094173628393E-2</v>
      </c>
      <c r="K37" s="228">
        <v>7.6327505070985277E-2</v>
      </c>
      <c r="L37" s="228">
        <v>7.3404542587419741E-2</v>
      </c>
      <c r="M37" s="228">
        <v>7.5885557968021433E-2</v>
      </c>
      <c r="N37" s="228">
        <v>7.0084749382539474E-2</v>
      </c>
      <c r="O37" s="228">
        <v>7.0615810347365096E-2</v>
      </c>
      <c r="P37" s="228">
        <v>6.8614715182318806E-2</v>
      </c>
      <c r="Q37" s="228">
        <v>7.4723534575936168E-2</v>
      </c>
      <c r="R37" s="232">
        <f t="shared" si="1"/>
        <v>0.90464708816160089</v>
      </c>
      <c r="S37" s="290"/>
    </row>
    <row r="38" spans="2:19" ht="15" customHeight="1">
      <c r="B38" s="232" t="s">
        <v>106</v>
      </c>
      <c r="C38" s="232">
        <f>C39+C40+C41</f>
        <v>755</v>
      </c>
      <c r="D38" s="232">
        <f t="shared" ref="D38:Q38" si="9">D39+D40+D41</f>
        <v>0.30457494384246192</v>
      </c>
      <c r="E38" s="232">
        <f t="shared" si="9"/>
        <v>0</v>
      </c>
      <c r="F38" s="232">
        <f t="shared" si="9"/>
        <v>2.5184373601484553E-2</v>
      </c>
      <c r="G38" s="232">
        <f t="shared" si="9"/>
        <v>2.6595910201609046E-2</v>
      </c>
      <c r="H38" s="232">
        <f t="shared" si="9"/>
        <v>2.8920587374566341E-2</v>
      </c>
      <c r="I38" s="232">
        <f t="shared" si="9"/>
        <v>2.3379553290381518E-2</v>
      </c>
      <c r="J38" s="232">
        <f t="shared" si="9"/>
        <v>2.5569586130558288E-2</v>
      </c>
      <c r="K38" s="232">
        <f t="shared" si="9"/>
        <v>2.5053406362939692E-2</v>
      </c>
      <c r="L38" s="232">
        <f t="shared" si="9"/>
        <v>2.4093985944097365E-2</v>
      </c>
      <c r="M38" s="232">
        <f t="shared" si="9"/>
        <v>2.4908343579200333E-2</v>
      </c>
      <c r="N38" s="232">
        <f t="shared" si="9"/>
        <v>2.3004311545262494E-2</v>
      </c>
      <c r="O38" s="232">
        <f t="shared" si="9"/>
        <v>2.317862467318273E-2</v>
      </c>
      <c r="P38" s="232">
        <f t="shared" si="9"/>
        <v>2.2521793950179361E-2</v>
      </c>
      <c r="Q38" s="232">
        <f t="shared" si="9"/>
        <v>2.4526926104358481E-2</v>
      </c>
      <c r="R38" s="232">
        <f t="shared" si="1"/>
        <v>0.29693740275782021</v>
      </c>
      <c r="S38" s="290"/>
    </row>
    <row r="39" spans="2:19" ht="15" customHeight="1">
      <c r="B39" s="265" t="s">
        <v>22</v>
      </c>
      <c r="C39" s="228">
        <v>549</v>
      </c>
      <c r="D39" s="228">
        <v>0.20723839546583855</v>
      </c>
      <c r="E39" s="228">
        <v>0</v>
      </c>
      <c r="F39" s="228">
        <v>9.6517567592723733E-3</v>
      </c>
      <c r="G39" s="228">
        <v>1.0192719506124605E-2</v>
      </c>
      <c r="H39" s="228">
        <v>1.108363777839381E-2</v>
      </c>
      <c r="I39" s="228">
        <v>8.9600704416927333E-3</v>
      </c>
      <c r="J39" s="228">
        <v>9.7993870990249841E-3</v>
      </c>
      <c r="K39" s="228">
        <v>9.6015643681543316E-3</v>
      </c>
      <c r="L39" s="228">
        <v>9.2338723755292108E-3</v>
      </c>
      <c r="M39" s="228">
        <v>9.5459699457704182E-3</v>
      </c>
      <c r="N39" s="228">
        <v>8.8162613437527231E-3</v>
      </c>
      <c r="O39" s="228">
        <v>8.8830657811890725E-3</v>
      </c>
      <c r="P39" s="228">
        <v>8.6313394340993121E-3</v>
      </c>
      <c r="Q39" s="228">
        <v>9.3997940372819739E-3</v>
      </c>
      <c r="R39" s="232">
        <f t="shared" si="1"/>
        <v>0.11379943887028555</v>
      </c>
      <c r="S39" s="290"/>
    </row>
    <row r="40" spans="2:19" ht="15" customHeight="1">
      <c r="B40" s="265" t="s">
        <v>29</v>
      </c>
      <c r="C40" s="228">
        <v>150</v>
      </c>
      <c r="D40" s="228">
        <v>6.8184034090909076E-2</v>
      </c>
      <c r="E40" s="228">
        <v>0</v>
      </c>
      <c r="F40" s="228">
        <v>9.3265557776736237E-3</v>
      </c>
      <c r="G40" s="228">
        <v>9.8492916233852233E-3</v>
      </c>
      <c r="H40" s="228">
        <v>1.0710191785595046E-2</v>
      </c>
      <c r="I40" s="228">
        <v>8.6581747582946695E-3</v>
      </c>
      <c r="J40" s="228">
        <v>9.4692119419886728E-3</v>
      </c>
      <c r="K40" s="228">
        <v>9.2780545413647525E-3</v>
      </c>
      <c r="L40" s="228">
        <v>8.9227513604254217E-3</v>
      </c>
      <c r="M40" s="228">
        <v>9.2243332868591418E-3</v>
      </c>
      <c r="N40" s="228">
        <v>8.5192110849731367E-3</v>
      </c>
      <c r="O40" s="228">
        <v>8.5837646504520488E-3</v>
      </c>
      <c r="P40" s="228">
        <v>8.3405198323947306E-3</v>
      </c>
      <c r="Q40" s="228">
        <v>9.0830825490015102E-3</v>
      </c>
      <c r="R40" s="232">
        <f t="shared" si="1"/>
        <v>0.10996514319240797</v>
      </c>
      <c r="S40" s="290"/>
    </row>
    <row r="41" spans="2:19" ht="15" customHeight="1">
      <c r="B41" s="265" t="s">
        <v>107</v>
      </c>
      <c r="C41" s="228">
        <v>56</v>
      </c>
      <c r="D41" s="228">
        <v>2.9152514285714283E-2</v>
      </c>
      <c r="E41" s="228">
        <v>0</v>
      </c>
      <c r="F41" s="228">
        <v>6.2060610645385539E-3</v>
      </c>
      <c r="G41" s="228">
        <v>6.5538990720992165E-3</v>
      </c>
      <c r="H41" s="228">
        <v>7.1267578105774837E-3</v>
      </c>
      <c r="I41" s="228">
        <v>5.7613080903941164E-3</v>
      </c>
      <c r="J41" s="228">
        <v>6.3009870895446322E-3</v>
      </c>
      <c r="K41" s="228">
        <v>6.1737874534206075E-3</v>
      </c>
      <c r="L41" s="228">
        <v>5.9373622081427312E-3</v>
      </c>
      <c r="M41" s="228">
        <v>6.1380403465707729E-3</v>
      </c>
      <c r="N41" s="228">
        <v>5.6688391165366381E-3</v>
      </c>
      <c r="O41" s="228">
        <v>5.7117942415416097E-3</v>
      </c>
      <c r="P41" s="228">
        <v>5.5499346836853205E-3</v>
      </c>
      <c r="Q41" s="228">
        <v>6.0440495180749997E-3</v>
      </c>
      <c r="R41" s="232">
        <f t="shared" si="1"/>
        <v>7.3172820695126678E-2</v>
      </c>
      <c r="S41" s="290"/>
    </row>
    <row r="42" spans="2:19" s="205" customFormat="1" ht="15" customHeight="1">
      <c r="B42" s="219" t="s">
        <v>44</v>
      </c>
      <c r="C42" s="220">
        <f t="shared" ref="C42:K42" si="10">SUM(C43:C49)</f>
        <v>20094</v>
      </c>
      <c r="D42" s="221">
        <f t="shared" si="10"/>
        <v>457.89508238598103</v>
      </c>
      <c r="E42" s="222">
        <f t="shared" si="10"/>
        <v>0</v>
      </c>
      <c r="F42" s="221">
        <f t="shared" si="10"/>
        <v>21.511334999999995</v>
      </c>
      <c r="G42" s="223">
        <f t="shared" si="10"/>
        <v>21.804308999999996</v>
      </c>
      <c r="H42" s="223">
        <f t="shared" si="10"/>
        <v>23.276447199999996</v>
      </c>
      <c r="I42" s="223">
        <f t="shared" si="10"/>
        <v>18.005390500000001</v>
      </c>
      <c r="J42" s="223">
        <f t="shared" si="10"/>
        <v>17.944265470000001</v>
      </c>
      <c r="K42" s="223">
        <f t="shared" si="10"/>
        <v>17.60991843</v>
      </c>
      <c r="L42" s="299">
        <f t="shared" ref="L42:Q42" si="11">SUM(L43:L49)</f>
        <v>16.504959080000003</v>
      </c>
      <c r="M42" s="299">
        <f t="shared" si="11"/>
        <v>17.974778700000002</v>
      </c>
      <c r="N42" s="299">
        <f t="shared" si="11"/>
        <v>21.089693499999999</v>
      </c>
      <c r="O42" s="299">
        <f t="shared" si="11"/>
        <v>27.321589299999996</v>
      </c>
      <c r="P42" s="299">
        <f t="shared" si="11"/>
        <v>23.074816800000001</v>
      </c>
      <c r="Q42" s="300">
        <f t="shared" si="11"/>
        <v>20.936642799999998</v>
      </c>
      <c r="R42" s="296">
        <f t="shared" si="1"/>
        <v>247.05414578</v>
      </c>
      <c r="S42" s="289"/>
    </row>
    <row r="43" spans="2:19" ht="15" customHeight="1">
      <c r="B43" s="227" t="s">
        <v>45</v>
      </c>
      <c r="C43" s="228">
        <v>18831</v>
      </c>
      <c r="D43" s="228">
        <v>446.72441738405394</v>
      </c>
      <c r="E43" s="228">
        <v>0</v>
      </c>
      <c r="F43" s="228">
        <v>20.700391262373685</v>
      </c>
      <c r="G43" s="228">
        <v>20.982320600078793</v>
      </c>
      <c r="H43" s="228">
        <v>22.398961488814269</v>
      </c>
      <c r="I43" s="228">
        <v>17.326615395177761</v>
      </c>
      <c r="J43" s="228">
        <v>17.267794683356559</v>
      </c>
      <c r="K43" s="228">
        <v>16.946052004651751</v>
      </c>
      <c r="L43" s="228">
        <v>15.882747896653894</v>
      </c>
      <c r="M43" s="228">
        <v>17.297157612234699</v>
      </c>
      <c r="N43" s="228">
        <v>20.29464498849277</v>
      </c>
      <c r="O43" s="228">
        <v>26.291608048495473</v>
      </c>
      <c r="P43" s="228">
        <v>22.204932240030367</v>
      </c>
      <c r="Q43" s="228">
        <v>20.147364060880413</v>
      </c>
      <c r="R43" s="296">
        <f t="shared" si="1"/>
        <v>237.74059028124043</v>
      </c>
      <c r="S43" s="290"/>
    </row>
    <row r="44" spans="2:19" ht="15" customHeight="1">
      <c r="B44" s="227" t="s">
        <v>46</v>
      </c>
      <c r="C44" s="228">
        <v>0</v>
      </c>
      <c r="D44" s="228">
        <v>0</v>
      </c>
      <c r="E44" s="228">
        <v>0</v>
      </c>
      <c r="F44" s="228">
        <v>0</v>
      </c>
      <c r="G44" s="228">
        <v>0</v>
      </c>
      <c r="H44" s="228">
        <v>0</v>
      </c>
      <c r="I44" s="228">
        <v>0</v>
      </c>
      <c r="J44" s="228">
        <v>0</v>
      </c>
      <c r="K44" s="228">
        <v>0</v>
      </c>
      <c r="L44" s="228">
        <v>0</v>
      </c>
      <c r="M44" s="228">
        <v>0</v>
      </c>
      <c r="N44" s="228">
        <v>0</v>
      </c>
      <c r="O44" s="228">
        <v>0</v>
      </c>
      <c r="P44" s="228">
        <v>0</v>
      </c>
      <c r="Q44" s="228">
        <v>0</v>
      </c>
      <c r="R44" s="296">
        <f t="shared" si="1"/>
        <v>0</v>
      </c>
      <c r="S44" s="290"/>
    </row>
    <row r="45" spans="2:19" ht="15" customHeight="1">
      <c r="B45" s="227" t="s">
        <v>47</v>
      </c>
      <c r="C45" s="228">
        <v>59</v>
      </c>
      <c r="D45" s="228">
        <v>0.59140218617771512</v>
      </c>
      <c r="E45" s="228">
        <v>0</v>
      </c>
      <c r="F45" s="228">
        <v>5.304217964077932E-2</v>
      </c>
      <c r="G45" s="228">
        <v>5.3764588526052023E-2</v>
      </c>
      <c r="H45" s="228">
        <v>5.7394554721104697E-2</v>
      </c>
      <c r="I45" s="228">
        <v>4.4397298326830079E-2</v>
      </c>
      <c r="J45" s="228">
        <v>4.4246577563948189E-2</v>
      </c>
      <c r="K45" s="228">
        <v>4.3422151940989737E-2</v>
      </c>
      <c r="L45" s="228">
        <v>4.0697567328344425E-2</v>
      </c>
      <c r="M45" s="228">
        <v>4.4321816419513424E-2</v>
      </c>
      <c r="N45" s="228">
        <v>5.200250524646545E-2</v>
      </c>
      <c r="O45" s="228">
        <v>6.7368977691165802E-2</v>
      </c>
      <c r="P45" s="228">
        <v>5.6897378888091918E-2</v>
      </c>
      <c r="Q45" s="228">
        <v>5.1625116175840736E-2</v>
      </c>
      <c r="R45" s="296">
        <f t="shared" si="1"/>
        <v>0.60918071246912586</v>
      </c>
      <c r="S45" s="290"/>
    </row>
    <row r="46" spans="2:19" ht="15" customHeight="1">
      <c r="B46" s="227" t="s">
        <v>48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0</v>
      </c>
      <c r="J46" s="228">
        <v>0</v>
      </c>
      <c r="K46" s="228">
        <v>0</v>
      </c>
      <c r="L46" s="228">
        <v>0</v>
      </c>
      <c r="M46" s="228">
        <v>0</v>
      </c>
      <c r="N46" s="228">
        <v>0</v>
      </c>
      <c r="O46" s="228">
        <v>0</v>
      </c>
      <c r="P46" s="228">
        <v>0</v>
      </c>
      <c r="Q46" s="228">
        <v>0</v>
      </c>
      <c r="R46" s="296">
        <f t="shared" si="1"/>
        <v>0</v>
      </c>
      <c r="S46" s="290"/>
    </row>
    <row r="47" spans="2:19" ht="15" customHeight="1">
      <c r="B47" s="227" t="s">
        <v>49</v>
      </c>
      <c r="C47" s="228">
        <v>1204</v>
      </c>
      <c r="D47" s="228">
        <v>10.57926281574934</v>
      </c>
      <c r="E47" s="228">
        <v>0</v>
      </c>
      <c r="F47" s="228">
        <v>0.75790155798553194</v>
      </c>
      <c r="G47" s="228">
        <v>0.76822381139515317</v>
      </c>
      <c r="H47" s="228">
        <v>0.82009115646462538</v>
      </c>
      <c r="I47" s="228">
        <v>0.63437780649540798</v>
      </c>
      <c r="J47" s="228">
        <v>0.63222420907949162</v>
      </c>
      <c r="K47" s="228">
        <v>0.62044427340725872</v>
      </c>
      <c r="L47" s="228">
        <v>0.58151361601776252</v>
      </c>
      <c r="M47" s="228">
        <v>0.63329927134578845</v>
      </c>
      <c r="N47" s="228">
        <v>0.74304600626076189</v>
      </c>
      <c r="O47" s="228">
        <v>0.96261227381335657</v>
      </c>
      <c r="P47" s="228">
        <v>0.81298718108154278</v>
      </c>
      <c r="Q47" s="228">
        <v>0.73765362294374437</v>
      </c>
      <c r="R47" s="296">
        <f t="shared" si="1"/>
        <v>8.7043747862904262</v>
      </c>
      <c r="S47" s="290"/>
    </row>
    <row r="48" spans="2:19" ht="15" customHeight="1">
      <c r="B48" s="298" t="s">
        <v>108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228">
        <v>0</v>
      </c>
      <c r="J48" s="228">
        <v>0</v>
      </c>
      <c r="K48" s="228">
        <v>0</v>
      </c>
      <c r="L48" s="228">
        <v>0</v>
      </c>
      <c r="M48" s="228">
        <v>0</v>
      </c>
      <c r="N48" s="228">
        <v>0</v>
      </c>
      <c r="O48" s="228">
        <v>0</v>
      </c>
      <c r="P48" s="228">
        <v>0</v>
      </c>
      <c r="Q48" s="228">
        <v>0</v>
      </c>
      <c r="R48" s="296">
        <f t="shared" si="1"/>
        <v>0</v>
      </c>
      <c r="S48" s="290"/>
    </row>
    <row r="49" spans="2:19" ht="15" customHeight="1">
      <c r="B49" s="227" t="s">
        <v>51</v>
      </c>
      <c r="C49" s="228">
        <v>0</v>
      </c>
      <c r="D49" s="228">
        <v>0</v>
      </c>
      <c r="E49" s="228">
        <v>0</v>
      </c>
      <c r="F49" s="228">
        <v>0</v>
      </c>
      <c r="G49" s="228">
        <v>0</v>
      </c>
      <c r="H49" s="228">
        <v>0</v>
      </c>
      <c r="I49" s="228">
        <v>0</v>
      </c>
      <c r="J49" s="228">
        <v>0</v>
      </c>
      <c r="K49" s="228">
        <v>0</v>
      </c>
      <c r="L49" s="228">
        <v>0</v>
      </c>
      <c r="M49" s="228">
        <v>0</v>
      </c>
      <c r="N49" s="228">
        <v>0</v>
      </c>
      <c r="O49" s="228">
        <v>0</v>
      </c>
      <c r="P49" s="228">
        <v>0</v>
      </c>
      <c r="Q49" s="228">
        <v>0</v>
      </c>
      <c r="R49" s="296">
        <f t="shared" si="1"/>
        <v>0</v>
      </c>
      <c r="S49" s="290"/>
    </row>
    <row r="50" spans="2:19" s="205" customFormat="1" ht="15" customHeight="1">
      <c r="B50" s="219" t="s">
        <v>52</v>
      </c>
      <c r="C50" s="220">
        <f t="shared" ref="C50:Q50" si="12">C51+C52</f>
        <v>4667</v>
      </c>
      <c r="D50" s="221">
        <f t="shared" si="12"/>
        <v>10.535889840192322</v>
      </c>
      <c r="E50" s="222">
        <f t="shared" si="12"/>
        <v>0</v>
      </c>
      <c r="F50" s="221">
        <f t="shared" si="12"/>
        <v>0.55038999999999993</v>
      </c>
      <c r="G50" s="223">
        <f t="shared" si="12"/>
        <v>0.53165400000000007</v>
      </c>
      <c r="H50" s="223">
        <f t="shared" si="12"/>
        <v>0.59181600000000001</v>
      </c>
      <c r="I50" s="223">
        <f t="shared" si="12"/>
        <v>0.48528199999999994</v>
      </c>
      <c r="J50" s="223">
        <f t="shared" si="12"/>
        <v>0.52083000000000002</v>
      </c>
      <c r="K50" s="223">
        <f t="shared" si="12"/>
        <v>0.52374900000000002</v>
      </c>
      <c r="L50" s="299">
        <f t="shared" si="12"/>
        <v>0.51375700000000013</v>
      </c>
      <c r="M50" s="299">
        <f t="shared" si="12"/>
        <v>0.5271070000000001</v>
      </c>
      <c r="N50" s="299">
        <f t="shared" si="12"/>
        <v>0.48630800000000002</v>
      </c>
      <c r="O50" s="299">
        <f t="shared" si="12"/>
        <v>0.54342600000000008</v>
      </c>
      <c r="P50" s="299">
        <f t="shared" si="12"/>
        <v>0.53127800000000003</v>
      </c>
      <c r="Q50" s="300">
        <f t="shared" si="12"/>
        <v>0.51251999999999998</v>
      </c>
      <c r="R50" s="296">
        <f t="shared" si="1"/>
        <v>6.3181170000000009</v>
      </c>
      <c r="S50" s="289"/>
    </row>
    <row r="51" spans="2:19" ht="15" customHeight="1">
      <c r="B51" s="227" t="s">
        <v>53</v>
      </c>
      <c r="C51" s="228">
        <v>4627</v>
      </c>
      <c r="D51" s="228">
        <v>10.424665233768339</v>
      </c>
      <c r="E51" s="228">
        <v>0</v>
      </c>
      <c r="F51" s="228">
        <v>0.54713043782475801</v>
      </c>
      <c r="G51" s="228">
        <v>0.52850539761130111</v>
      </c>
      <c r="H51" s="228">
        <v>0.58831110156742861</v>
      </c>
      <c r="I51" s="228">
        <v>0.48240802545190542</v>
      </c>
      <c r="J51" s="228">
        <v>0.51774550034024747</v>
      </c>
      <c r="K51" s="228">
        <v>0.52064721321295671</v>
      </c>
      <c r="L51" s="228">
        <v>0.51071438860723184</v>
      </c>
      <c r="M51" s="228">
        <v>0.52398532620595362</v>
      </c>
      <c r="N51" s="228">
        <v>0.48342794919544774</v>
      </c>
      <c r="O51" s="228">
        <v>0.54020768056352231</v>
      </c>
      <c r="P51" s="228">
        <v>0.52813162438754679</v>
      </c>
      <c r="Q51" s="228">
        <v>0.50948471446418908</v>
      </c>
      <c r="R51" s="296">
        <f t="shared" si="1"/>
        <v>6.2806993594324885</v>
      </c>
      <c r="S51" s="290"/>
    </row>
    <row r="52" spans="2:19" ht="15" customHeight="1">
      <c r="B52" s="227" t="s">
        <v>54</v>
      </c>
      <c r="C52" s="228">
        <v>40</v>
      </c>
      <c r="D52" s="228">
        <v>0.11122460642398285</v>
      </c>
      <c r="E52" s="228">
        <v>0</v>
      </c>
      <c r="F52" s="228">
        <v>3.2595621752418867E-3</v>
      </c>
      <c r="G52" s="228">
        <v>3.1486023886990147E-3</v>
      </c>
      <c r="H52" s="228">
        <v>3.5048984325713631E-3</v>
      </c>
      <c r="I52" s="228">
        <v>2.8739745480945026E-3</v>
      </c>
      <c r="J52" s="228">
        <v>3.0844996597525973E-3</v>
      </c>
      <c r="K52" s="228">
        <v>3.1017867870433021E-3</v>
      </c>
      <c r="L52" s="228">
        <v>3.0426113927683037E-3</v>
      </c>
      <c r="M52" s="228">
        <v>3.1216737940464503E-3</v>
      </c>
      <c r="N52" s="228">
        <v>2.8800508045522836E-3</v>
      </c>
      <c r="O52" s="228">
        <v>3.218319436477767E-3</v>
      </c>
      <c r="P52" s="228">
        <v>3.1463756124532772E-3</v>
      </c>
      <c r="Q52" s="228">
        <v>3.0352855358109191E-3</v>
      </c>
      <c r="R52" s="296">
        <f t="shared" si="1"/>
        <v>3.7417640567511672E-2</v>
      </c>
      <c r="S52" s="290"/>
    </row>
    <row r="53" spans="2:19" s="205" customFormat="1" ht="15" customHeight="1">
      <c r="B53" s="219" t="s">
        <v>55</v>
      </c>
      <c r="C53" s="220">
        <f>C54+C60+C66</f>
        <v>1050182</v>
      </c>
      <c r="D53" s="221">
        <f>D54+D60+D66</f>
        <v>0</v>
      </c>
      <c r="E53" s="222">
        <f t="shared" ref="E53:Q53" si="13">E54+E60+E66</f>
        <v>4355057.2959999992</v>
      </c>
      <c r="F53" s="220">
        <f t="shared" si="13"/>
        <v>298.56</v>
      </c>
      <c r="G53" s="220">
        <f t="shared" si="13"/>
        <v>225.62</v>
      </c>
      <c r="H53" s="220">
        <f t="shared" si="13"/>
        <v>128.48999999999998</v>
      </c>
      <c r="I53" s="220">
        <f t="shared" si="13"/>
        <v>450.74999999999994</v>
      </c>
      <c r="J53" s="220">
        <f t="shared" si="13"/>
        <v>455.13000000000005</v>
      </c>
      <c r="K53" s="220">
        <f t="shared" si="13"/>
        <v>429.87</v>
      </c>
      <c r="L53" s="220">
        <f t="shared" si="13"/>
        <v>609.78</v>
      </c>
      <c r="M53" s="220">
        <f t="shared" si="13"/>
        <v>345.87999999999994</v>
      </c>
      <c r="N53" s="220">
        <f t="shared" si="13"/>
        <v>410.26</v>
      </c>
      <c r="O53" s="220">
        <f t="shared" si="13"/>
        <v>415.04999999999995</v>
      </c>
      <c r="P53" s="220">
        <f t="shared" si="13"/>
        <v>450.81</v>
      </c>
      <c r="Q53" s="220">
        <f t="shared" si="13"/>
        <v>451.74999999999989</v>
      </c>
      <c r="R53" s="296">
        <f t="shared" si="1"/>
        <v>4671.9500000000007</v>
      </c>
      <c r="S53" s="289"/>
    </row>
    <row r="54" spans="2:19" s="205" customFormat="1" ht="15" customHeight="1">
      <c r="B54" s="219" t="s">
        <v>56</v>
      </c>
      <c r="C54" s="220">
        <f>C55+C56+C57+C58+C59</f>
        <v>1046802</v>
      </c>
      <c r="D54" s="221">
        <f t="shared" ref="D54:Q54" si="14">D55+D56+D57+D58+D59</f>
        <v>0</v>
      </c>
      <c r="E54" s="222">
        <f t="shared" si="14"/>
        <v>4343381.624580605</v>
      </c>
      <c r="F54" s="220">
        <f t="shared" si="14"/>
        <v>298.16351960694004</v>
      </c>
      <c r="G54" s="220">
        <f t="shared" si="14"/>
        <v>225.32038214669689</v>
      </c>
      <c r="H54" s="220">
        <f t="shared" si="14"/>
        <v>128.31936841604946</v>
      </c>
      <c r="I54" s="220">
        <f t="shared" si="14"/>
        <v>450.15141500143432</v>
      </c>
      <c r="J54" s="220">
        <f t="shared" si="14"/>
        <v>454.52559846833685</v>
      </c>
      <c r="K54" s="220">
        <f t="shared" si="14"/>
        <v>429.29914313181712</v>
      </c>
      <c r="L54" s="220">
        <f t="shared" si="14"/>
        <v>608.97022704287212</v>
      </c>
      <c r="M54" s="220">
        <f t="shared" si="14"/>
        <v>345.4206798018771</v>
      </c>
      <c r="N54" s="220">
        <f t="shared" si="14"/>
        <v>409.71518473319679</v>
      </c>
      <c r="O54" s="220">
        <f t="shared" si="14"/>
        <v>414.49882373010604</v>
      </c>
      <c r="P54" s="220">
        <f t="shared" si="14"/>
        <v>450.21133532289878</v>
      </c>
      <c r="Q54" s="220">
        <f t="shared" si="14"/>
        <v>451.15008702584123</v>
      </c>
      <c r="R54" s="296">
        <f t="shared" si="1"/>
        <v>4665.7457644280666</v>
      </c>
      <c r="S54" s="289"/>
    </row>
    <row r="55" spans="2:19" ht="15" customHeight="1">
      <c r="B55" s="227" t="s">
        <v>57</v>
      </c>
      <c r="C55" s="228">
        <v>345</v>
      </c>
      <c r="D55" s="228">
        <v>0</v>
      </c>
      <c r="E55" s="228">
        <v>1685.8288067056794</v>
      </c>
      <c r="F55" s="228">
        <v>6.2347969074483346E-2</v>
      </c>
      <c r="G55" s="228">
        <v>4.7115986008122092E-2</v>
      </c>
      <c r="H55" s="228">
        <v>2.683243082254945E-2</v>
      </c>
      <c r="I55" s="228">
        <v>9.4129645834416423E-2</v>
      </c>
      <c r="J55" s="228">
        <v>9.5044316602591133E-2</v>
      </c>
      <c r="K55" s="228">
        <v>8.9769297514898705E-2</v>
      </c>
      <c r="L55" s="228">
        <v>0.12733971256108809</v>
      </c>
      <c r="M55" s="228">
        <v>7.2229754633850146E-2</v>
      </c>
      <c r="N55" s="228">
        <v>8.5674161952363131E-2</v>
      </c>
      <c r="O55" s="228">
        <v>8.6674452586965128E-2</v>
      </c>
      <c r="P55" s="228">
        <v>9.4142175570966755E-2</v>
      </c>
      <c r="Q55" s="228">
        <v>9.433847477692206E-2</v>
      </c>
      <c r="R55" s="296">
        <f t="shared" si="1"/>
        <v>0.97563837793921648</v>
      </c>
      <c r="S55" s="290"/>
    </row>
    <row r="56" spans="2:19" ht="15" customHeight="1">
      <c r="B56" s="227" t="s">
        <v>58</v>
      </c>
      <c r="C56" s="228">
        <v>2254</v>
      </c>
      <c r="D56" s="228">
        <v>0</v>
      </c>
      <c r="E56" s="228">
        <v>11699.276556564464</v>
      </c>
      <c r="F56" s="228">
        <v>0.43242043538677105</v>
      </c>
      <c r="G56" s="228">
        <v>0.32677752757222428</v>
      </c>
      <c r="H56" s="228">
        <v>0.18609894742378821</v>
      </c>
      <c r="I56" s="228">
        <v>0.65284536190577114</v>
      </c>
      <c r="J56" s="228">
        <v>0.6591891504474181</v>
      </c>
      <c r="K56" s="228">
        <v>0.62260373981682504</v>
      </c>
      <c r="L56" s="228">
        <v>0.88317702669528808</v>
      </c>
      <c r="M56" s="228">
        <v>0.50095652529332924</v>
      </c>
      <c r="N56" s="228">
        <v>0.59420152673424664</v>
      </c>
      <c r="O56" s="228">
        <v>0.60113914023070503</v>
      </c>
      <c r="P56" s="228">
        <v>0.65293226311867048</v>
      </c>
      <c r="Q56" s="228">
        <v>0.65429371545409243</v>
      </c>
      <c r="R56" s="296">
        <f t="shared" si="1"/>
        <v>6.7666353600791291</v>
      </c>
      <c r="S56" s="290"/>
    </row>
    <row r="57" spans="2:19" ht="15" customHeight="1">
      <c r="B57" s="227" t="s">
        <v>59</v>
      </c>
      <c r="C57" s="228">
        <v>700</v>
      </c>
      <c r="D57" s="228">
        <v>0</v>
      </c>
      <c r="E57" s="228">
        <v>2844.6707602275592</v>
      </c>
      <c r="F57" s="228">
        <v>0.10338232359543588</v>
      </c>
      <c r="G57" s="228">
        <v>7.8125401425516633E-2</v>
      </c>
      <c r="H57" s="228">
        <v>4.4492211812625783E-2</v>
      </c>
      <c r="I57" s="228">
        <v>0.1560811306291624</v>
      </c>
      <c r="J57" s="228">
        <v>0.15759779253078354</v>
      </c>
      <c r="K57" s="228">
        <v>0.14885101635842049</v>
      </c>
      <c r="L57" s="228">
        <v>0.21114842337226986</v>
      </c>
      <c r="M57" s="228">
        <v>0.11976781245039309</v>
      </c>
      <c r="N57" s="228">
        <v>0.14206066478518062</v>
      </c>
      <c r="O57" s="228">
        <v>0.14371929732142838</v>
      </c>
      <c r="P57" s="228">
        <v>0.15610190681959557</v>
      </c>
      <c r="Q57" s="228">
        <v>0.15642740046971515</v>
      </c>
      <c r="R57" s="296">
        <f t="shared" si="1"/>
        <v>1.617755381570527</v>
      </c>
      <c r="S57" s="290"/>
    </row>
    <row r="58" spans="2:19" ht="15" customHeight="1">
      <c r="B58" s="227" t="s">
        <v>60</v>
      </c>
      <c r="C58" s="228">
        <v>294453</v>
      </c>
      <c r="D58" s="228">
        <v>0</v>
      </c>
      <c r="E58" s="228">
        <v>1408638.3937097085</v>
      </c>
      <c r="F58" s="228">
        <v>98.892210882358739</v>
      </c>
      <c r="G58" s="228">
        <v>74.732250198545614</v>
      </c>
      <c r="H58" s="228">
        <v>42.559821062011899</v>
      </c>
      <c r="I58" s="228">
        <v>149.30219739825563</v>
      </c>
      <c r="J58" s="228">
        <v>150.75298746947996</v>
      </c>
      <c r="K58" s="228">
        <v>142.38610226419999</v>
      </c>
      <c r="L58" s="228">
        <v>201.9778012856535</v>
      </c>
      <c r="M58" s="228">
        <v>114.56604334133922</v>
      </c>
      <c r="N58" s="228">
        <v>135.89067000467745</v>
      </c>
      <c r="O58" s="228">
        <v>137.47726462594784</v>
      </c>
      <c r="P58" s="228">
        <v>149.32207123484775</v>
      </c>
      <c r="Q58" s="228">
        <v>149.63342800812418</v>
      </c>
      <c r="R58" s="296">
        <f t="shared" si="1"/>
        <v>1547.4928477754418</v>
      </c>
      <c r="S58" s="290"/>
    </row>
    <row r="59" spans="2:19" ht="15" customHeight="1">
      <c r="B59" s="227" t="s">
        <v>61</v>
      </c>
      <c r="C59" s="228">
        <v>749050</v>
      </c>
      <c r="D59" s="228">
        <v>0</v>
      </c>
      <c r="E59" s="228">
        <v>2918513.4547473988</v>
      </c>
      <c r="F59" s="228">
        <v>198.67315799652462</v>
      </c>
      <c r="G59" s="228">
        <v>150.13611303314539</v>
      </c>
      <c r="H59" s="228">
        <v>85.502123763978588</v>
      </c>
      <c r="I59" s="228">
        <v>299.94616146480934</v>
      </c>
      <c r="J59" s="228">
        <v>302.8607797392761</v>
      </c>
      <c r="K59" s="228">
        <v>286.05181681392702</v>
      </c>
      <c r="L59" s="228">
        <v>405.77076059459</v>
      </c>
      <c r="M59" s="228">
        <v>230.16168236816029</v>
      </c>
      <c r="N59" s="228">
        <v>273.00257837504756</v>
      </c>
      <c r="O59" s="228">
        <v>276.1900262140191</v>
      </c>
      <c r="P59" s="228">
        <v>299.98608774254177</v>
      </c>
      <c r="Q59" s="228">
        <v>300.61159942701636</v>
      </c>
      <c r="R59" s="296">
        <f t="shared" si="1"/>
        <v>3108.8928875330362</v>
      </c>
      <c r="S59" s="290"/>
    </row>
    <row r="60" spans="2:19" s="205" customFormat="1" ht="15" customHeight="1">
      <c r="B60" s="219" t="s">
        <v>62</v>
      </c>
      <c r="C60" s="220">
        <f>C61+C62+C63+C64+C65</f>
        <v>3311</v>
      </c>
      <c r="D60" s="221">
        <f>D61+D62+D63+D64+D65</f>
        <v>0</v>
      </c>
      <c r="E60" s="222">
        <f t="shared" ref="E60:Q60" si="15">E61+E62+E63+E64+E65</f>
        <v>11079.503918638711</v>
      </c>
      <c r="F60" s="220">
        <f t="shared" si="15"/>
        <v>0.39510550088059182</v>
      </c>
      <c r="G60" s="220">
        <f t="shared" si="15"/>
        <v>0.29857885553550084</v>
      </c>
      <c r="H60" s="220">
        <f t="shared" si="15"/>
        <v>0.17003987743886401</v>
      </c>
      <c r="I60" s="220">
        <f t="shared" si="15"/>
        <v>0.59650925951877942</v>
      </c>
      <c r="J60" s="220">
        <f t="shared" si="15"/>
        <v>0.60230562237333796</v>
      </c>
      <c r="K60" s="220">
        <f t="shared" si="15"/>
        <v>0.56887728317102093</v>
      </c>
      <c r="L60" s="220">
        <f t="shared" si="15"/>
        <v>0.80696487247778437</v>
      </c>
      <c r="M60" s="220">
        <f t="shared" si="15"/>
        <v>0.4577273936380597</v>
      </c>
      <c r="N60" s="220">
        <f t="shared" si="15"/>
        <v>0.5429259873769815</v>
      </c>
      <c r="O60" s="220">
        <f t="shared" si="15"/>
        <v>0.5492649321425831</v>
      </c>
      <c r="P60" s="220">
        <f t="shared" si="15"/>
        <v>0.59658866174966374</v>
      </c>
      <c r="Q60" s="220">
        <f t="shared" si="15"/>
        <v>0.59783263003351872</v>
      </c>
      <c r="R60" s="296">
        <f t="shared" si="1"/>
        <v>6.1827208763366865</v>
      </c>
      <c r="S60" s="289"/>
    </row>
    <row r="61" spans="2:19" ht="15" customHeight="1">
      <c r="B61" s="227" t="s">
        <v>63</v>
      </c>
      <c r="C61" s="228">
        <v>243</v>
      </c>
      <c r="D61" s="228">
        <v>0</v>
      </c>
      <c r="E61" s="228">
        <v>1190.6368934583925</v>
      </c>
      <c r="F61" s="228">
        <v>4.4082432401749624E-2</v>
      </c>
      <c r="G61" s="228">
        <v>3.3312829576911673E-2</v>
      </c>
      <c r="H61" s="228">
        <v>1.8971569330455545E-2</v>
      </c>
      <c r="I61" s="228">
        <v>6.6553310574385863E-2</v>
      </c>
      <c r="J61" s="228">
        <v>6.7200018284459775E-2</v>
      </c>
      <c r="K61" s="228">
        <v>6.3470375189376038E-2</v>
      </c>
      <c r="L61" s="228">
        <v>9.0034115855904623E-2</v>
      </c>
      <c r="M61" s="228">
        <v>5.1069238073141614E-2</v>
      </c>
      <c r="N61" s="228">
        <v>6.057495551025522E-2</v>
      </c>
      <c r="O61" s="228">
        <v>6.1282199786797227E-2</v>
      </c>
      <c r="P61" s="228">
        <v>6.6562169584112887E-2</v>
      </c>
      <c r="Q61" s="228">
        <v>6.6700960736503195E-2</v>
      </c>
      <c r="R61" s="296">
        <f t="shared" si="1"/>
        <v>0.68981417490405339</v>
      </c>
      <c r="S61" s="290"/>
    </row>
    <row r="62" spans="2:19" ht="15" customHeight="1">
      <c r="B62" s="227" t="s">
        <v>64</v>
      </c>
      <c r="C62" s="228">
        <v>1861</v>
      </c>
      <c r="D62" s="228">
        <v>0</v>
      </c>
      <c r="E62" s="228">
        <v>5965.005140536472</v>
      </c>
      <c r="F62" s="228">
        <v>0.21155392252191485</v>
      </c>
      <c r="G62" s="228">
        <v>0.15987002947278414</v>
      </c>
      <c r="H62" s="228">
        <v>9.1045563722001732E-2</v>
      </c>
      <c r="I62" s="228">
        <v>0.31939285428976799</v>
      </c>
      <c r="J62" s="228">
        <v>0.32249643876406459</v>
      </c>
      <c r="K62" s="228">
        <v>0.30459768446709384</v>
      </c>
      <c r="L62" s="228">
        <v>0.43207847962022122</v>
      </c>
      <c r="M62" s="228">
        <v>0.24508397213920122</v>
      </c>
      <c r="N62" s="228">
        <v>0.29070241242577971</v>
      </c>
      <c r="O62" s="228">
        <v>0.29409651508146017</v>
      </c>
      <c r="P62" s="228">
        <v>0.31943536914558024</v>
      </c>
      <c r="Q62" s="228">
        <v>0.32010143521997264</v>
      </c>
      <c r="R62" s="296">
        <f t="shared" si="1"/>
        <v>3.3104546768698428</v>
      </c>
      <c r="S62" s="290"/>
    </row>
    <row r="63" spans="2:19" ht="15" customHeight="1">
      <c r="B63" s="227" t="s">
        <v>59</v>
      </c>
      <c r="C63" s="228">
        <v>1207</v>
      </c>
      <c r="D63" s="228">
        <v>0</v>
      </c>
      <c r="E63" s="228">
        <v>3923.8618846438476</v>
      </c>
      <c r="F63" s="228">
        <v>0.13946914595692736</v>
      </c>
      <c r="G63" s="228">
        <v>0.10539599648580504</v>
      </c>
      <c r="H63" s="228">
        <v>6.0022744386406736E-2</v>
      </c>
      <c r="I63" s="228">
        <v>0.21056309465462555</v>
      </c>
      <c r="J63" s="228">
        <v>0.21260916532481364</v>
      </c>
      <c r="K63" s="228">
        <v>0.20080922351455105</v>
      </c>
      <c r="L63" s="228">
        <v>0.28485227700165849</v>
      </c>
      <c r="M63" s="228">
        <v>0.16157418342571689</v>
      </c>
      <c r="N63" s="228">
        <v>0.1916486194409466</v>
      </c>
      <c r="O63" s="228">
        <v>0.19388621727432576</v>
      </c>
      <c r="P63" s="228">
        <v>0.2105911230199706</v>
      </c>
      <c r="Q63" s="228">
        <v>0.21103023407704294</v>
      </c>
      <c r="R63" s="296">
        <f t="shared" si="1"/>
        <v>2.182452024562791</v>
      </c>
      <c r="S63" s="290"/>
    </row>
    <row r="64" spans="2:19" ht="15" customHeight="1">
      <c r="B64" s="227" t="s">
        <v>60</v>
      </c>
      <c r="C64" s="228">
        <v>0</v>
      </c>
      <c r="D64" s="228">
        <v>0</v>
      </c>
      <c r="E64" s="228">
        <v>0</v>
      </c>
      <c r="F64" s="228">
        <v>0</v>
      </c>
      <c r="G64" s="228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v>0</v>
      </c>
      <c r="P64" s="228">
        <v>0</v>
      </c>
      <c r="Q64" s="228">
        <v>0</v>
      </c>
      <c r="R64" s="296">
        <f t="shared" si="1"/>
        <v>0</v>
      </c>
      <c r="S64" s="290"/>
    </row>
    <row r="65" spans="1:19" ht="15" customHeight="1">
      <c r="B65" s="227" t="s">
        <v>61</v>
      </c>
      <c r="C65" s="228">
        <v>0</v>
      </c>
      <c r="D65" s="228">
        <v>0</v>
      </c>
      <c r="E65" s="228">
        <v>0</v>
      </c>
      <c r="F65" s="228">
        <v>0</v>
      </c>
      <c r="G65" s="228">
        <v>0</v>
      </c>
      <c r="H65" s="228">
        <v>0</v>
      </c>
      <c r="I65" s="228">
        <v>0</v>
      </c>
      <c r="J65" s="228">
        <v>0</v>
      </c>
      <c r="K65" s="228">
        <v>0</v>
      </c>
      <c r="L65" s="228">
        <v>0</v>
      </c>
      <c r="M65" s="228">
        <v>0</v>
      </c>
      <c r="N65" s="228">
        <v>0</v>
      </c>
      <c r="O65" s="228">
        <v>0</v>
      </c>
      <c r="P65" s="228">
        <v>0</v>
      </c>
      <c r="Q65" s="228">
        <v>0</v>
      </c>
      <c r="R65" s="296">
        <f t="shared" si="1"/>
        <v>0</v>
      </c>
      <c r="S65" s="290"/>
    </row>
    <row r="66" spans="1:19" s="205" customFormat="1" ht="15" customHeight="1">
      <c r="B66" s="219" t="s">
        <v>65</v>
      </c>
      <c r="C66" s="220">
        <f t="shared" ref="C66:Q66" si="16">C67+C68</f>
        <v>69</v>
      </c>
      <c r="D66" s="221">
        <f t="shared" si="16"/>
        <v>0</v>
      </c>
      <c r="E66" s="222">
        <f t="shared" si="16"/>
        <v>596.16750075613299</v>
      </c>
      <c r="F66" s="221">
        <f t="shared" si="16"/>
        <v>1.3748921793296377E-3</v>
      </c>
      <c r="G66" s="223">
        <f t="shared" si="16"/>
        <v>1.0389977676190812E-3</v>
      </c>
      <c r="H66" s="223">
        <f t="shared" si="16"/>
        <v>5.9170651166286551E-4</v>
      </c>
      <c r="I66" s="223">
        <f t="shared" si="16"/>
        <v>2.0757390468677459E-3</v>
      </c>
      <c r="J66" s="223">
        <f t="shared" si="16"/>
        <v>2.0959092898522845E-3</v>
      </c>
      <c r="K66" s="223">
        <f t="shared" si="16"/>
        <v>1.9795850118181652E-3</v>
      </c>
      <c r="L66" s="299">
        <f t="shared" si="16"/>
        <v>2.808084650025544E-3</v>
      </c>
      <c r="M66" s="299">
        <f t="shared" si="16"/>
        <v>1.592804484815565E-3</v>
      </c>
      <c r="N66" s="299">
        <f t="shared" si="16"/>
        <v>1.8892794262184388E-3</v>
      </c>
      <c r="O66" s="299">
        <f t="shared" si="16"/>
        <v>1.9113377513088358E-3</v>
      </c>
      <c r="P66" s="299">
        <f t="shared" si="16"/>
        <v>2.0760153515661638E-3</v>
      </c>
      <c r="Q66" s="300">
        <f t="shared" si="16"/>
        <v>2.0803441251747183E-3</v>
      </c>
      <c r="R66" s="296">
        <f t="shared" si="1"/>
        <v>2.1514695596259046E-2</v>
      </c>
      <c r="S66" s="289"/>
    </row>
    <row r="67" spans="1:19" ht="15" customHeight="1">
      <c r="B67" s="298" t="s">
        <v>109</v>
      </c>
      <c r="C67" s="228">
        <v>0</v>
      </c>
      <c r="D67" s="228">
        <v>0</v>
      </c>
      <c r="E67" s="228">
        <v>0</v>
      </c>
      <c r="F67" s="228">
        <v>0</v>
      </c>
      <c r="G67" s="228">
        <v>0</v>
      </c>
      <c r="H67" s="228">
        <v>0</v>
      </c>
      <c r="I67" s="228">
        <v>0</v>
      </c>
      <c r="J67" s="228">
        <v>0</v>
      </c>
      <c r="K67" s="228">
        <v>0</v>
      </c>
      <c r="L67" s="228">
        <v>0</v>
      </c>
      <c r="M67" s="228">
        <v>0</v>
      </c>
      <c r="N67" s="228">
        <v>0</v>
      </c>
      <c r="O67" s="228">
        <v>0</v>
      </c>
      <c r="P67" s="228">
        <v>0</v>
      </c>
      <c r="Q67" s="228">
        <v>0</v>
      </c>
      <c r="R67" s="296">
        <f t="shared" si="1"/>
        <v>0</v>
      </c>
      <c r="S67" s="290"/>
    </row>
    <row r="68" spans="1:19" ht="15" customHeight="1">
      <c r="B68" s="227" t="s">
        <v>67</v>
      </c>
      <c r="C68" s="228">
        <v>69</v>
      </c>
      <c r="D68" s="228">
        <v>0</v>
      </c>
      <c r="E68" s="228">
        <v>596.16750075613299</v>
      </c>
      <c r="F68" s="228">
        <v>1.3748921793296377E-3</v>
      </c>
      <c r="G68" s="228">
        <v>1.0389977676190812E-3</v>
      </c>
      <c r="H68" s="228">
        <v>5.9170651166286551E-4</v>
      </c>
      <c r="I68" s="228">
        <v>2.0757390468677459E-3</v>
      </c>
      <c r="J68" s="228">
        <v>2.0959092898522845E-3</v>
      </c>
      <c r="K68" s="228">
        <v>1.9795850118181652E-3</v>
      </c>
      <c r="L68" s="228">
        <v>2.808084650025544E-3</v>
      </c>
      <c r="M68" s="228">
        <v>1.592804484815565E-3</v>
      </c>
      <c r="N68" s="228">
        <v>1.8892794262184388E-3</v>
      </c>
      <c r="O68" s="228">
        <v>1.9113377513088358E-3</v>
      </c>
      <c r="P68" s="228">
        <v>2.0760153515661638E-3</v>
      </c>
      <c r="Q68" s="228">
        <v>2.0803441251747183E-3</v>
      </c>
      <c r="R68" s="296">
        <f>SUM(F68:Q68)</f>
        <v>2.1514695596259046E-2</v>
      </c>
      <c r="S68" s="290"/>
    </row>
    <row r="69" spans="1:19" s="205" customFormat="1" ht="15" customHeight="1">
      <c r="B69" s="219" t="s">
        <v>68</v>
      </c>
      <c r="C69" s="220">
        <f>C70+C74</f>
        <v>46563</v>
      </c>
      <c r="D69" s="221">
        <f>D70+D74</f>
        <v>49.067989256066824</v>
      </c>
      <c r="E69" s="222">
        <f t="shared" ref="E69:Q69" si="17">E70+E74</f>
        <v>102934.73728330797</v>
      </c>
      <c r="F69" s="221">
        <f t="shared" si="17"/>
        <v>23.900857999999999</v>
      </c>
      <c r="G69" s="221">
        <f t="shared" si="17"/>
        <v>23.078417000000002</v>
      </c>
      <c r="H69" s="221">
        <f t="shared" si="17"/>
        <v>23.582409999999996</v>
      </c>
      <c r="I69" s="221">
        <f t="shared" si="17"/>
        <v>21.674662999999999</v>
      </c>
      <c r="J69" s="221">
        <f t="shared" si="17"/>
        <v>21.998521000000004</v>
      </c>
      <c r="K69" s="221">
        <f t="shared" si="17"/>
        <v>22.287570999999996</v>
      </c>
      <c r="L69" s="221">
        <f t="shared" si="17"/>
        <v>23.309586000000003</v>
      </c>
      <c r="M69" s="221">
        <f t="shared" si="17"/>
        <v>23.904115999999995</v>
      </c>
      <c r="N69" s="221">
        <f t="shared" si="17"/>
        <v>23.369985</v>
      </c>
      <c r="O69" s="221">
        <f t="shared" si="17"/>
        <v>24.103420999999997</v>
      </c>
      <c r="P69" s="221">
        <f t="shared" si="17"/>
        <v>23.381509000000001</v>
      </c>
      <c r="Q69" s="221">
        <f t="shared" si="17"/>
        <v>22.750909</v>
      </c>
      <c r="R69" s="296">
        <f t="shared" si="1"/>
        <v>277.34196599999996</v>
      </c>
      <c r="S69" s="289"/>
    </row>
    <row r="70" spans="1:19" s="205" customFormat="1" ht="15" customHeight="1">
      <c r="A70" s="201"/>
      <c r="B70" s="219" t="s">
        <v>69</v>
      </c>
      <c r="C70" s="220">
        <f>C71+C72+C73</f>
        <v>23624</v>
      </c>
      <c r="D70" s="221">
        <f>D71+D72+D73</f>
        <v>49.067989256066824</v>
      </c>
      <c r="E70" s="222">
        <f t="shared" ref="E70:Q70" si="18">E71+E72+E73</f>
        <v>0</v>
      </c>
      <c r="F70" s="221">
        <f t="shared" si="18"/>
        <v>9.4796193275342802</v>
      </c>
      <c r="G70" s="221">
        <f t="shared" si="18"/>
        <v>9.1534206781235952</v>
      </c>
      <c r="H70" s="221">
        <f t="shared" si="18"/>
        <v>9.3533156686608336</v>
      </c>
      <c r="I70" s="221">
        <f t="shared" si="18"/>
        <v>8.5966601823496109</v>
      </c>
      <c r="J70" s="221">
        <f t="shared" si="18"/>
        <v>8.7251095692367535</v>
      </c>
      <c r="K70" s="221">
        <f t="shared" si="18"/>
        <v>8.8397533182864194</v>
      </c>
      <c r="L70" s="221">
        <f t="shared" si="18"/>
        <v>9.2451075171620403</v>
      </c>
      <c r="M70" s="221">
        <f t="shared" si="18"/>
        <v>9.4809115238131376</v>
      </c>
      <c r="N70" s="221">
        <f t="shared" si="18"/>
        <v>9.269063122762633</v>
      </c>
      <c r="O70" s="221">
        <f t="shared" si="18"/>
        <v>9.5599603818112158</v>
      </c>
      <c r="P70" s="221">
        <f t="shared" si="18"/>
        <v>9.2736338010675912</v>
      </c>
      <c r="Q70" s="221">
        <f t="shared" si="18"/>
        <v>9.023523618916677</v>
      </c>
      <c r="R70" s="296">
        <f t="shared" si="1"/>
        <v>110.00007870972479</v>
      </c>
      <c r="S70" s="289"/>
    </row>
    <row r="71" spans="1:19" ht="15" customHeight="1">
      <c r="B71" s="227" t="s">
        <v>70</v>
      </c>
      <c r="C71" s="228">
        <v>18198</v>
      </c>
      <c r="D71" s="228">
        <v>36.449006716567062</v>
      </c>
      <c r="E71" s="228">
        <v>0</v>
      </c>
      <c r="F71" s="228">
        <v>6.870648834575138</v>
      </c>
      <c r="G71" s="228">
        <v>6.6342262217067303</v>
      </c>
      <c r="H71" s="228">
        <v>6.7791063309515103</v>
      </c>
      <c r="I71" s="228">
        <v>6.2306967423830084</v>
      </c>
      <c r="J71" s="228">
        <v>6.3237944290965098</v>
      </c>
      <c r="K71" s="228">
        <v>6.4068860505618934</v>
      </c>
      <c r="L71" s="228">
        <v>6.7006791088976376</v>
      </c>
      <c r="M71" s="228">
        <v>6.8715853940033815</v>
      </c>
      <c r="N71" s="228">
        <v>6.718041678850545</v>
      </c>
      <c r="O71" s="228">
        <v>6.9288785115130143</v>
      </c>
      <c r="P71" s="228">
        <v>6.7213544200571427</v>
      </c>
      <c r="Q71" s="228">
        <v>6.540079289470488</v>
      </c>
      <c r="R71" s="296">
        <f t="shared" si="1"/>
        <v>79.725977012066991</v>
      </c>
      <c r="S71" s="290"/>
    </row>
    <row r="72" spans="1:19" ht="15" customHeight="1">
      <c r="B72" s="227" t="s">
        <v>71</v>
      </c>
      <c r="C72" s="228">
        <v>3189</v>
      </c>
      <c r="D72" s="228">
        <v>6.7085522337404528</v>
      </c>
      <c r="E72" s="228">
        <v>0</v>
      </c>
      <c r="F72" s="228">
        <v>1.4306734730932522</v>
      </c>
      <c r="G72" s="228">
        <v>1.381443252074229</v>
      </c>
      <c r="H72" s="228">
        <v>1.411611600663417</v>
      </c>
      <c r="I72" s="228">
        <v>1.2974164104207391</v>
      </c>
      <c r="J72" s="228">
        <v>1.3168021182329457</v>
      </c>
      <c r="K72" s="228">
        <v>1.3341042656034541</v>
      </c>
      <c r="L72" s="228">
        <v>1.395280720005359</v>
      </c>
      <c r="M72" s="228">
        <v>1.430868492626665</v>
      </c>
      <c r="N72" s="228">
        <v>1.3988961235654052</v>
      </c>
      <c r="O72" s="228">
        <v>1.4427986240284272</v>
      </c>
      <c r="P72" s="228">
        <v>1.3995859348309228</v>
      </c>
      <c r="Q72" s="228">
        <v>1.3618390601315873</v>
      </c>
      <c r="R72" s="296">
        <f t="shared" si="1"/>
        <v>16.601320075276401</v>
      </c>
      <c r="S72" s="290"/>
    </row>
    <row r="73" spans="1:19" ht="15" customHeight="1">
      <c r="B73" s="227" t="s">
        <v>72</v>
      </c>
      <c r="C73" s="228">
        <v>2237</v>
      </c>
      <c r="D73" s="228">
        <v>5.9104303057593075</v>
      </c>
      <c r="E73" s="228">
        <v>0</v>
      </c>
      <c r="F73" s="228">
        <v>1.1782970198658904</v>
      </c>
      <c r="G73" s="228">
        <v>1.137751204342635</v>
      </c>
      <c r="H73" s="228">
        <v>1.1625977370459071</v>
      </c>
      <c r="I73" s="228">
        <v>1.068547029545863</v>
      </c>
      <c r="J73" s="228">
        <v>1.0845130219072976</v>
      </c>
      <c r="K73" s="228">
        <v>1.0987630021210717</v>
      </c>
      <c r="L73" s="228">
        <v>1.1491476882590441</v>
      </c>
      <c r="M73" s="228">
        <v>1.1784576371830893</v>
      </c>
      <c r="N73" s="228">
        <v>1.1521253203466819</v>
      </c>
      <c r="O73" s="228">
        <v>1.1882832462697746</v>
      </c>
      <c r="P73" s="228">
        <v>1.152693446179526</v>
      </c>
      <c r="Q73" s="228">
        <v>1.1216052693146021</v>
      </c>
      <c r="R73" s="296">
        <f t="shared" si="1"/>
        <v>13.672781622381384</v>
      </c>
      <c r="S73" s="290"/>
    </row>
    <row r="74" spans="1:19" s="205" customFormat="1" ht="15" customHeight="1">
      <c r="B74" s="219" t="s">
        <v>73</v>
      </c>
      <c r="C74" s="220">
        <f>C75+C76+C77</f>
        <v>22939</v>
      </c>
      <c r="D74" s="221">
        <f>D75+D76+D77</f>
        <v>0</v>
      </c>
      <c r="E74" s="222">
        <f t="shared" ref="E74:Q74" si="19">E75+E76+E77</f>
        <v>102934.73728330797</v>
      </c>
      <c r="F74" s="221">
        <f t="shared" si="19"/>
        <v>14.421238672465719</v>
      </c>
      <c r="G74" s="221">
        <f t="shared" si="19"/>
        <v>13.924996321876407</v>
      </c>
      <c r="H74" s="221">
        <f t="shared" si="19"/>
        <v>14.22909433133916</v>
      </c>
      <c r="I74" s="221">
        <f t="shared" si="19"/>
        <v>13.078002817650388</v>
      </c>
      <c r="J74" s="221">
        <f t="shared" si="19"/>
        <v>13.27341143076325</v>
      </c>
      <c r="K74" s="221">
        <f t="shared" si="19"/>
        <v>13.447817681713577</v>
      </c>
      <c r="L74" s="221">
        <f t="shared" si="19"/>
        <v>14.064478482837961</v>
      </c>
      <c r="M74" s="221">
        <f t="shared" si="19"/>
        <v>14.423204476186859</v>
      </c>
      <c r="N74" s="221">
        <f t="shared" si="19"/>
        <v>14.100921877237369</v>
      </c>
      <c r="O74" s="221">
        <f t="shared" si="19"/>
        <v>14.543460618188783</v>
      </c>
      <c r="P74" s="221">
        <f t="shared" si="19"/>
        <v>14.10787519893241</v>
      </c>
      <c r="Q74" s="221">
        <f t="shared" si="19"/>
        <v>13.727385381083321</v>
      </c>
      <c r="R74" s="296">
        <f t="shared" si="1"/>
        <v>167.3418872902752</v>
      </c>
      <c r="S74" s="289"/>
    </row>
    <row r="75" spans="1:19" ht="15" customHeight="1">
      <c r="B75" s="227" t="s">
        <v>70</v>
      </c>
      <c r="C75" s="228">
        <v>21191</v>
      </c>
      <c r="D75" s="228">
        <v>0</v>
      </c>
      <c r="E75" s="228">
        <v>93751.754902705608</v>
      </c>
      <c r="F75" s="228">
        <v>13.055120173412448</v>
      </c>
      <c r="G75" s="228">
        <v>12.605886673487822</v>
      </c>
      <c r="H75" s="228">
        <v>12.881177593234661</v>
      </c>
      <c r="I75" s="228">
        <v>11.839128544390178</v>
      </c>
      <c r="J75" s="228">
        <v>12.016026173300448</v>
      </c>
      <c r="K75" s="228">
        <v>12.173910985892732</v>
      </c>
      <c r="L75" s="228">
        <v>12.732155741960911</v>
      </c>
      <c r="M75" s="228">
        <v>13.056899757288681</v>
      </c>
      <c r="N75" s="228">
        <v>12.765146867357076</v>
      </c>
      <c r="O75" s="228">
        <v>13.1657640803252</v>
      </c>
      <c r="P75" s="228">
        <v>12.771441503511076</v>
      </c>
      <c r="Q75" s="228">
        <v>12.426995342567652</v>
      </c>
      <c r="R75" s="296">
        <f t="shared" ref="R75:R85" si="20">SUM(F75:Q75)</f>
        <v>151.4896534367289</v>
      </c>
      <c r="S75" s="290"/>
    </row>
    <row r="76" spans="1:19" ht="15" customHeight="1">
      <c r="B76" s="227" t="s">
        <v>71</v>
      </c>
      <c r="C76" s="228">
        <v>1264</v>
      </c>
      <c r="D76" s="228">
        <v>0</v>
      </c>
      <c r="E76" s="228">
        <v>6465.5958794692442</v>
      </c>
      <c r="F76" s="228">
        <v>0.94543326077697087</v>
      </c>
      <c r="G76" s="228">
        <v>0.91290040875857603</v>
      </c>
      <c r="H76" s="228">
        <v>0.93283658617106735</v>
      </c>
      <c r="I76" s="228">
        <v>0.85737287407556506</v>
      </c>
      <c r="J76" s="228">
        <v>0.87018354911362072</v>
      </c>
      <c r="K76" s="228">
        <v>0.88161734299782257</v>
      </c>
      <c r="L76" s="228">
        <v>0.92204463535749348</v>
      </c>
      <c r="M76" s="228">
        <v>0.94556213571374537</v>
      </c>
      <c r="N76" s="228">
        <v>0.92443380580140255</v>
      </c>
      <c r="O76" s="228">
        <v>0.95344593536809918</v>
      </c>
      <c r="P76" s="228">
        <v>0.92488965441140625</v>
      </c>
      <c r="Q76" s="228">
        <v>0.89994535265261755</v>
      </c>
      <c r="R76" s="296">
        <f t="shared" si="20"/>
        <v>10.970665541198388</v>
      </c>
      <c r="S76" s="290"/>
    </row>
    <row r="77" spans="1:19" ht="15" customHeight="1">
      <c r="B77" s="227" t="s">
        <v>72</v>
      </c>
      <c r="C77" s="228">
        <v>484</v>
      </c>
      <c r="D77" s="228">
        <v>0</v>
      </c>
      <c r="E77" s="228">
        <v>2717.3865011331163</v>
      </c>
      <c r="F77" s="228">
        <v>0.42068523827630022</v>
      </c>
      <c r="G77" s="228">
        <v>0.40620923963000904</v>
      </c>
      <c r="H77" s="228">
        <v>0.41508015193343289</v>
      </c>
      <c r="I77" s="228">
        <v>0.38150139918464471</v>
      </c>
      <c r="J77" s="228">
        <v>0.38720170834918133</v>
      </c>
      <c r="K77" s="228">
        <v>0.39228935282302241</v>
      </c>
      <c r="L77" s="228">
        <v>0.41027810551955551</v>
      </c>
      <c r="M77" s="228">
        <v>0.42074258318443292</v>
      </c>
      <c r="N77" s="228">
        <v>0.41134120407888969</v>
      </c>
      <c r="O77" s="228">
        <v>0.42425060249548269</v>
      </c>
      <c r="P77" s="228">
        <v>0.41154404100992775</v>
      </c>
      <c r="Q77" s="228">
        <v>0.40044468586305243</v>
      </c>
      <c r="R77" s="296">
        <f t="shared" si="20"/>
        <v>4.8815683123479321</v>
      </c>
      <c r="S77" s="290"/>
    </row>
    <row r="78" spans="1:19" s="205" customFormat="1" ht="15" customHeight="1">
      <c r="B78" s="219" t="s">
        <v>74</v>
      </c>
      <c r="C78" s="220">
        <f>C79+C80</f>
        <v>19825</v>
      </c>
      <c r="D78" s="221">
        <f>D79+D80</f>
        <v>57.17349558858912</v>
      </c>
      <c r="E78" s="222">
        <f t="shared" ref="E78:Q78" si="21">E79+E80</f>
        <v>0</v>
      </c>
      <c r="F78" s="221">
        <f t="shared" si="21"/>
        <v>3.4021040000000005</v>
      </c>
      <c r="G78" s="221">
        <f t="shared" si="21"/>
        <v>2.6112120000000001</v>
      </c>
      <c r="H78" s="221">
        <f t="shared" si="21"/>
        <v>2.4006020000000001</v>
      </c>
      <c r="I78" s="221">
        <f t="shared" si="21"/>
        <v>2.9186309999999995</v>
      </c>
      <c r="J78" s="221">
        <f t="shared" si="21"/>
        <v>3.4621069999999996</v>
      </c>
      <c r="K78" s="221">
        <f t="shared" si="21"/>
        <v>3.7279010559664005</v>
      </c>
      <c r="L78" s="221">
        <f t="shared" si="21"/>
        <v>3.4713060000000007</v>
      </c>
      <c r="M78" s="221">
        <f t="shared" si="21"/>
        <v>3.0536719999999997</v>
      </c>
      <c r="N78" s="221">
        <f t="shared" si="21"/>
        <v>3.4371989999999997</v>
      </c>
      <c r="O78" s="221">
        <f t="shared" si="21"/>
        <v>3.3248780000000004</v>
      </c>
      <c r="P78" s="221">
        <f t="shared" si="21"/>
        <v>3.1370430000000007</v>
      </c>
      <c r="Q78" s="221">
        <f t="shared" si="21"/>
        <v>3.7430730000000003</v>
      </c>
      <c r="R78" s="296">
        <f t="shared" si="20"/>
        <v>38.689728055966405</v>
      </c>
      <c r="S78" s="289"/>
    </row>
    <row r="79" spans="1:19" ht="15" customHeight="1">
      <c r="B79" s="232" t="s">
        <v>75</v>
      </c>
      <c r="C79" s="228">
        <v>16148</v>
      </c>
      <c r="D79" s="228">
        <v>29.410004260532123</v>
      </c>
      <c r="E79" s="228">
        <v>0</v>
      </c>
      <c r="F79" s="228">
        <v>2.9731092809130675</v>
      </c>
      <c r="G79" s="228">
        <v>2.2819462990054307</v>
      </c>
      <c r="H79" s="228">
        <v>2.0978935640940048</v>
      </c>
      <c r="I79" s="228">
        <v>2.5506007205131249</v>
      </c>
      <c r="J79" s="228">
        <v>3.0255460894828889</v>
      </c>
      <c r="K79" s="228">
        <v>3.2578243427653382</v>
      </c>
      <c r="L79" s="228">
        <v>3.0335851242317156</v>
      </c>
      <c r="M79" s="228">
        <v>2.6686134709768914</v>
      </c>
      <c r="N79" s="228">
        <v>3.0037789107108752</v>
      </c>
      <c r="O79" s="228">
        <v>2.9056212390049443</v>
      </c>
      <c r="P79" s="228">
        <v>2.7414716475226424</v>
      </c>
      <c r="Q79" s="228">
        <v>3.2710831519069132</v>
      </c>
      <c r="R79" s="296">
        <f t="shared" si="20"/>
        <v>33.811073841127836</v>
      </c>
      <c r="S79" s="290"/>
    </row>
    <row r="80" spans="1:19" ht="15" customHeight="1">
      <c r="B80" s="232" t="s">
        <v>76</v>
      </c>
      <c r="C80" s="228">
        <v>3677</v>
      </c>
      <c r="D80" s="228">
        <v>27.763491328056997</v>
      </c>
      <c r="E80" s="228">
        <v>0</v>
      </c>
      <c r="F80" s="228">
        <v>0.42899471908693315</v>
      </c>
      <c r="G80" s="228">
        <v>0.32926570099456953</v>
      </c>
      <c r="H80" s="228">
        <v>0.30270843590599522</v>
      </c>
      <c r="I80" s="228">
        <v>0.36803027948687478</v>
      </c>
      <c r="J80" s="228">
        <v>0.43656091051711082</v>
      </c>
      <c r="K80" s="228">
        <v>0.47007671320106237</v>
      </c>
      <c r="L80" s="228">
        <v>0.437720875768285</v>
      </c>
      <c r="M80" s="228">
        <v>0.38505852902310839</v>
      </c>
      <c r="N80" s="228">
        <v>0.4334200892891244</v>
      </c>
      <c r="O80" s="228">
        <v>0.41925676099505599</v>
      </c>
      <c r="P80" s="228">
        <v>0.39557135247735814</v>
      </c>
      <c r="Q80" s="228">
        <v>0.47198984809308719</v>
      </c>
      <c r="R80" s="296">
        <f t="shared" si="20"/>
        <v>4.8786542148385648</v>
      </c>
      <c r="S80" s="290"/>
    </row>
    <row r="81" spans="2:19" ht="15" customHeight="1">
      <c r="B81" s="232" t="s">
        <v>77</v>
      </c>
      <c r="C81" s="228">
        <v>0</v>
      </c>
      <c r="D81" s="228">
        <v>0</v>
      </c>
      <c r="E81" s="228">
        <v>0</v>
      </c>
      <c r="F81" s="228">
        <v>0</v>
      </c>
      <c r="G81" s="228">
        <v>0</v>
      </c>
      <c r="H81" s="228">
        <v>0</v>
      </c>
      <c r="I81" s="228">
        <v>0</v>
      </c>
      <c r="J81" s="228">
        <v>0</v>
      </c>
      <c r="K81" s="228">
        <v>0</v>
      </c>
      <c r="L81" s="228">
        <v>0</v>
      </c>
      <c r="M81" s="228">
        <v>0</v>
      </c>
      <c r="N81" s="228">
        <v>0</v>
      </c>
      <c r="O81" s="228">
        <v>0</v>
      </c>
      <c r="P81" s="228">
        <v>0</v>
      </c>
      <c r="Q81" s="228">
        <v>0</v>
      </c>
      <c r="R81" s="296">
        <f t="shared" si="20"/>
        <v>0</v>
      </c>
      <c r="S81" s="290"/>
    </row>
    <row r="82" spans="2:19" ht="15" hidden="1" customHeight="1">
      <c r="B82" s="232"/>
      <c r="C82" s="228"/>
      <c r="D82" s="233"/>
      <c r="E82" s="234"/>
      <c r="F82" s="233"/>
      <c r="G82" s="235"/>
      <c r="H82" s="235"/>
      <c r="I82" s="235"/>
      <c r="J82" s="235"/>
      <c r="K82" s="235"/>
      <c r="L82" s="301"/>
      <c r="M82" s="301"/>
      <c r="N82" s="301"/>
      <c r="O82" s="301"/>
      <c r="P82" s="301"/>
      <c r="Q82" s="302"/>
      <c r="R82" s="296"/>
      <c r="S82" s="290"/>
    </row>
    <row r="83" spans="2:19" ht="15" hidden="1" customHeight="1">
      <c r="B83" s="232"/>
      <c r="C83" s="228"/>
      <c r="D83" s="233"/>
      <c r="E83" s="234"/>
      <c r="F83" s="233"/>
      <c r="G83" s="235"/>
      <c r="H83" s="235"/>
      <c r="I83" s="235"/>
      <c r="J83" s="235"/>
      <c r="K83" s="235"/>
      <c r="L83" s="301"/>
      <c r="M83" s="301"/>
      <c r="N83" s="301"/>
      <c r="O83" s="301"/>
      <c r="P83" s="301"/>
      <c r="Q83" s="302"/>
      <c r="R83" s="296"/>
      <c r="S83" s="290"/>
    </row>
    <row r="84" spans="2:19" ht="15" hidden="1" customHeight="1">
      <c r="B84" s="232"/>
      <c r="C84" s="228">
        <f>'[52]FY15-16 Actual Sales'!D84</f>
        <v>0</v>
      </c>
      <c r="D84" s="233"/>
      <c r="E84" s="234"/>
      <c r="F84" s="233"/>
      <c r="G84" s="235"/>
      <c r="H84" s="235"/>
      <c r="I84" s="235"/>
      <c r="J84" s="235"/>
      <c r="K84" s="235"/>
      <c r="L84" s="301"/>
      <c r="M84" s="301"/>
      <c r="N84" s="301"/>
      <c r="O84" s="301"/>
      <c r="P84" s="301"/>
      <c r="Q84" s="302"/>
      <c r="R84" s="296"/>
      <c r="S84" s="290"/>
    </row>
    <row r="85" spans="2:19" s="205" customFormat="1" ht="15" customHeight="1" thickBot="1">
      <c r="B85" s="237" t="s">
        <v>78</v>
      </c>
      <c r="C85" s="238">
        <f t="shared" ref="C85:Q85" si="22">C8+C28+C42+C50+C53+C69+C78+C81</f>
        <v>4468667</v>
      </c>
      <c r="D85" s="207">
        <f t="shared" si="22"/>
        <v>3123.2598405408921</v>
      </c>
      <c r="E85" s="208">
        <f t="shared" si="22"/>
        <v>4457992.0332833072</v>
      </c>
      <c r="F85" s="207">
        <f t="shared" si="22"/>
        <v>632.53629299999989</v>
      </c>
      <c r="G85" s="239">
        <f t="shared" si="22"/>
        <v>568.39386300000001</v>
      </c>
      <c r="H85" s="239">
        <f t="shared" si="22"/>
        <v>503.80016419999998</v>
      </c>
      <c r="I85" s="239">
        <f t="shared" si="22"/>
        <v>775.62978109999995</v>
      </c>
      <c r="J85" s="239">
        <f t="shared" si="22"/>
        <v>803.54978546999996</v>
      </c>
      <c r="K85" s="239">
        <f t="shared" si="22"/>
        <v>772.36246148596638</v>
      </c>
      <c r="L85" s="303">
        <f t="shared" si="22"/>
        <v>943.90422908000005</v>
      </c>
      <c r="M85" s="303">
        <f t="shared" si="22"/>
        <v>682.5691556999999</v>
      </c>
      <c r="N85" s="303">
        <f t="shared" si="22"/>
        <v>722.18926250000004</v>
      </c>
      <c r="O85" s="303">
        <f t="shared" si="22"/>
        <v>716.9126473</v>
      </c>
      <c r="P85" s="303">
        <f t="shared" si="22"/>
        <v>742.98342479999997</v>
      </c>
      <c r="Q85" s="304">
        <f t="shared" si="22"/>
        <v>767.97283579999976</v>
      </c>
      <c r="R85" s="305">
        <f t="shared" si="20"/>
        <v>8632.8039034359645</v>
      </c>
      <c r="S85" s="289"/>
    </row>
    <row r="86" spans="2:19" ht="15" hidden="1" customHeight="1">
      <c r="B86" s="242"/>
      <c r="C86" s="306"/>
      <c r="D86" s="244"/>
      <c r="E86" s="245"/>
      <c r="F86" s="244"/>
      <c r="G86" s="246"/>
      <c r="H86" s="246"/>
      <c r="I86" s="246"/>
      <c r="J86" s="246"/>
      <c r="K86" s="246"/>
      <c r="L86" s="307"/>
      <c r="M86" s="307"/>
      <c r="N86" s="307"/>
      <c r="O86" s="307"/>
      <c r="P86" s="307"/>
      <c r="Q86" s="308"/>
      <c r="R86" s="309"/>
      <c r="S86" s="290"/>
    </row>
    <row r="87" spans="2:19" ht="15" hidden="1" customHeight="1">
      <c r="B87" s="232"/>
      <c r="C87" s="228"/>
      <c r="D87" s="233"/>
      <c r="E87" s="234"/>
      <c r="F87" s="233"/>
      <c r="G87" s="235"/>
      <c r="H87" s="235"/>
      <c r="I87" s="235"/>
      <c r="J87" s="235"/>
      <c r="K87" s="235"/>
      <c r="L87" s="301"/>
      <c r="M87" s="301"/>
      <c r="N87" s="301"/>
      <c r="O87" s="301"/>
      <c r="P87" s="301"/>
      <c r="Q87" s="302"/>
      <c r="R87" s="310"/>
      <c r="S87" s="290"/>
    </row>
    <row r="88" spans="2:19" ht="15" hidden="1" customHeight="1">
      <c r="B88" s="232"/>
      <c r="C88" s="228"/>
      <c r="D88" s="233"/>
      <c r="E88" s="234"/>
      <c r="F88" s="233"/>
      <c r="G88" s="235"/>
      <c r="H88" s="235"/>
      <c r="I88" s="235"/>
      <c r="J88" s="235"/>
      <c r="K88" s="235"/>
      <c r="L88" s="301"/>
      <c r="M88" s="301"/>
      <c r="N88" s="301"/>
      <c r="O88" s="301"/>
      <c r="P88" s="301"/>
      <c r="Q88" s="302"/>
      <c r="R88" s="310"/>
      <c r="S88" s="290"/>
    </row>
    <row r="89" spans="2:19" s="205" customFormat="1" ht="15" customHeight="1">
      <c r="B89" s="219" t="s">
        <v>79</v>
      </c>
      <c r="C89" s="254"/>
      <c r="D89" s="260"/>
      <c r="E89" s="261"/>
      <c r="F89" s="260"/>
      <c r="G89" s="262"/>
      <c r="H89" s="262"/>
      <c r="I89" s="262"/>
      <c r="J89" s="262"/>
      <c r="K89" s="262"/>
      <c r="L89" s="311"/>
      <c r="M89" s="311"/>
      <c r="N89" s="311"/>
      <c r="O89" s="311"/>
      <c r="P89" s="311"/>
      <c r="Q89" s="312"/>
      <c r="R89" s="313"/>
      <c r="S89" s="289"/>
    </row>
    <row r="90" spans="2:19" s="205" customFormat="1" ht="15" customHeight="1">
      <c r="B90" s="219" t="s">
        <v>80</v>
      </c>
      <c r="C90" s="254">
        <f t="shared" ref="C90:Q90" si="23">SUM(C91:C109)</f>
        <v>2027</v>
      </c>
      <c r="D90" s="260">
        <f t="shared" si="23"/>
        <v>380.76476000000002</v>
      </c>
      <c r="E90" s="261">
        <f t="shared" si="23"/>
        <v>0</v>
      </c>
      <c r="F90" s="260">
        <f t="shared" si="23"/>
        <v>113.90075631000001</v>
      </c>
      <c r="G90" s="260">
        <f t="shared" si="23"/>
        <v>90.235699780000004</v>
      </c>
      <c r="H90" s="260">
        <f t="shared" si="23"/>
        <v>87.952940070000011</v>
      </c>
      <c r="I90" s="260">
        <f t="shared" si="23"/>
        <v>99.301280520000006</v>
      </c>
      <c r="J90" s="260">
        <f t="shared" si="23"/>
        <v>102.68281367999998</v>
      </c>
      <c r="K90" s="260">
        <f t="shared" si="23"/>
        <v>103.77822921999999</v>
      </c>
      <c r="L90" s="260">
        <f t="shared" si="23"/>
        <v>99.507455969999995</v>
      </c>
      <c r="M90" s="260">
        <f t="shared" si="23"/>
        <v>108.9324802</v>
      </c>
      <c r="N90" s="260">
        <f t="shared" si="23"/>
        <v>111.07634358</v>
      </c>
      <c r="O90" s="260">
        <f t="shared" si="23"/>
        <v>115.30362076</v>
      </c>
      <c r="P90" s="260">
        <f t="shared" si="23"/>
        <v>114.03637119</v>
      </c>
      <c r="Q90" s="260">
        <f t="shared" si="23"/>
        <v>102.61396562000002</v>
      </c>
      <c r="R90" s="313">
        <f>SUM(F90:Q90)</f>
        <v>1249.3219569</v>
      </c>
      <c r="S90" s="289"/>
    </row>
    <row r="91" spans="2:19" ht="15" customHeight="1">
      <c r="B91" s="265" t="s">
        <v>81</v>
      </c>
      <c r="C91" s="228">
        <v>1406</v>
      </c>
      <c r="D91" s="228">
        <v>207.57419999999999</v>
      </c>
      <c r="E91" s="228">
        <v>0</v>
      </c>
      <c r="F91" s="228">
        <v>31.687329240000004</v>
      </c>
      <c r="G91" s="228">
        <v>30.829241999999997</v>
      </c>
      <c r="H91" s="228">
        <v>31.739429999999999</v>
      </c>
      <c r="I91" s="228">
        <v>28.573508000000004</v>
      </c>
      <c r="J91" s="228">
        <v>27.510524</v>
      </c>
      <c r="K91" s="228">
        <v>27.182489000000004</v>
      </c>
      <c r="L91" s="228">
        <v>26.035471999999999</v>
      </c>
      <c r="M91" s="228">
        <v>34.865952639999996</v>
      </c>
      <c r="N91" s="228">
        <v>43.75411815999999</v>
      </c>
      <c r="O91" s="228">
        <v>40.804423659999991</v>
      </c>
      <c r="P91" s="228">
        <v>41.014268780000002</v>
      </c>
      <c r="Q91" s="228">
        <v>31.268593270000007</v>
      </c>
      <c r="R91" s="296">
        <f>SUM(F91:Q91)</f>
        <v>395.26535074999998</v>
      </c>
      <c r="S91" s="290"/>
    </row>
    <row r="92" spans="2:19" ht="15" customHeight="1">
      <c r="B92" s="314" t="s">
        <v>82</v>
      </c>
      <c r="C92" s="228">
        <v>0</v>
      </c>
      <c r="D92" s="228">
        <v>0</v>
      </c>
      <c r="E92" s="228">
        <v>0</v>
      </c>
      <c r="F92" s="228">
        <v>0</v>
      </c>
      <c r="G92" s="228">
        <v>0</v>
      </c>
      <c r="H92" s="228">
        <v>0</v>
      </c>
      <c r="I92" s="228">
        <v>0</v>
      </c>
      <c r="J92" s="228">
        <v>0</v>
      </c>
      <c r="K92" s="228">
        <v>0</v>
      </c>
      <c r="L92" s="228">
        <v>0</v>
      </c>
      <c r="M92" s="228">
        <v>0</v>
      </c>
      <c r="N92" s="228">
        <v>0</v>
      </c>
      <c r="O92" s="228">
        <v>0</v>
      </c>
      <c r="P92" s="228">
        <v>0</v>
      </c>
      <c r="Q92" s="228">
        <v>0</v>
      </c>
      <c r="R92" s="296">
        <f>SUM(F92:Q92)</f>
        <v>0</v>
      </c>
      <c r="S92" s="290"/>
    </row>
    <row r="93" spans="2:19" ht="15" customHeight="1">
      <c r="B93" s="265" t="s">
        <v>110</v>
      </c>
      <c r="C93" s="228">
        <v>9</v>
      </c>
      <c r="D93" s="228">
        <v>2.8529999999999998</v>
      </c>
      <c r="E93" s="228">
        <v>0</v>
      </c>
      <c r="F93" s="228">
        <v>0.59077676000000001</v>
      </c>
      <c r="G93" s="228">
        <v>0.57266799999999995</v>
      </c>
      <c r="H93" s="228">
        <v>0.52906500000000012</v>
      </c>
      <c r="I93" s="228">
        <v>0.49529899999999999</v>
      </c>
      <c r="J93" s="228">
        <v>0.52497100000000008</v>
      </c>
      <c r="K93" s="228">
        <v>0.66676000000000002</v>
      </c>
      <c r="L93" s="228">
        <v>0.58836199999999983</v>
      </c>
      <c r="M93" s="228">
        <v>0.57816436000000015</v>
      </c>
      <c r="N93" s="228">
        <v>0.52945184000000001</v>
      </c>
      <c r="O93" s="228">
        <v>0.49572133999999995</v>
      </c>
      <c r="P93" s="228">
        <v>0.51624722000000001</v>
      </c>
      <c r="Q93" s="228">
        <v>0.46056993000000002</v>
      </c>
      <c r="R93" s="296">
        <f t="shared" ref="R93:R107" si="24">SUM(F93:Q93)</f>
        <v>6.5480564500000016</v>
      </c>
      <c r="S93" s="290"/>
    </row>
    <row r="94" spans="2:19" ht="15" customHeight="1">
      <c r="B94" s="266" t="s">
        <v>85</v>
      </c>
      <c r="C94" s="249">
        <v>0</v>
      </c>
      <c r="D94" s="249">
        <v>0</v>
      </c>
      <c r="E94" s="249">
        <v>0</v>
      </c>
      <c r="F94" s="249">
        <v>0.15002599999999999</v>
      </c>
      <c r="G94" s="249">
        <v>0.110693</v>
      </c>
      <c r="H94" s="249">
        <v>0.10519499999999998</v>
      </c>
      <c r="I94" s="249">
        <v>0.11373300000000001</v>
      </c>
      <c r="J94" s="249">
        <v>0.10922800000000001</v>
      </c>
      <c r="K94" s="249">
        <v>0.146734</v>
      </c>
      <c r="L94" s="249">
        <v>0.14102900000000002</v>
      </c>
      <c r="M94" s="249">
        <v>0.120195</v>
      </c>
      <c r="N94" s="249">
        <v>9.0781000000000001E-2</v>
      </c>
      <c r="O94" s="249">
        <v>6.2648999999999996E-2</v>
      </c>
      <c r="P94" s="249">
        <v>6.7979999999999999E-2</v>
      </c>
      <c r="Q94" s="249">
        <v>9.3314000000000008E-2</v>
      </c>
      <c r="R94" s="296">
        <f t="shared" si="24"/>
        <v>1.3115570000000001</v>
      </c>
      <c r="S94" s="290"/>
    </row>
    <row r="95" spans="2:19" ht="15" customHeight="1">
      <c r="B95" s="265" t="s">
        <v>83</v>
      </c>
      <c r="C95" s="228">
        <v>0</v>
      </c>
      <c r="D95" s="228">
        <v>0</v>
      </c>
      <c r="E95" s="228">
        <v>0</v>
      </c>
      <c r="F95" s="228">
        <v>0</v>
      </c>
      <c r="G95" s="228">
        <v>0</v>
      </c>
      <c r="H95" s="228">
        <v>0</v>
      </c>
      <c r="I95" s="228">
        <v>0</v>
      </c>
      <c r="J95" s="228">
        <v>0</v>
      </c>
      <c r="K95" s="228">
        <v>0</v>
      </c>
      <c r="L95" s="228">
        <v>0</v>
      </c>
      <c r="M95" s="228">
        <v>0</v>
      </c>
      <c r="N95" s="228">
        <v>0</v>
      </c>
      <c r="O95" s="228">
        <v>0</v>
      </c>
      <c r="P95" s="228">
        <v>0</v>
      </c>
      <c r="Q95" s="228">
        <v>0</v>
      </c>
      <c r="R95" s="296">
        <f t="shared" si="24"/>
        <v>0</v>
      </c>
      <c r="S95" s="290"/>
    </row>
    <row r="96" spans="2:19" ht="15" customHeight="1">
      <c r="B96" s="265" t="s">
        <v>84</v>
      </c>
      <c r="C96" s="228">
        <v>0</v>
      </c>
      <c r="D96" s="228">
        <v>0</v>
      </c>
      <c r="E96" s="228">
        <v>0</v>
      </c>
      <c r="F96" s="228">
        <v>0</v>
      </c>
      <c r="G96" s="228">
        <v>0</v>
      </c>
      <c r="H96" s="228">
        <v>0</v>
      </c>
      <c r="I96" s="228">
        <v>0</v>
      </c>
      <c r="J96" s="228">
        <v>0</v>
      </c>
      <c r="K96" s="228">
        <v>0</v>
      </c>
      <c r="L96" s="228">
        <v>0</v>
      </c>
      <c r="M96" s="228">
        <v>0</v>
      </c>
      <c r="N96" s="228">
        <v>0</v>
      </c>
      <c r="O96" s="228">
        <v>0</v>
      </c>
      <c r="P96" s="228">
        <v>0</v>
      </c>
      <c r="Q96" s="228">
        <v>0</v>
      </c>
      <c r="R96" s="296">
        <f t="shared" si="24"/>
        <v>0</v>
      </c>
      <c r="S96" s="290"/>
    </row>
    <row r="97" spans="2:19" ht="15" customHeight="1">
      <c r="B97" s="266" t="s">
        <v>85</v>
      </c>
      <c r="C97" s="228">
        <v>0</v>
      </c>
      <c r="D97" s="228">
        <v>0</v>
      </c>
      <c r="E97" s="228">
        <v>0</v>
      </c>
      <c r="F97" s="228">
        <v>6.8950880000000003</v>
      </c>
      <c r="G97" s="228">
        <v>6.4559679999999995</v>
      </c>
      <c r="H97" s="228">
        <v>6.7977879999999997</v>
      </c>
      <c r="I97" s="228">
        <v>5.9801280000000006</v>
      </c>
      <c r="J97" s="228">
        <v>5.8373179999999998</v>
      </c>
      <c r="K97" s="228">
        <v>6.026637</v>
      </c>
      <c r="L97" s="228">
        <v>5.6954360000000008</v>
      </c>
      <c r="M97" s="228">
        <v>7.6144479999999994</v>
      </c>
      <c r="N97" s="228">
        <v>9.4354049999999994</v>
      </c>
      <c r="O97" s="228">
        <v>8.7348970000000001</v>
      </c>
      <c r="P97" s="228">
        <v>8.7713629999999991</v>
      </c>
      <c r="Q97" s="228">
        <v>7.2530499999999991</v>
      </c>
      <c r="R97" s="296">
        <f t="shared" si="24"/>
        <v>85.497526000000008</v>
      </c>
      <c r="S97" s="290"/>
    </row>
    <row r="98" spans="2:19" ht="15" customHeight="1">
      <c r="B98" s="265" t="s">
        <v>86</v>
      </c>
      <c r="C98" s="228">
        <v>0</v>
      </c>
      <c r="D98" s="228">
        <v>0</v>
      </c>
      <c r="E98" s="228">
        <v>0</v>
      </c>
      <c r="F98" s="228">
        <v>0</v>
      </c>
      <c r="G98" s="228">
        <v>0</v>
      </c>
      <c r="H98" s="228">
        <v>0</v>
      </c>
      <c r="I98" s="228">
        <v>0</v>
      </c>
      <c r="J98" s="228">
        <v>0</v>
      </c>
      <c r="K98" s="228">
        <v>0</v>
      </c>
      <c r="L98" s="228">
        <v>0</v>
      </c>
      <c r="M98" s="228">
        <v>0</v>
      </c>
      <c r="N98" s="228">
        <v>0</v>
      </c>
      <c r="O98" s="228">
        <v>0</v>
      </c>
      <c r="P98" s="228">
        <v>0</v>
      </c>
      <c r="Q98" s="228">
        <v>0</v>
      </c>
      <c r="R98" s="296">
        <f t="shared" si="24"/>
        <v>0</v>
      </c>
      <c r="S98" s="290"/>
    </row>
    <row r="99" spans="2:19" ht="15" customHeight="1">
      <c r="B99" s="265" t="s">
        <v>87</v>
      </c>
      <c r="C99" s="228">
        <v>341</v>
      </c>
      <c r="D99" s="228">
        <v>41.204480000000004</v>
      </c>
      <c r="E99" s="228">
        <v>0</v>
      </c>
      <c r="F99" s="228">
        <v>6.8050536899999994</v>
      </c>
      <c r="G99" s="228">
        <v>7.1227483199999995</v>
      </c>
      <c r="H99" s="228">
        <v>7.2065280099999995</v>
      </c>
      <c r="I99" s="228">
        <v>6.5668951900000003</v>
      </c>
      <c r="J99" s="228">
        <v>6.70267079</v>
      </c>
      <c r="K99" s="228">
        <v>7.1953436700000006</v>
      </c>
      <c r="L99" s="228">
        <v>6.62743795</v>
      </c>
      <c r="M99" s="228">
        <v>6.6737531700000003</v>
      </c>
      <c r="N99" s="228">
        <v>6.0394864099999994</v>
      </c>
      <c r="O99" s="228">
        <v>5.1801154399999998</v>
      </c>
      <c r="P99" s="228">
        <v>6.2564892800000003</v>
      </c>
      <c r="Q99" s="228">
        <v>6.6251808300000015</v>
      </c>
      <c r="R99" s="296">
        <f t="shared" si="24"/>
        <v>79.001702750000007</v>
      </c>
      <c r="S99" s="290"/>
    </row>
    <row r="100" spans="2:19" ht="15" customHeight="1">
      <c r="B100" s="266" t="s">
        <v>85</v>
      </c>
      <c r="C100" s="228">
        <v>0</v>
      </c>
      <c r="D100" s="228">
        <v>0</v>
      </c>
      <c r="E100" s="228">
        <v>0</v>
      </c>
      <c r="F100" s="228">
        <v>1.7410540000000003</v>
      </c>
      <c r="G100" s="228">
        <v>1.7814039999999998</v>
      </c>
      <c r="H100" s="228">
        <v>1.7531309999999998</v>
      </c>
      <c r="I100" s="228">
        <v>1.6394880000000001</v>
      </c>
      <c r="J100" s="228">
        <v>1.7828100000000002</v>
      </c>
      <c r="K100" s="228">
        <v>1.8152329999999999</v>
      </c>
      <c r="L100" s="228">
        <v>1.71235</v>
      </c>
      <c r="M100" s="228">
        <v>1.7321739999999999</v>
      </c>
      <c r="N100" s="228">
        <v>1.6234230000000001</v>
      </c>
      <c r="O100" s="228">
        <v>1.4493949999999998</v>
      </c>
      <c r="P100" s="228">
        <v>1.656644</v>
      </c>
      <c r="Q100" s="228">
        <v>1.6904029999999999</v>
      </c>
      <c r="R100" s="296">
        <f t="shared" si="24"/>
        <v>20.377509</v>
      </c>
      <c r="S100" s="290"/>
    </row>
    <row r="101" spans="2:19" ht="15" customHeight="1">
      <c r="B101" s="265" t="s">
        <v>88</v>
      </c>
      <c r="C101" s="228">
        <v>20</v>
      </c>
      <c r="D101" s="228">
        <v>2.1320000000000001</v>
      </c>
      <c r="E101" s="228">
        <v>0</v>
      </c>
      <c r="F101" s="228">
        <v>0.59320349999999999</v>
      </c>
      <c r="G101" s="228">
        <v>0.60519149999999988</v>
      </c>
      <c r="H101" s="228">
        <v>0.65348799999999996</v>
      </c>
      <c r="I101" s="228">
        <v>0.54157650000000002</v>
      </c>
      <c r="J101" s="228">
        <v>0.545072</v>
      </c>
      <c r="K101" s="228">
        <v>0.56865500000000013</v>
      </c>
      <c r="L101" s="228">
        <v>0.48227949999999997</v>
      </c>
      <c r="M101" s="228">
        <v>0.50452249999999998</v>
      </c>
      <c r="N101" s="228">
        <v>0.46402450000000006</v>
      </c>
      <c r="O101" s="228">
        <v>0.43619149999999995</v>
      </c>
      <c r="P101" s="228">
        <v>0.47673249999999989</v>
      </c>
      <c r="Q101" s="228">
        <v>0.46579749999999998</v>
      </c>
      <c r="R101" s="296">
        <f t="shared" si="24"/>
        <v>6.3367344999999995</v>
      </c>
      <c r="S101" s="290"/>
    </row>
    <row r="102" spans="2:19" ht="15" customHeight="1">
      <c r="B102" s="266" t="s">
        <v>85</v>
      </c>
      <c r="C102" s="228">
        <v>0</v>
      </c>
      <c r="D102" s="228">
        <v>0</v>
      </c>
      <c r="E102" s="228">
        <v>0</v>
      </c>
      <c r="F102" s="228">
        <v>0.147449</v>
      </c>
      <c r="G102" s="228">
        <v>0.139851</v>
      </c>
      <c r="H102" s="228">
        <v>0.15047099999999999</v>
      </c>
      <c r="I102" s="228">
        <v>0.13124999999999998</v>
      </c>
      <c r="J102" s="228">
        <v>0.15434799999999999</v>
      </c>
      <c r="K102" s="228">
        <v>0.14192399999999999</v>
      </c>
      <c r="L102" s="228">
        <v>0.132606</v>
      </c>
      <c r="M102" s="228">
        <v>0.13841799999999999</v>
      </c>
      <c r="N102" s="228">
        <v>0.126746</v>
      </c>
      <c r="O102" s="228">
        <v>0.119479</v>
      </c>
      <c r="P102" s="228">
        <v>0.12931400000000001</v>
      </c>
      <c r="Q102" s="228">
        <v>0.121529</v>
      </c>
      <c r="R102" s="296">
        <f t="shared" si="24"/>
        <v>1.6333849999999999</v>
      </c>
      <c r="S102" s="290"/>
    </row>
    <row r="103" spans="2:19" ht="15" customHeight="1">
      <c r="B103" s="266" t="s">
        <v>89</v>
      </c>
      <c r="C103" s="228">
        <v>169</v>
      </c>
      <c r="D103" s="228">
        <v>45.664080000000006</v>
      </c>
      <c r="E103" s="228">
        <v>0</v>
      </c>
      <c r="F103" s="315">
        <v>1.7668159400000001</v>
      </c>
      <c r="G103" s="315">
        <v>0.90712293000000011</v>
      </c>
      <c r="H103" s="315">
        <v>0.40029867999999996</v>
      </c>
      <c r="I103" s="315">
        <v>0.33229766999999999</v>
      </c>
      <c r="J103" s="315">
        <v>1.0086634999999999</v>
      </c>
      <c r="K103" s="315">
        <v>1.4364154400000002</v>
      </c>
      <c r="L103" s="315">
        <v>1.65636329</v>
      </c>
      <c r="M103" s="315">
        <v>1.7836850500000001</v>
      </c>
      <c r="N103" s="315">
        <v>0.83936257000000003</v>
      </c>
      <c r="O103" s="315">
        <v>1.1174511300000001</v>
      </c>
      <c r="P103" s="315">
        <v>1.39119328</v>
      </c>
      <c r="Q103" s="315">
        <v>1.0784973099999999</v>
      </c>
      <c r="R103" s="296">
        <f t="shared" si="24"/>
        <v>13.718166790000001</v>
      </c>
      <c r="S103" s="290"/>
    </row>
    <row r="104" spans="2:19" ht="15" customHeight="1">
      <c r="B104" s="266" t="s">
        <v>90</v>
      </c>
      <c r="C104" s="228">
        <v>0</v>
      </c>
      <c r="D104" s="228">
        <v>0</v>
      </c>
      <c r="E104" s="228">
        <v>0</v>
      </c>
      <c r="F104" s="228">
        <v>0</v>
      </c>
      <c r="G104" s="228">
        <v>0</v>
      </c>
      <c r="H104" s="228">
        <v>0</v>
      </c>
      <c r="I104" s="228">
        <v>0</v>
      </c>
      <c r="J104" s="228">
        <v>0</v>
      </c>
      <c r="K104" s="228">
        <v>0</v>
      </c>
      <c r="L104" s="228">
        <v>0</v>
      </c>
      <c r="M104" s="228">
        <v>0</v>
      </c>
      <c r="N104" s="228">
        <v>0</v>
      </c>
      <c r="O104" s="228">
        <v>0</v>
      </c>
      <c r="P104" s="228">
        <v>0</v>
      </c>
      <c r="Q104" s="228">
        <v>0</v>
      </c>
      <c r="R104" s="296">
        <f t="shared" si="24"/>
        <v>0</v>
      </c>
      <c r="S104" s="290"/>
    </row>
    <row r="105" spans="2:19" ht="15" customHeight="1">
      <c r="B105" s="266" t="s">
        <v>91</v>
      </c>
      <c r="C105" s="228">
        <v>65</v>
      </c>
      <c r="D105" s="228">
        <v>12.844800000000001</v>
      </c>
      <c r="E105" s="228">
        <v>0</v>
      </c>
      <c r="F105" s="228">
        <v>1.54363519</v>
      </c>
      <c r="G105" s="228">
        <v>1.5203092300000001</v>
      </c>
      <c r="H105" s="228">
        <v>1.4443553800000002</v>
      </c>
      <c r="I105" s="228">
        <v>1.5162436499999998</v>
      </c>
      <c r="J105" s="228">
        <v>1.4433984000000002</v>
      </c>
      <c r="K105" s="228">
        <v>1.5291516700000001</v>
      </c>
      <c r="L105" s="228">
        <v>1.43700055</v>
      </c>
      <c r="M105" s="228">
        <v>1.6544885499999999</v>
      </c>
      <c r="N105" s="228">
        <v>1.4409280999999998</v>
      </c>
      <c r="O105" s="228">
        <v>1.4384861799999999</v>
      </c>
      <c r="P105" s="228">
        <v>1.29185683</v>
      </c>
      <c r="Q105" s="228">
        <v>1.3786183300000001</v>
      </c>
      <c r="R105" s="296">
        <f t="shared" si="24"/>
        <v>17.638472059999998</v>
      </c>
      <c r="S105" s="290"/>
    </row>
    <row r="106" spans="2:19" ht="15" customHeight="1">
      <c r="B106" s="265" t="s">
        <v>92</v>
      </c>
      <c r="C106" s="228">
        <v>16</v>
      </c>
      <c r="D106" s="228">
        <v>3.3680000000000003</v>
      </c>
      <c r="E106" s="228">
        <v>0</v>
      </c>
      <c r="F106" s="228">
        <v>1.5213939999999997</v>
      </c>
      <c r="G106" s="228">
        <v>1.586471</v>
      </c>
      <c r="H106" s="228">
        <v>1.6495630000000001</v>
      </c>
      <c r="I106" s="228">
        <v>1.443845</v>
      </c>
      <c r="J106" s="228">
        <v>1.2170879999999999</v>
      </c>
      <c r="K106" s="228">
        <v>1.16755652</v>
      </c>
      <c r="L106" s="228">
        <v>1.07134456</v>
      </c>
      <c r="M106" s="228">
        <v>1.0677067600000001</v>
      </c>
      <c r="N106" s="228">
        <v>0.966194</v>
      </c>
      <c r="O106" s="228">
        <v>0.89296552000000018</v>
      </c>
      <c r="P106" s="228">
        <v>0.94495529999999994</v>
      </c>
      <c r="Q106" s="228">
        <v>0.94718445999999989</v>
      </c>
      <c r="R106" s="296">
        <f t="shared" si="24"/>
        <v>14.47626812</v>
      </c>
      <c r="S106" s="290"/>
    </row>
    <row r="107" spans="2:19" ht="15" customHeight="1">
      <c r="B107" s="265" t="s">
        <v>93</v>
      </c>
      <c r="C107" s="228">
        <v>0</v>
      </c>
      <c r="D107" s="228">
        <v>0</v>
      </c>
      <c r="E107" s="228">
        <v>0</v>
      </c>
      <c r="F107" s="228">
        <v>0</v>
      </c>
      <c r="G107" s="228">
        <v>0</v>
      </c>
      <c r="H107" s="228">
        <v>0</v>
      </c>
      <c r="I107" s="228">
        <v>0</v>
      </c>
      <c r="J107" s="228">
        <v>0</v>
      </c>
      <c r="K107" s="228">
        <v>0</v>
      </c>
      <c r="L107" s="228">
        <v>0</v>
      </c>
      <c r="M107" s="228">
        <v>0</v>
      </c>
      <c r="N107" s="228">
        <v>0</v>
      </c>
      <c r="O107" s="228">
        <v>0</v>
      </c>
      <c r="P107" s="228">
        <v>0</v>
      </c>
      <c r="Q107" s="228">
        <v>0</v>
      </c>
      <c r="R107" s="296">
        <f t="shared" si="24"/>
        <v>0</v>
      </c>
      <c r="S107" s="290"/>
    </row>
    <row r="108" spans="2:19" ht="15" customHeight="1">
      <c r="B108" s="265" t="s">
        <v>94</v>
      </c>
      <c r="C108" s="228">
        <v>0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  <c r="I108" s="228">
        <v>0</v>
      </c>
      <c r="J108" s="228">
        <v>0</v>
      </c>
      <c r="K108" s="228">
        <v>0</v>
      </c>
      <c r="L108" s="228">
        <v>0</v>
      </c>
      <c r="M108" s="228">
        <v>0</v>
      </c>
      <c r="N108" s="228">
        <v>0</v>
      </c>
      <c r="O108" s="228">
        <v>0</v>
      </c>
      <c r="P108" s="228">
        <v>0</v>
      </c>
      <c r="Q108" s="228">
        <v>0</v>
      </c>
      <c r="R108" s="296">
        <f>SUM(F108:Q108)</f>
        <v>0</v>
      </c>
      <c r="S108" s="290"/>
    </row>
    <row r="109" spans="2:19" ht="15" customHeight="1">
      <c r="B109" s="265" t="s">
        <v>95</v>
      </c>
      <c r="C109" s="228">
        <v>1</v>
      </c>
      <c r="D109" s="228">
        <v>65.124200000000002</v>
      </c>
      <c r="E109" s="228">
        <v>0</v>
      </c>
      <c r="F109" s="228">
        <v>60.458930989999999</v>
      </c>
      <c r="G109" s="228">
        <v>38.604030799999997</v>
      </c>
      <c r="H109" s="228">
        <v>35.523626999999998</v>
      </c>
      <c r="I109" s="228">
        <v>51.967016509999993</v>
      </c>
      <c r="J109" s="228">
        <v>55.846721989999999</v>
      </c>
      <c r="K109" s="228">
        <v>55.901329919999995</v>
      </c>
      <c r="L109" s="228">
        <v>53.92777512</v>
      </c>
      <c r="M109" s="228">
        <v>52.198972169999998</v>
      </c>
      <c r="N109" s="228">
        <v>45.766423000000003</v>
      </c>
      <c r="O109" s="228">
        <v>54.57184599</v>
      </c>
      <c r="P109" s="228">
        <v>51.519326999999997</v>
      </c>
      <c r="Q109" s="228">
        <v>51.231227990000001</v>
      </c>
      <c r="R109" s="296">
        <f t="shared" ref="R109:R151" si="25">SUM(F109:Q109)</f>
        <v>607.51722847999997</v>
      </c>
      <c r="S109" s="290"/>
    </row>
    <row r="110" spans="2:19" ht="15" customHeight="1">
      <c r="B110" s="227"/>
      <c r="C110" s="228"/>
      <c r="D110" s="228"/>
      <c r="E110" s="228"/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310"/>
      <c r="S110" s="290"/>
    </row>
    <row r="111" spans="2:19" s="205" customFormat="1" ht="15" customHeight="1">
      <c r="B111" s="219" t="s">
        <v>96</v>
      </c>
      <c r="C111" s="254">
        <f>+SUM(C112:C130)</f>
        <v>63</v>
      </c>
      <c r="D111" s="254">
        <f t="shared" ref="D111:R111" si="26">+SUM(D112:D130)</f>
        <v>97.985200000000006</v>
      </c>
      <c r="E111" s="254">
        <f t="shared" si="26"/>
        <v>0</v>
      </c>
      <c r="F111" s="254">
        <f t="shared" si="26"/>
        <v>23.66715585</v>
      </c>
      <c r="G111" s="254">
        <f t="shared" si="26"/>
        <v>23.499560519999999</v>
      </c>
      <c r="H111" s="254">
        <f t="shared" si="26"/>
        <v>24.112202899999996</v>
      </c>
      <c r="I111" s="254">
        <f t="shared" si="26"/>
        <v>22.644149049999996</v>
      </c>
      <c r="J111" s="254">
        <f t="shared" si="26"/>
        <v>27.335239809999997</v>
      </c>
      <c r="K111" s="254">
        <f t="shared" si="26"/>
        <v>29.542977290000003</v>
      </c>
      <c r="L111" s="254">
        <f t="shared" si="26"/>
        <v>28.483902419999993</v>
      </c>
      <c r="M111" s="254">
        <f t="shared" si="26"/>
        <v>24.65676216</v>
      </c>
      <c r="N111" s="254">
        <f t="shared" si="26"/>
        <v>21.369200929999998</v>
      </c>
      <c r="O111" s="254">
        <f t="shared" si="26"/>
        <v>21.073669389999999</v>
      </c>
      <c r="P111" s="254">
        <f t="shared" si="26"/>
        <v>20.767021220000004</v>
      </c>
      <c r="Q111" s="254">
        <f t="shared" si="26"/>
        <v>19.234114810000001</v>
      </c>
      <c r="R111" s="254">
        <f t="shared" si="26"/>
        <v>286.38595635000001</v>
      </c>
      <c r="S111" s="289"/>
    </row>
    <row r="112" spans="2:19" ht="15" customHeight="1">
      <c r="B112" s="265" t="s">
        <v>81</v>
      </c>
      <c r="C112" s="228">
        <v>30</v>
      </c>
      <c r="D112" s="228">
        <v>41.970400000000005</v>
      </c>
      <c r="E112" s="228">
        <v>0</v>
      </c>
      <c r="F112" s="228">
        <v>12.92555185</v>
      </c>
      <c r="G112" s="228">
        <v>11.994254520000002</v>
      </c>
      <c r="H112" s="228">
        <v>12.047576899999999</v>
      </c>
      <c r="I112" s="228">
        <v>11.683787199999998</v>
      </c>
      <c r="J112" s="228">
        <v>11.964221809999998</v>
      </c>
      <c r="K112" s="228">
        <v>12.41674429</v>
      </c>
      <c r="L112" s="228">
        <v>11.729221419999998</v>
      </c>
      <c r="M112" s="228">
        <v>12.621808159999999</v>
      </c>
      <c r="N112" s="228">
        <v>11.990634929999999</v>
      </c>
      <c r="O112" s="228">
        <v>10.850682390000001</v>
      </c>
      <c r="P112" s="228">
        <v>10.756730220000001</v>
      </c>
      <c r="Q112" s="228">
        <v>9.8917568100000004</v>
      </c>
      <c r="R112" s="296">
        <f t="shared" si="25"/>
        <v>140.87297050000001</v>
      </c>
      <c r="S112" s="290"/>
    </row>
    <row r="113" spans="2:19" ht="15" customHeight="1">
      <c r="B113" s="314" t="s">
        <v>82</v>
      </c>
      <c r="C113" s="228">
        <v>0</v>
      </c>
      <c r="D113" s="228">
        <v>0</v>
      </c>
      <c r="E113" s="228">
        <v>0</v>
      </c>
      <c r="F113" s="228">
        <v>0</v>
      </c>
      <c r="G113" s="228">
        <v>0</v>
      </c>
      <c r="H113" s="228">
        <v>0</v>
      </c>
      <c r="I113" s="228">
        <v>0</v>
      </c>
      <c r="J113" s="228">
        <v>0</v>
      </c>
      <c r="K113" s="228">
        <v>0</v>
      </c>
      <c r="L113" s="228">
        <v>0</v>
      </c>
      <c r="M113" s="228">
        <v>0</v>
      </c>
      <c r="N113" s="228">
        <v>0</v>
      </c>
      <c r="O113" s="228">
        <v>0</v>
      </c>
      <c r="P113" s="228">
        <v>0</v>
      </c>
      <c r="Q113" s="228">
        <v>0</v>
      </c>
      <c r="R113" s="296">
        <f t="shared" si="25"/>
        <v>0</v>
      </c>
      <c r="S113" s="290"/>
    </row>
    <row r="114" spans="2:19" ht="15" customHeight="1">
      <c r="B114" s="265" t="s">
        <v>110</v>
      </c>
      <c r="C114" s="228">
        <v>0</v>
      </c>
      <c r="D114" s="228">
        <v>0</v>
      </c>
      <c r="E114" s="228">
        <v>0</v>
      </c>
      <c r="F114" s="228">
        <v>0</v>
      </c>
      <c r="G114" s="228">
        <v>0</v>
      </c>
      <c r="H114" s="228">
        <v>0</v>
      </c>
      <c r="I114" s="228">
        <v>0</v>
      </c>
      <c r="J114" s="228">
        <v>0</v>
      </c>
      <c r="K114" s="228">
        <v>0</v>
      </c>
      <c r="L114" s="228">
        <v>0</v>
      </c>
      <c r="M114" s="228">
        <v>0</v>
      </c>
      <c r="N114" s="228">
        <v>0</v>
      </c>
      <c r="O114" s="228">
        <v>0</v>
      </c>
      <c r="P114" s="228">
        <v>0</v>
      </c>
      <c r="Q114" s="228">
        <v>0</v>
      </c>
      <c r="R114" s="296">
        <f>SUM(I114:Q114)</f>
        <v>0</v>
      </c>
      <c r="S114" s="290"/>
    </row>
    <row r="115" spans="2:19" ht="15" customHeight="1">
      <c r="B115" s="266" t="s">
        <v>85</v>
      </c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249"/>
      <c r="R115" s="296"/>
      <c r="S115" s="290"/>
    </row>
    <row r="116" spans="2:19" ht="15" customHeight="1">
      <c r="B116" s="265" t="s">
        <v>83</v>
      </c>
      <c r="C116" s="228">
        <v>0</v>
      </c>
      <c r="D116" s="228">
        <v>0</v>
      </c>
      <c r="E116" s="228">
        <v>0</v>
      </c>
      <c r="F116" s="228">
        <v>0</v>
      </c>
      <c r="G116" s="228">
        <v>0</v>
      </c>
      <c r="H116" s="228">
        <v>0</v>
      </c>
      <c r="I116" s="228">
        <v>0</v>
      </c>
      <c r="J116" s="228">
        <v>0</v>
      </c>
      <c r="K116" s="228">
        <v>0</v>
      </c>
      <c r="L116" s="228">
        <v>0</v>
      </c>
      <c r="M116" s="228">
        <v>0</v>
      </c>
      <c r="N116" s="228">
        <v>0</v>
      </c>
      <c r="O116" s="228">
        <v>0</v>
      </c>
      <c r="P116" s="228">
        <v>0</v>
      </c>
      <c r="Q116" s="228">
        <v>0</v>
      </c>
      <c r="R116" s="296">
        <f>SUM(F116:Q116)</f>
        <v>0</v>
      </c>
      <c r="S116" s="290"/>
    </row>
    <row r="117" spans="2:19" ht="15" customHeight="1">
      <c r="B117" s="265" t="s">
        <v>84</v>
      </c>
      <c r="C117" s="228">
        <v>0</v>
      </c>
      <c r="D117" s="228">
        <v>0</v>
      </c>
      <c r="E117" s="228">
        <v>0</v>
      </c>
      <c r="F117" s="228">
        <v>0</v>
      </c>
      <c r="G117" s="228">
        <v>0</v>
      </c>
      <c r="H117" s="228">
        <v>0</v>
      </c>
      <c r="I117" s="228">
        <v>0</v>
      </c>
      <c r="J117" s="228">
        <v>0</v>
      </c>
      <c r="K117" s="228">
        <v>0</v>
      </c>
      <c r="L117" s="228">
        <v>0</v>
      </c>
      <c r="M117" s="228">
        <v>0</v>
      </c>
      <c r="N117" s="228">
        <v>0</v>
      </c>
      <c r="O117" s="228">
        <v>0</v>
      </c>
      <c r="P117" s="228">
        <v>0</v>
      </c>
      <c r="Q117" s="228">
        <v>0</v>
      </c>
      <c r="R117" s="296">
        <f t="shared" si="25"/>
        <v>0</v>
      </c>
      <c r="S117" s="290"/>
    </row>
    <row r="118" spans="2:19" ht="15" customHeight="1">
      <c r="B118" s="266" t="s">
        <v>85</v>
      </c>
      <c r="C118" s="228">
        <v>0</v>
      </c>
      <c r="D118" s="228">
        <v>0</v>
      </c>
      <c r="E118" s="228">
        <v>0</v>
      </c>
      <c r="F118" s="228">
        <v>2.715112</v>
      </c>
      <c r="G118" s="228">
        <v>2.6648689999999999</v>
      </c>
      <c r="H118" s="228">
        <v>2.6855329999999999</v>
      </c>
      <c r="I118" s="228">
        <v>2.6165890000000003</v>
      </c>
      <c r="J118" s="228">
        <v>2.6218180000000002</v>
      </c>
      <c r="K118" s="228">
        <v>2.8776029999999997</v>
      </c>
      <c r="L118" s="228">
        <v>2.6724679999999994</v>
      </c>
      <c r="M118" s="228">
        <v>2.8728540000000002</v>
      </c>
      <c r="N118" s="228">
        <v>4.1230359999999999</v>
      </c>
      <c r="O118" s="228">
        <v>4.9492700000000003</v>
      </c>
      <c r="P118" s="228">
        <v>4.9575530000000008</v>
      </c>
      <c r="Q118" s="228">
        <v>4.4290750000000001</v>
      </c>
      <c r="R118" s="296">
        <f t="shared" si="25"/>
        <v>40.185779999999994</v>
      </c>
      <c r="S118" s="290"/>
    </row>
    <row r="119" spans="2:19" ht="15" customHeight="1">
      <c r="B119" s="265" t="s">
        <v>86</v>
      </c>
      <c r="C119" s="228">
        <v>1</v>
      </c>
      <c r="D119" s="228">
        <v>7.0000000000000007E-2</v>
      </c>
      <c r="E119" s="228">
        <v>0</v>
      </c>
      <c r="F119" s="228">
        <v>2.637</v>
      </c>
      <c r="G119" s="228">
        <v>3.5916000000000001</v>
      </c>
      <c r="H119" s="228">
        <v>3.9815999999999998</v>
      </c>
      <c r="I119" s="228">
        <v>3.5164</v>
      </c>
      <c r="J119" s="228">
        <v>4.0667999999999997</v>
      </c>
      <c r="K119" s="228">
        <v>3.9276</v>
      </c>
      <c r="L119" s="228">
        <v>3.7795999999999998</v>
      </c>
      <c r="M119" s="228">
        <v>0.87680000000000002</v>
      </c>
      <c r="N119" s="228">
        <v>3.8E-3</v>
      </c>
      <c r="O119" s="228">
        <v>3.2000000000000002E-3</v>
      </c>
      <c r="P119" s="228">
        <v>2.2000000000000001E-3</v>
      </c>
      <c r="Q119" s="228">
        <v>2.2000000000000001E-3</v>
      </c>
      <c r="R119" s="296">
        <f t="shared" si="25"/>
        <v>26.388799999999996</v>
      </c>
      <c r="S119" s="290"/>
    </row>
    <row r="120" spans="2:19" ht="15" customHeight="1">
      <c r="B120" s="265" t="s">
        <v>87</v>
      </c>
      <c r="C120" s="228">
        <v>9</v>
      </c>
      <c r="D120" s="228">
        <v>7.604000000000001</v>
      </c>
      <c r="E120" s="228">
        <v>0</v>
      </c>
      <c r="F120" s="228">
        <v>0.9374619999999998</v>
      </c>
      <c r="G120" s="228">
        <v>0.94238899999999992</v>
      </c>
      <c r="H120" s="228">
        <v>0.83906999999999998</v>
      </c>
      <c r="I120" s="228">
        <v>0.75417485000000006</v>
      </c>
      <c r="J120" s="228">
        <v>0.92941700000000005</v>
      </c>
      <c r="K120" s="228">
        <v>1.00031</v>
      </c>
      <c r="L120" s="228">
        <v>0.80053099999999999</v>
      </c>
      <c r="M120" s="228">
        <v>0.86180599999999996</v>
      </c>
      <c r="N120" s="228">
        <v>0.88116299999999992</v>
      </c>
      <c r="O120" s="228">
        <v>0.90112700000000012</v>
      </c>
      <c r="P120" s="228">
        <v>0.91541799999999995</v>
      </c>
      <c r="Q120" s="228">
        <v>0.85812900000000014</v>
      </c>
      <c r="R120" s="296">
        <f t="shared" si="25"/>
        <v>10.620996850000001</v>
      </c>
      <c r="S120" s="290"/>
    </row>
    <row r="121" spans="2:19" ht="15" customHeight="1">
      <c r="B121" s="266" t="s">
        <v>85</v>
      </c>
      <c r="C121" s="228">
        <v>0</v>
      </c>
      <c r="D121" s="228">
        <v>0</v>
      </c>
      <c r="E121" s="228">
        <v>0</v>
      </c>
      <c r="F121" s="228">
        <v>0.25890600000000003</v>
      </c>
      <c r="G121" s="228">
        <v>0.24671299999999999</v>
      </c>
      <c r="H121" s="228">
        <v>0.243698</v>
      </c>
      <c r="I121" s="228">
        <v>0.19980300000000001</v>
      </c>
      <c r="J121" s="228">
        <v>0.19085099999999999</v>
      </c>
      <c r="K121" s="228">
        <v>0.189697</v>
      </c>
      <c r="L121" s="228">
        <v>0.31619600000000003</v>
      </c>
      <c r="M121" s="228">
        <v>0.26317800000000002</v>
      </c>
      <c r="N121" s="228">
        <v>0.25413999999999998</v>
      </c>
      <c r="O121" s="228">
        <v>0.247839</v>
      </c>
      <c r="P121" s="228">
        <v>0.18173900000000001</v>
      </c>
      <c r="Q121" s="228">
        <v>0.26511000000000001</v>
      </c>
      <c r="R121" s="296">
        <f t="shared" si="25"/>
        <v>2.8578699999999997</v>
      </c>
      <c r="S121" s="290"/>
    </row>
    <row r="122" spans="2:19" ht="15" customHeight="1">
      <c r="B122" s="265" t="s">
        <v>88</v>
      </c>
      <c r="C122" s="228">
        <v>0</v>
      </c>
      <c r="D122" s="228">
        <v>0</v>
      </c>
      <c r="E122" s="228">
        <v>0</v>
      </c>
      <c r="F122" s="228">
        <v>0</v>
      </c>
      <c r="G122" s="228">
        <v>0</v>
      </c>
      <c r="H122" s="228">
        <v>0</v>
      </c>
      <c r="I122" s="228">
        <v>0</v>
      </c>
      <c r="J122" s="228">
        <v>0</v>
      </c>
      <c r="K122" s="228">
        <v>0</v>
      </c>
      <c r="L122" s="228">
        <v>0</v>
      </c>
      <c r="M122" s="228">
        <v>0</v>
      </c>
      <c r="N122" s="228">
        <v>0</v>
      </c>
      <c r="O122" s="228">
        <v>0</v>
      </c>
      <c r="P122" s="228">
        <v>0</v>
      </c>
      <c r="Q122" s="228">
        <v>0</v>
      </c>
      <c r="R122" s="296">
        <f t="shared" si="25"/>
        <v>0</v>
      </c>
      <c r="S122" s="290"/>
    </row>
    <row r="123" spans="2:19" ht="15" customHeight="1">
      <c r="B123" s="266" t="s">
        <v>85</v>
      </c>
      <c r="C123" s="228">
        <v>0</v>
      </c>
      <c r="D123" s="228">
        <v>0</v>
      </c>
      <c r="E123" s="228">
        <v>0</v>
      </c>
      <c r="F123" s="228">
        <v>0</v>
      </c>
      <c r="G123" s="228">
        <v>0</v>
      </c>
      <c r="H123" s="228">
        <v>0</v>
      </c>
      <c r="I123" s="228">
        <v>0</v>
      </c>
      <c r="J123" s="228">
        <v>0</v>
      </c>
      <c r="K123" s="228">
        <v>0</v>
      </c>
      <c r="L123" s="228">
        <v>0</v>
      </c>
      <c r="M123" s="228">
        <v>0</v>
      </c>
      <c r="N123" s="228">
        <v>0</v>
      </c>
      <c r="O123" s="228">
        <v>0</v>
      </c>
      <c r="P123" s="228">
        <v>0</v>
      </c>
      <c r="Q123" s="228">
        <v>0</v>
      </c>
      <c r="R123" s="296">
        <f t="shared" si="25"/>
        <v>0</v>
      </c>
      <c r="S123" s="290"/>
    </row>
    <row r="124" spans="2:19" ht="15" customHeight="1">
      <c r="B124" s="266" t="s">
        <v>89</v>
      </c>
      <c r="C124" s="228">
        <v>14</v>
      </c>
      <c r="D124" s="228">
        <v>39.705600000000004</v>
      </c>
      <c r="E124" s="228">
        <v>0</v>
      </c>
      <c r="F124" s="228">
        <v>0.47818499999999997</v>
      </c>
      <c r="G124" s="228">
        <v>9.9064999999999986E-2</v>
      </c>
      <c r="H124" s="228">
        <v>6.9849999999999995E-2</v>
      </c>
      <c r="I124" s="228">
        <v>5.9610000000000003E-2</v>
      </c>
      <c r="J124" s="228">
        <v>3.8719749999999999</v>
      </c>
      <c r="K124" s="228">
        <v>5.0645350000000002</v>
      </c>
      <c r="L124" s="228">
        <v>5.7461649999999995</v>
      </c>
      <c r="M124" s="228">
        <v>3.57396</v>
      </c>
      <c r="N124" s="228">
        <v>0.83771999999999991</v>
      </c>
      <c r="O124" s="228">
        <v>0.95704999999999996</v>
      </c>
      <c r="P124" s="228">
        <v>0.510355</v>
      </c>
      <c r="Q124" s="228">
        <v>0.36045500000000008</v>
      </c>
      <c r="R124" s="296">
        <f t="shared" si="25"/>
        <v>21.628925000000002</v>
      </c>
      <c r="S124" s="290"/>
    </row>
    <row r="125" spans="2:19" ht="15" customHeight="1">
      <c r="B125" s="266" t="s">
        <v>90</v>
      </c>
      <c r="C125" s="228">
        <v>0</v>
      </c>
      <c r="D125" s="228">
        <v>0</v>
      </c>
      <c r="E125" s="228">
        <v>0</v>
      </c>
      <c r="F125" s="228">
        <v>0</v>
      </c>
      <c r="G125" s="228">
        <v>0</v>
      </c>
      <c r="H125" s="228">
        <v>0</v>
      </c>
      <c r="I125" s="228">
        <v>0</v>
      </c>
      <c r="J125" s="228">
        <v>0</v>
      </c>
      <c r="K125" s="228">
        <v>0</v>
      </c>
      <c r="L125" s="228">
        <v>0</v>
      </c>
      <c r="M125" s="228">
        <v>0</v>
      </c>
      <c r="N125" s="228">
        <v>0</v>
      </c>
      <c r="O125" s="228">
        <v>0</v>
      </c>
      <c r="P125" s="228">
        <v>0</v>
      </c>
      <c r="Q125" s="228">
        <v>0</v>
      </c>
      <c r="R125" s="296">
        <f t="shared" si="25"/>
        <v>0</v>
      </c>
      <c r="S125" s="290"/>
    </row>
    <row r="126" spans="2:19" ht="15" customHeight="1">
      <c r="B126" s="266" t="s">
        <v>91</v>
      </c>
      <c r="C126" s="228">
        <v>2</v>
      </c>
      <c r="D126" s="228">
        <v>0.17920000000000003</v>
      </c>
      <c r="E126" s="228">
        <v>0</v>
      </c>
      <c r="F126" s="228">
        <v>0</v>
      </c>
      <c r="G126" s="228">
        <v>0</v>
      </c>
      <c r="H126" s="228">
        <v>0</v>
      </c>
      <c r="I126" s="228">
        <v>0</v>
      </c>
      <c r="J126" s="228">
        <v>0</v>
      </c>
      <c r="K126" s="228">
        <v>4.28E-3</v>
      </c>
      <c r="L126" s="228">
        <v>6.7400000000000003E-3</v>
      </c>
      <c r="M126" s="228">
        <v>7.2300000000000003E-3</v>
      </c>
      <c r="N126" s="228">
        <v>6.6400000000000001E-3</v>
      </c>
      <c r="O126" s="228">
        <v>7.8399999999999997E-3</v>
      </c>
      <c r="P126" s="228">
        <v>8.5000000000000006E-3</v>
      </c>
      <c r="Q126" s="228">
        <v>7.7299999999999999E-3</v>
      </c>
      <c r="R126" s="296">
        <f t="shared" si="25"/>
        <v>4.8960000000000004E-2</v>
      </c>
      <c r="S126" s="290"/>
    </row>
    <row r="127" spans="2:19" ht="15" customHeight="1">
      <c r="B127" s="265" t="s">
        <v>92</v>
      </c>
      <c r="C127" s="228">
        <v>7</v>
      </c>
      <c r="D127" s="228">
        <v>8.4560000000000013</v>
      </c>
      <c r="E127" s="228">
        <v>0</v>
      </c>
      <c r="F127" s="228">
        <v>3.7149389999999998</v>
      </c>
      <c r="G127" s="228">
        <v>3.9606699999999999</v>
      </c>
      <c r="H127" s="228">
        <v>4.2448750000000004</v>
      </c>
      <c r="I127" s="228">
        <v>3.8137850000000002</v>
      </c>
      <c r="J127" s="228">
        <v>3.6901569999999997</v>
      </c>
      <c r="K127" s="228">
        <v>4.062208</v>
      </c>
      <c r="L127" s="228">
        <v>3.4329809999999998</v>
      </c>
      <c r="M127" s="228">
        <v>3.5791260000000005</v>
      </c>
      <c r="N127" s="228">
        <v>3.2720669999999998</v>
      </c>
      <c r="O127" s="228">
        <v>3.1566610000000002</v>
      </c>
      <c r="P127" s="228">
        <v>3.434526</v>
      </c>
      <c r="Q127" s="228">
        <v>3.4196589999999998</v>
      </c>
      <c r="R127" s="296">
        <f t="shared" si="25"/>
        <v>43.781654000000003</v>
      </c>
      <c r="S127" s="290"/>
    </row>
    <row r="128" spans="2:19" ht="15" customHeight="1">
      <c r="B128" s="265" t="s">
        <v>93</v>
      </c>
      <c r="C128" s="228">
        <v>0</v>
      </c>
      <c r="D128" s="228">
        <v>0</v>
      </c>
      <c r="E128" s="228">
        <v>0</v>
      </c>
      <c r="F128" s="228">
        <v>0</v>
      </c>
      <c r="G128" s="228">
        <v>0</v>
      </c>
      <c r="H128" s="228">
        <v>0</v>
      </c>
      <c r="I128" s="228">
        <v>0</v>
      </c>
      <c r="J128" s="228">
        <v>0</v>
      </c>
      <c r="K128" s="228">
        <v>0</v>
      </c>
      <c r="L128" s="228">
        <v>0</v>
      </c>
      <c r="M128" s="228">
        <v>0</v>
      </c>
      <c r="N128" s="228">
        <v>0</v>
      </c>
      <c r="O128" s="228">
        <v>0</v>
      </c>
      <c r="P128" s="228">
        <v>0</v>
      </c>
      <c r="Q128" s="228">
        <v>0</v>
      </c>
      <c r="R128" s="296">
        <f t="shared" si="25"/>
        <v>0</v>
      </c>
      <c r="S128" s="290"/>
    </row>
    <row r="129" spans="1:19" ht="15" customHeight="1">
      <c r="B129" s="265" t="s">
        <v>94</v>
      </c>
      <c r="C129" s="228">
        <v>0</v>
      </c>
      <c r="D129" s="228">
        <v>0</v>
      </c>
      <c r="E129" s="228">
        <v>0</v>
      </c>
      <c r="F129" s="228">
        <v>0</v>
      </c>
      <c r="G129" s="228">
        <v>0</v>
      </c>
      <c r="H129" s="228">
        <v>0</v>
      </c>
      <c r="I129" s="228">
        <v>0</v>
      </c>
      <c r="J129" s="228">
        <v>0</v>
      </c>
      <c r="K129" s="228">
        <v>0</v>
      </c>
      <c r="L129" s="228">
        <v>0</v>
      </c>
      <c r="M129" s="228">
        <v>0</v>
      </c>
      <c r="N129" s="228">
        <v>0</v>
      </c>
      <c r="O129" s="228">
        <v>0</v>
      </c>
      <c r="P129" s="228">
        <v>0</v>
      </c>
      <c r="Q129" s="228">
        <v>0</v>
      </c>
      <c r="R129" s="296">
        <f t="shared" si="25"/>
        <v>0</v>
      </c>
      <c r="S129" s="290"/>
    </row>
    <row r="130" spans="1:19" ht="15" customHeight="1">
      <c r="B130" s="265" t="s">
        <v>95</v>
      </c>
      <c r="C130" s="228">
        <v>0</v>
      </c>
      <c r="D130" s="228">
        <v>0</v>
      </c>
      <c r="E130" s="228">
        <v>0</v>
      </c>
      <c r="F130" s="228">
        <v>0</v>
      </c>
      <c r="G130" s="228">
        <v>0</v>
      </c>
      <c r="H130" s="228">
        <v>0</v>
      </c>
      <c r="I130" s="228">
        <v>0</v>
      </c>
      <c r="J130" s="228">
        <v>0</v>
      </c>
      <c r="K130" s="228">
        <v>0</v>
      </c>
      <c r="L130" s="228">
        <v>0</v>
      </c>
      <c r="M130" s="228">
        <v>0</v>
      </c>
      <c r="N130" s="228">
        <v>0</v>
      </c>
      <c r="O130" s="228">
        <v>0</v>
      </c>
      <c r="P130" s="228">
        <v>0</v>
      </c>
      <c r="Q130" s="228">
        <v>0</v>
      </c>
      <c r="R130" s="296">
        <f>SUM(F130:Q130)</f>
        <v>0</v>
      </c>
      <c r="S130" s="290"/>
    </row>
    <row r="131" spans="1:19" ht="15" customHeight="1">
      <c r="B131" s="227"/>
      <c r="C131" s="228"/>
      <c r="D131" s="233"/>
      <c r="E131" s="234"/>
      <c r="F131" s="233"/>
      <c r="G131" s="235"/>
      <c r="H131" s="235"/>
      <c r="I131" s="235"/>
      <c r="J131" s="235"/>
      <c r="K131" s="235"/>
      <c r="L131" s="301"/>
      <c r="M131" s="301"/>
      <c r="N131" s="301"/>
      <c r="O131" s="301"/>
      <c r="P131" s="301"/>
      <c r="Q131" s="302"/>
      <c r="R131" s="310"/>
      <c r="S131" s="290"/>
    </row>
    <row r="132" spans="1:19" s="205" customFormat="1" ht="15" customHeight="1">
      <c r="B132" s="219" t="s">
        <v>97</v>
      </c>
      <c r="C132" s="254">
        <f t="shared" ref="C132:Q132" si="27">SUM(C133:C151)</f>
        <v>48</v>
      </c>
      <c r="D132" s="260">
        <f t="shared" si="27"/>
        <v>448.13520000000005</v>
      </c>
      <c r="E132" s="261">
        <f t="shared" si="27"/>
        <v>0</v>
      </c>
      <c r="F132" s="260">
        <f t="shared" si="27"/>
        <v>88.955438400000006</v>
      </c>
      <c r="G132" s="260">
        <f t="shared" si="27"/>
        <v>83.629993679999998</v>
      </c>
      <c r="H132" s="260">
        <f t="shared" si="27"/>
        <v>89.564578960000006</v>
      </c>
      <c r="I132" s="260">
        <f t="shared" si="27"/>
        <v>108.65479080999999</v>
      </c>
      <c r="J132" s="260">
        <f t="shared" si="27"/>
        <v>163.09842405000001</v>
      </c>
      <c r="K132" s="260">
        <f t="shared" si="27"/>
        <v>160.81647687</v>
      </c>
      <c r="L132" s="260">
        <f t="shared" si="27"/>
        <v>159.50696842999997</v>
      </c>
      <c r="M132" s="260">
        <f t="shared" si="27"/>
        <v>138.94101791</v>
      </c>
      <c r="N132" s="260">
        <f t="shared" si="27"/>
        <v>97.102149359999999</v>
      </c>
      <c r="O132" s="260">
        <f t="shared" si="27"/>
        <v>100.25906272</v>
      </c>
      <c r="P132" s="260">
        <f t="shared" si="27"/>
        <v>104.74016239999999</v>
      </c>
      <c r="Q132" s="260">
        <f t="shared" si="27"/>
        <v>101.89692906000001</v>
      </c>
      <c r="R132" s="296">
        <f>SUM(F132:Q132)</f>
        <v>1397.1659926500001</v>
      </c>
      <c r="S132" s="289"/>
    </row>
    <row r="133" spans="1:19" ht="15" customHeight="1">
      <c r="B133" s="265" t="s">
        <v>81</v>
      </c>
      <c r="C133" s="228">
        <v>19</v>
      </c>
      <c r="D133" s="228">
        <v>152.49600000000001</v>
      </c>
      <c r="E133" s="228">
        <v>0</v>
      </c>
      <c r="F133" s="228">
        <v>34.522166599999998</v>
      </c>
      <c r="G133" s="228">
        <v>31.259630199999997</v>
      </c>
      <c r="H133" s="228">
        <v>34.110531399999999</v>
      </c>
      <c r="I133" s="228">
        <v>33.195766400000004</v>
      </c>
      <c r="J133" s="228">
        <v>40.959370399999997</v>
      </c>
      <c r="K133" s="228">
        <v>36.982995000000003</v>
      </c>
      <c r="L133" s="228">
        <v>38.491198799999992</v>
      </c>
      <c r="M133" s="228">
        <v>36.189024400000008</v>
      </c>
      <c r="N133" s="228">
        <v>44.74131217</v>
      </c>
      <c r="O133" s="228">
        <v>45.928724389999992</v>
      </c>
      <c r="P133" s="228">
        <v>49.804990260000004</v>
      </c>
      <c r="Q133" s="228">
        <v>46.103471859999992</v>
      </c>
      <c r="R133" s="296">
        <f>SUM(F133:Q133)</f>
        <v>472.28918188000006</v>
      </c>
      <c r="S133" s="290"/>
    </row>
    <row r="134" spans="1:19" ht="15" customHeight="1">
      <c r="B134" s="266" t="s">
        <v>82</v>
      </c>
      <c r="C134" s="228">
        <v>0</v>
      </c>
      <c r="D134" s="228">
        <v>0</v>
      </c>
      <c r="E134" s="228">
        <v>0</v>
      </c>
      <c r="F134" s="228">
        <v>0</v>
      </c>
      <c r="G134" s="228">
        <v>0</v>
      </c>
      <c r="H134" s="228">
        <v>0</v>
      </c>
      <c r="I134" s="228">
        <v>0</v>
      </c>
      <c r="J134" s="228">
        <v>0</v>
      </c>
      <c r="K134" s="228">
        <v>0</v>
      </c>
      <c r="L134" s="228">
        <v>0</v>
      </c>
      <c r="M134" s="228">
        <v>0</v>
      </c>
      <c r="N134" s="228">
        <v>0</v>
      </c>
      <c r="O134" s="228">
        <v>0</v>
      </c>
      <c r="P134" s="228">
        <v>0</v>
      </c>
      <c r="Q134" s="228">
        <v>0</v>
      </c>
      <c r="R134" s="296">
        <f>SUM(F134:Q134)</f>
        <v>0</v>
      </c>
      <c r="S134" s="290"/>
    </row>
    <row r="135" spans="1:19" ht="15" customHeight="1">
      <c r="B135" s="266" t="s">
        <v>83</v>
      </c>
      <c r="C135" s="228">
        <v>0</v>
      </c>
      <c r="D135" s="228">
        <v>0</v>
      </c>
      <c r="E135" s="228">
        <v>0</v>
      </c>
      <c r="F135" s="228">
        <v>0</v>
      </c>
      <c r="G135" s="228">
        <v>0</v>
      </c>
      <c r="H135" s="228">
        <v>0</v>
      </c>
      <c r="I135" s="228">
        <v>0</v>
      </c>
      <c r="J135" s="228">
        <v>0</v>
      </c>
      <c r="K135" s="228">
        <v>0</v>
      </c>
      <c r="L135" s="228">
        <v>0</v>
      </c>
      <c r="M135" s="228">
        <v>0</v>
      </c>
      <c r="N135" s="228">
        <v>0</v>
      </c>
      <c r="O135" s="228">
        <v>0</v>
      </c>
      <c r="P135" s="228">
        <v>0</v>
      </c>
      <c r="Q135" s="228">
        <v>0</v>
      </c>
      <c r="R135" s="296">
        <f t="shared" si="25"/>
        <v>0</v>
      </c>
      <c r="S135" s="290"/>
    </row>
    <row r="136" spans="1:19" ht="15" customHeight="1">
      <c r="B136" s="266" t="s">
        <v>84</v>
      </c>
      <c r="C136" s="228">
        <v>0</v>
      </c>
      <c r="D136" s="228">
        <v>0</v>
      </c>
      <c r="E136" s="228">
        <v>0</v>
      </c>
      <c r="F136" s="228">
        <v>0</v>
      </c>
      <c r="G136" s="228">
        <v>0</v>
      </c>
      <c r="H136" s="228">
        <v>0</v>
      </c>
      <c r="I136" s="228">
        <v>0</v>
      </c>
      <c r="J136" s="228">
        <v>0</v>
      </c>
      <c r="K136" s="228">
        <v>0</v>
      </c>
      <c r="L136" s="228">
        <v>0</v>
      </c>
      <c r="M136" s="228">
        <v>0</v>
      </c>
      <c r="N136" s="228">
        <v>0</v>
      </c>
      <c r="O136" s="228">
        <v>0</v>
      </c>
      <c r="P136" s="228">
        <v>0</v>
      </c>
      <c r="Q136" s="228">
        <v>0</v>
      </c>
      <c r="R136" s="296">
        <f t="shared" si="25"/>
        <v>0</v>
      </c>
      <c r="S136" s="290"/>
    </row>
    <row r="137" spans="1:19" ht="15" customHeight="1">
      <c r="B137" s="266" t="s">
        <v>85</v>
      </c>
      <c r="C137" s="228">
        <v>0</v>
      </c>
      <c r="D137" s="228">
        <v>0</v>
      </c>
      <c r="E137" s="228">
        <v>0</v>
      </c>
      <c r="F137" s="228">
        <v>7.8497380000000003</v>
      </c>
      <c r="G137" s="228">
        <v>7.0392849999999996</v>
      </c>
      <c r="H137" s="228">
        <v>7.8912429999999993</v>
      </c>
      <c r="I137" s="228">
        <v>7.494834</v>
      </c>
      <c r="J137" s="228">
        <v>9.2994810000000001</v>
      </c>
      <c r="K137" s="228">
        <v>8.5766779999999994</v>
      </c>
      <c r="L137" s="228">
        <v>8.9538270000000004</v>
      </c>
      <c r="M137" s="228">
        <v>8.3821890000000003</v>
      </c>
      <c r="N137" s="228">
        <v>8.4512900000000002</v>
      </c>
      <c r="O137" s="228">
        <v>7.81609</v>
      </c>
      <c r="P137" s="228">
        <v>8.4644069999999996</v>
      </c>
      <c r="Q137" s="228">
        <v>8.4296449999999989</v>
      </c>
      <c r="R137" s="296">
        <f t="shared" si="25"/>
        <v>98.648706999999987</v>
      </c>
      <c r="S137" s="290"/>
    </row>
    <row r="138" spans="1:19" ht="15" customHeight="1">
      <c r="B138" s="265" t="s">
        <v>86</v>
      </c>
      <c r="C138" s="228">
        <v>0</v>
      </c>
      <c r="D138" s="228">
        <v>0</v>
      </c>
      <c r="E138" s="228">
        <v>0</v>
      </c>
      <c r="F138" s="228">
        <v>0</v>
      </c>
      <c r="G138" s="228">
        <v>0</v>
      </c>
      <c r="H138" s="228">
        <v>0</v>
      </c>
      <c r="I138" s="228">
        <v>0</v>
      </c>
      <c r="J138" s="228">
        <v>0</v>
      </c>
      <c r="K138" s="228">
        <v>0</v>
      </c>
      <c r="L138" s="228">
        <v>0</v>
      </c>
      <c r="M138" s="228">
        <v>0</v>
      </c>
      <c r="N138" s="228">
        <v>0</v>
      </c>
      <c r="O138" s="228">
        <v>0</v>
      </c>
      <c r="P138" s="228">
        <v>0</v>
      </c>
      <c r="Q138" s="228">
        <v>0</v>
      </c>
      <c r="R138" s="296">
        <f t="shared" si="25"/>
        <v>0</v>
      </c>
      <c r="S138" s="290"/>
    </row>
    <row r="139" spans="1:19" ht="15" customHeight="1">
      <c r="B139" s="265" t="s">
        <v>87</v>
      </c>
      <c r="C139" s="228">
        <v>5</v>
      </c>
      <c r="D139" s="228">
        <v>34.4</v>
      </c>
      <c r="E139" s="228">
        <v>0</v>
      </c>
      <c r="F139" s="228">
        <v>0.10619999999999999</v>
      </c>
      <c r="G139" s="228">
        <v>2.5000000000000001E-3</v>
      </c>
      <c r="H139" s="228">
        <v>0.1144</v>
      </c>
      <c r="I139" s="228">
        <v>3.1999999999999997E-3</v>
      </c>
      <c r="J139" s="228">
        <v>0.25417500000000004</v>
      </c>
      <c r="K139" s="228">
        <v>0.30195500000000003</v>
      </c>
      <c r="L139" s="228">
        <v>0.31728000000000001</v>
      </c>
      <c r="M139" s="228">
        <v>0.58299500000000004</v>
      </c>
      <c r="N139" s="228">
        <v>0.62588999999999995</v>
      </c>
      <c r="O139" s="228">
        <v>1.6605700000000001</v>
      </c>
      <c r="P139" s="228">
        <v>1.06907</v>
      </c>
      <c r="Q139" s="228">
        <v>5.6911999999999994</v>
      </c>
      <c r="R139" s="296">
        <f t="shared" si="25"/>
        <v>10.729434999999999</v>
      </c>
      <c r="S139" s="290"/>
    </row>
    <row r="140" spans="1:19" ht="15" customHeight="1">
      <c r="B140" s="266" t="s">
        <v>85</v>
      </c>
      <c r="C140" s="228">
        <v>0</v>
      </c>
      <c r="D140" s="228">
        <v>0</v>
      </c>
      <c r="E140" s="228">
        <v>0</v>
      </c>
      <c r="F140" s="228">
        <v>2.24E-2</v>
      </c>
      <c r="G140" s="228">
        <v>5.9999999999999995E-4</v>
      </c>
      <c r="H140" s="228">
        <v>2.1700000000000001E-2</v>
      </c>
      <c r="I140" s="228">
        <v>1.4E-3</v>
      </c>
      <c r="J140" s="228">
        <v>6.9125000000000006E-2</v>
      </c>
      <c r="K140" s="228">
        <v>7.1844999999999992E-2</v>
      </c>
      <c r="L140" s="228">
        <v>7.3020000000000002E-2</v>
      </c>
      <c r="M140" s="228">
        <v>0.136405</v>
      </c>
      <c r="N140" s="228">
        <v>0.17991000000000001</v>
      </c>
      <c r="O140" s="228">
        <v>0.61552999999999991</v>
      </c>
      <c r="P140" s="228">
        <v>0.32972999999999997</v>
      </c>
      <c r="Q140" s="228">
        <v>0.1341</v>
      </c>
      <c r="R140" s="296">
        <f t="shared" si="25"/>
        <v>1.6557650000000002</v>
      </c>
      <c r="S140" s="290"/>
    </row>
    <row r="141" spans="1:19" ht="15" customHeight="1">
      <c r="B141" s="265" t="s">
        <v>88</v>
      </c>
      <c r="C141" s="228">
        <v>0</v>
      </c>
      <c r="D141" s="228">
        <v>0</v>
      </c>
      <c r="E141" s="228">
        <v>0</v>
      </c>
      <c r="F141" s="228">
        <v>0</v>
      </c>
      <c r="G141" s="228">
        <v>0</v>
      </c>
      <c r="H141" s="228">
        <v>0</v>
      </c>
      <c r="I141" s="228">
        <v>0</v>
      </c>
      <c r="J141" s="228">
        <v>0</v>
      </c>
      <c r="K141" s="228">
        <v>0</v>
      </c>
      <c r="L141" s="228">
        <v>0</v>
      </c>
      <c r="M141" s="228">
        <v>0</v>
      </c>
      <c r="N141" s="228">
        <v>0</v>
      </c>
      <c r="O141" s="228">
        <v>0</v>
      </c>
      <c r="P141" s="228">
        <v>0</v>
      </c>
      <c r="Q141" s="228">
        <v>0</v>
      </c>
      <c r="R141" s="296">
        <f t="shared" si="25"/>
        <v>0</v>
      </c>
      <c r="S141" s="290"/>
    </row>
    <row r="142" spans="1:19" ht="15" customHeight="1">
      <c r="B142" s="266" t="s">
        <v>85</v>
      </c>
      <c r="C142" s="228">
        <v>0</v>
      </c>
      <c r="D142" s="228">
        <v>0</v>
      </c>
      <c r="E142" s="228">
        <v>0</v>
      </c>
      <c r="F142" s="228">
        <v>0</v>
      </c>
      <c r="G142" s="228">
        <v>0</v>
      </c>
      <c r="H142" s="228">
        <v>0</v>
      </c>
      <c r="I142" s="228">
        <v>0</v>
      </c>
      <c r="J142" s="228">
        <v>0</v>
      </c>
      <c r="K142" s="228">
        <v>0</v>
      </c>
      <c r="L142" s="228">
        <v>0</v>
      </c>
      <c r="M142" s="228">
        <v>0</v>
      </c>
      <c r="N142" s="228">
        <v>0</v>
      </c>
      <c r="O142" s="228">
        <v>0</v>
      </c>
      <c r="P142" s="228">
        <v>0</v>
      </c>
      <c r="Q142" s="228">
        <v>0</v>
      </c>
      <c r="R142" s="296">
        <f t="shared" si="25"/>
        <v>0</v>
      </c>
      <c r="S142" s="290"/>
    </row>
    <row r="143" spans="1:19" ht="15" customHeight="1">
      <c r="A143" s="268"/>
      <c r="B143" s="266" t="s">
        <v>89</v>
      </c>
      <c r="C143" s="228">
        <v>12</v>
      </c>
      <c r="D143" s="228">
        <v>111.63920000000002</v>
      </c>
      <c r="E143" s="228">
        <v>0</v>
      </c>
      <c r="F143" s="228">
        <v>0.52410014999999999</v>
      </c>
      <c r="G143" s="228">
        <v>0.51759999999999995</v>
      </c>
      <c r="H143" s="228">
        <v>0.63283299999999998</v>
      </c>
      <c r="I143" s="228">
        <v>25.587800000000001</v>
      </c>
      <c r="J143" s="228">
        <v>67.350000000000009</v>
      </c>
      <c r="K143" s="228">
        <v>69.212566800000005</v>
      </c>
      <c r="L143" s="228">
        <v>68.909933440000003</v>
      </c>
      <c r="M143" s="228">
        <v>50.950633490000001</v>
      </c>
      <c r="N143" s="228">
        <v>2.0415001200000003</v>
      </c>
      <c r="O143" s="228">
        <v>0.51716678999999999</v>
      </c>
      <c r="P143" s="228">
        <v>0.85456690000000002</v>
      </c>
      <c r="Q143" s="228">
        <v>0.64379930000000019</v>
      </c>
      <c r="R143" s="296">
        <f t="shared" si="25"/>
        <v>287.74249999000006</v>
      </c>
      <c r="S143" s="290"/>
    </row>
    <row r="144" spans="1:19" ht="15" customHeight="1">
      <c r="B144" s="266" t="s">
        <v>90</v>
      </c>
      <c r="C144" s="228">
        <v>0</v>
      </c>
      <c r="D144" s="228">
        <v>0</v>
      </c>
      <c r="E144" s="228">
        <v>0</v>
      </c>
      <c r="F144" s="228">
        <v>0</v>
      </c>
      <c r="G144" s="228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v>0</v>
      </c>
      <c r="P144" s="228">
        <v>0</v>
      </c>
      <c r="Q144" s="228">
        <v>0</v>
      </c>
      <c r="R144" s="296">
        <f t="shared" si="25"/>
        <v>0</v>
      </c>
      <c r="S144" s="290"/>
    </row>
    <row r="145" spans="2:19" ht="15" customHeight="1">
      <c r="B145" s="266" t="s">
        <v>91</v>
      </c>
      <c r="C145" s="228">
        <v>0</v>
      </c>
      <c r="D145" s="228">
        <v>0</v>
      </c>
      <c r="E145" s="228">
        <v>0</v>
      </c>
      <c r="F145" s="228">
        <v>0</v>
      </c>
      <c r="G145" s="228">
        <v>0</v>
      </c>
      <c r="H145" s="228">
        <v>0</v>
      </c>
      <c r="I145" s="228">
        <v>0</v>
      </c>
      <c r="J145" s="228">
        <v>0</v>
      </c>
      <c r="K145" s="228">
        <v>0</v>
      </c>
      <c r="L145" s="228">
        <v>0</v>
      </c>
      <c r="M145" s="228">
        <v>0</v>
      </c>
      <c r="N145" s="228">
        <v>0</v>
      </c>
      <c r="O145" s="228">
        <v>0</v>
      </c>
      <c r="P145" s="228">
        <v>0</v>
      </c>
      <c r="Q145" s="228">
        <v>0</v>
      </c>
      <c r="R145" s="296">
        <f t="shared" si="25"/>
        <v>0</v>
      </c>
      <c r="S145" s="290"/>
    </row>
    <row r="146" spans="2:19" ht="15" customHeight="1">
      <c r="B146" s="314" t="s">
        <v>111</v>
      </c>
      <c r="C146" s="228">
        <v>10</v>
      </c>
      <c r="D146" s="228">
        <v>132</v>
      </c>
      <c r="E146" s="228">
        <v>0</v>
      </c>
      <c r="F146" s="228">
        <v>37.873733649999998</v>
      </c>
      <c r="G146" s="228">
        <v>36.406178480000001</v>
      </c>
      <c r="H146" s="228">
        <v>37.728771559999998</v>
      </c>
      <c r="I146" s="228">
        <v>35.135490410000003</v>
      </c>
      <c r="J146" s="228">
        <v>36.621672650000001</v>
      </c>
      <c r="K146" s="228">
        <v>36.72293707</v>
      </c>
      <c r="L146" s="228">
        <v>34.493109189999998</v>
      </c>
      <c r="M146" s="228">
        <v>35.046771020000001</v>
      </c>
      <c r="N146" s="228">
        <v>33.759047070000001</v>
      </c>
      <c r="O146" s="228">
        <v>36.987181540000002</v>
      </c>
      <c r="P146" s="228">
        <v>36.722198239999997</v>
      </c>
      <c r="Q146" s="228">
        <v>32.902712900000004</v>
      </c>
      <c r="R146" s="296">
        <f t="shared" si="25"/>
        <v>430.39980377999996</v>
      </c>
      <c r="S146" s="290"/>
    </row>
    <row r="147" spans="2:19" ht="15" customHeight="1">
      <c r="B147" s="314" t="s">
        <v>112</v>
      </c>
      <c r="C147" s="228">
        <v>0</v>
      </c>
      <c r="D147" s="228">
        <v>0</v>
      </c>
      <c r="E147" s="228">
        <v>0</v>
      </c>
      <c r="F147" s="228">
        <v>0</v>
      </c>
      <c r="G147" s="228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v>0</v>
      </c>
      <c r="P147" s="228">
        <v>0</v>
      </c>
      <c r="Q147" s="228">
        <v>0</v>
      </c>
      <c r="R147" s="296">
        <f t="shared" si="25"/>
        <v>0</v>
      </c>
      <c r="S147" s="290"/>
    </row>
    <row r="148" spans="2:19" ht="15" customHeight="1">
      <c r="B148" s="265" t="s">
        <v>92</v>
      </c>
      <c r="C148" s="228">
        <v>2</v>
      </c>
      <c r="D148" s="228">
        <v>17.600000000000001</v>
      </c>
      <c r="E148" s="228">
        <v>0</v>
      </c>
      <c r="F148" s="228">
        <v>8.0571000000000002</v>
      </c>
      <c r="G148" s="228">
        <v>8.4041999999999994</v>
      </c>
      <c r="H148" s="228">
        <v>9.0650999999999993</v>
      </c>
      <c r="I148" s="228">
        <v>7.2363</v>
      </c>
      <c r="J148" s="228">
        <v>8.5445999999999991</v>
      </c>
      <c r="K148" s="228">
        <v>8.9474999999999998</v>
      </c>
      <c r="L148" s="228">
        <v>8.2685999999999993</v>
      </c>
      <c r="M148" s="228">
        <v>7.6529999999999996</v>
      </c>
      <c r="N148" s="228">
        <v>7.3032000000000004</v>
      </c>
      <c r="O148" s="228">
        <v>6.7338000000000005</v>
      </c>
      <c r="P148" s="228">
        <v>7.4951999999999996</v>
      </c>
      <c r="Q148" s="228">
        <v>7.992</v>
      </c>
      <c r="R148" s="296">
        <f>SUM(F148:Q148)</f>
        <v>95.700600000000009</v>
      </c>
      <c r="S148" s="290"/>
    </row>
    <row r="149" spans="2:19" ht="15" customHeight="1">
      <c r="B149" s="265" t="s">
        <v>93</v>
      </c>
      <c r="C149" s="228">
        <v>0</v>
      </c>
      <c r="D149" s="228">
        <v>0</v>
      </c>
      <c r="E149" s="228">
        <v>0</v>
      </c>
      <c r="F149" s="228">
        <v>0</v>
      </c>
      <c r="G149" s="228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v>0</v>
      </c>
      <c r="P149" s="228">
        <v>0</v>
      </c>
      <c r="Q149" s="228">
        <v>0</v>
      </c>
      <c r="R149" s="296">
        <f>SUM(F149:Q149)</f>
        <v>0</v>
      </c>
      <c r="S149" s="290"/>
    </row>
    <row r="150" spans="2:19" ht="15" customHeight="1">
      <c r="B150" s="265" t="s">
        <v>94</v>
      </c>
      <c r="C150" s="228">
        <v>0</v>
      </c>
      <c r="D150" s="228">
        <v>0</v>
      </c>
      <c r="E150" s="228">
        <v>0</v>
      </c>
      <c r="F150" s="228">
        <v>0</v>
      </c>
      <c r="G150" s="228">
        <v>0</v>
      </c>
      <c r="H150" s="228">
        <v>0</v>
      </c>
      <c r="I150" s="228">
        <v>0</v>
      </c>
      <c r="J150" s="228">
        <v>0</v>
      </c>
      <c r="K150" s="228">
        <v>0</v>
      </c>
      <c r="L150" s="228">
        <v>0</v>
      </c>
      <c r="M150" s="228">
        <v>0</v>
      </c>
      <c r="N150" s="228">
        <v>0</v>
      </c>
      <c r="O150" s="228">
        <v>0</v>
      </c>
      <c r="P150" s="228">
        <v>0</v>
      </c>
      <c r="Q150" s="228">
        <v>0</v>
      </c>
      <c r="R150" s="296">
        <f t="shared" si="25"/>
        <v>0</v>
      </c>
      <c r="S150" s="290"/>
    </row>
    <row r="151" spans="2:19" ht="15" customHeight="1">
      <c r="B151" s="265" t="s">
        <v>95</v>
      </c>
      <c r="C151" s="228">
        <v>0</v>
      </c>
      <c r="D151" s="228">
        <v>0</v>
      </c>
      <c r="E151" s="228">
        <v>0</v>
      </c>
      <c r="F151" s="228">
        <v>0</v>
      </c>
      <c r="G151" s="228">
        <v>0</v>
      </c>
      <c r="H151" s="228">
        <v>0</v>
      </c>
      <c r="I151" s="228">
        <v>0</v>
      </c>
      <c r="J151" s="228">
        <v>0</v>
      </c>
      <c r="K151" s="228">
        <v>0</v>
      </c>
      <c r="L151" s="228">
        <v>0</v>
      </c>
      <c r="M151" s="228">
        <v>0</v>
      </c>
      <c r="N151" s="228">
        <v>0</v>
      </c>
      <c r="O151" s="228">
        <v>0</v>
      </c>
      <c r="P151" s="228">
        <v>0</v>
      </c>
      <c r="Q151" s="228">
        <v>0</v>
      </c>
      <c r="R151" s="296">
        <f t="shared" si="25"/>
        <v>0</v>
      </c>
      <c r="S151" s="290"/>
    </row>
    <row r="152" spans="2:19" ht="15" customHeight="1">
      <c r="B152" s="227"/>
      <c r="C152" s="228"/>
      <c r="D152" s="228"/>
      <c r="E152" s="234"/>
      <c r="F152" s="233"/>
      <c r="G152" s="235"/>
      <c r="H152" s="235"/>
      <c r="I152" s="235"/>
      <c r="J152" s="235"/>
      <c r="K152" s="235"/>
      <c r="L152" s="301"/>
      <c r="M152" s="301"/>
      <c r="N152" s="301"/>
      <c r="O152" s="301"/>
      <c r="P152" s="301"/>
      <c r="Q152" s="302"/>
      <c r="R152" s="310"/>
      <c r="S152" s="290"/>
    </row>
    <row r="153" spans="2:19" s="205" customFormat="1">
      <c r="B153" s="219" t="s">
        <v>99</v>
      </c>
      <c r="C153" s="254">
        <f t="shared" ref="C153:Q153" si="28">C90+C111+C132</f>
        <v>2138</v>
      </c>
      <c r="D153" s="260">
        <f t="shared" si="28"/>
        <v>926.88516000000004</v>
      </c>
      <c r="E153" s="261">
        <f t="shared" si="28"/>
        <v>0</v>
      </c>
      <c r="F153" s="260">
        <f t="shared" si="28"/>
        <v>226.52335055999998</v>
      </c>
      <c r="G153" s="260">
        <f t="shared" si="28"/>
        <v>197.36525398000001</v>
      </c>
      <c r="H153" s="260">
        <f t="shared" si="28"/>
        <v>201.62972193000002</v>
      </c>
      <c r="I153" s="260">
        <f t="shared" si="28"/>
        <v>230.60022038</v>
      </c>
      <c r="J153" s="260">
        <f t="shared" si="28"/>
        <v>293.11647754000001</v>
      </c>
      <c r="K153" s="260">
        <f t="shared" si="28"/>
        <v>294.13768338</v>
      </c>
      <c r="L153" s="260">
        <f t="shared" si="28"/>
        <v>287.49832681999999</v>
      </c>
      <c r="M153" s="260">
        <f t="shared" si="28"/>
        <v>272.53026026999999</v>
      </c>
      <c r="N153" s="260">
        <f t="shared" si="28"/>
        <v>229.54769386999999</v>
      </c>
      <c r="O153" s="260">
        <f t="shared" si="28"/>
        <v>236.63635287</v>
      </c>
      <c r="P153" s="260">
        <f t="shared" si="28"/>
        <v>239.54355480999999</v>
      </c>
      <c r="Q153" s="260">
        <f t="shared" si="28"/>
        <v>223.74500949000003</v>
      </c>
      <c r="R153" s="313">
        <f>SUM(F153:Q153)</f>
        <v>2932.8739058999995</v>
      </c>
      <c r="S153" s="289"/>
    </row>
    <row r="154" spans="2:19" s="205" customFormat="1" ht="15" thickBot="1">
      <c r="B154" s="237" t="s">
        <v>100</v>
      </c>
      <c r="C154" s="270">
        <f t="shared" ref="C154:Q154" si="29">C85+C153</f>
        <v>4470805</v>
      </c>
      <c r="D154" s="271">
        <f t="shared" si="29"/>
        <v>4050.1450005408924</v>
      </c>
      <c r="E154" s="272">
        <f t="shared" si="29"/>
        <v>4457992.0332833072</v>
      </c>
      <c r="F154" s="271">
        <f t="shared" si="29"/>
        <v>859.05964355999981</v>
      </c>
      <c r="G154" s="271">
        <f t="shared" si="29"/>
        <v>765.75911698000004</v>
      </c>
      <c r="H154" s="271">
        <f t="shared" si="29"/>
        <v>705.42988613</v>
      </c>
      <c r="I154" s="271">
        <f t="shared" si="29"/>
        <v>1006.2300014799999</v>
      </c>
      <c r="J154" s="271">
        <f t="shared" si="29"/>
        <v>1096.66626301</v>
      </c>
      <c r="K154" s="271">
        <f t="shared" si="29"/>
        <v>1066.5001448659664</v>
      </c>
      <c r="L154" s="271">
        <f t="shared" si="29"/>
        <v>1231.4025559000002</v>
      </c>
      <c r="M154" s="271">
        <f t="shared" si="29"/>
        <v>955.09941596999988</v>
      </c>
      <c r="N154" s="271">
        <f t="shared" si="29"/>
        <v>951.73695637000003</v>
      </c>
      <c r="O154" s="271">
        <f t="shared" si="29"/>
        <v>953.54900017</v>
      </c>
      <c r="P154" s="271">
        <f t="shared" si="29"/>
        <v>982.5269796099999</v>
      </c>
      <c r="Q154" s="271">
        <f t="shared" si="29"/>
        <v>991.71784528999979</v>
      </c>
      <c r="R154" s="316">
        <f>SUM(F154:Q154)</f>
        <v>11565.677809335964</v>
      </c>
      <c r="S154" s="289"/>
    </row>
    <row r="155" spans="2:19">
      <c r="B155" s="276"/>
      <c r="C155" s="206"/>
      <c r="D155" s="206"/>
      <c r="E155" s="206"/>
      <c r="F155" s="278"/>
      <c r="G155" s="278"/>
      <c r="H155" s="278"/>
      <c r="I155" s="278"/>
      <c r="J155" s="206"/>
      <c r="M155" s="317"/>
      <c r="N155" s="317"/>
      <c r="O155" s="288"/>
      <c r="P155" s="288"/>
      <c r="Q155" s="288"/>
      <c r="R155" s="288"/>
      <c r="S155" s="290"/>
    </row>
    <row r="156" spans="2:19" ht="15" thickBot="1">
      <c r="B156" s="279"/>
      <c r="C156" s="200"/>
      <c r="D156" s="200"/>
      <c r="E156" s="200"/>
      <c r="F156" s="200"/>
      <c r="G156" s="200"/>
      <c r="H156" s="200"/>
      <c r="I156" s="200"/>
      <c r="J156" s="200"/>
      <c r="K156" s="200"/>
      <c r="L156" s="318"/>
      <c r="M156" s="318"/>
      <c r="N156" s="318"/>
      <c r="O156" s="318"/>
      <c r="P156" s="318"/>
      <c r="Q156" s="318"/>
      <c r="R156" s="318"/>
      <c r="S156" s="319"/>
    </row>
  </sheetData>
  <mergeCells count="4">
    <mergeCell ref="B5:B6"/>
    <mergeCell ref="C5:C6"/>
    <mergeCell ref="D5:E5"/>
    <mergeCell ref="F5:R5"/>
  </mergeCells>
  <pageMargins left="0.51181102362204722" right="0.31496062992125984" top="0.35433070866141736" bottom="0.35433070866141736" header="0.31496062992125984" footer="0.31496062992125984"/>
  <pageSetup paperSize="5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showGridLines="0" topLeftCell="B142" zoomScale="62" zoomScaleNormal="62" workbookViewId="0">
      <selection activeCell="C172" sqref="C172"/>
    </sheetView>
  </sheetViews>
  <sheetFormatPr defaultColWidth="9.109375" defaultRowHeight="14.4"/>
  <cols>
    <col min="1" max="1" width="0" style="201" hidden="1" customWidth="1"/>
    <col min="2" max="2" width="6.44140625" style="201" bestFit="1" customWidth="1"/>
    <col min="3" max="3" width="62.6640625" style="201" customWidth="1"/>
    <col min="4" max="4" width="18.44140625" style="201" bestFit="1" customWidth="1"/>
    <col min="5" max="5" width="14.44140625" style="201" customWidth="1"/>
    <col min="6" max="6" width="15.88671875" style="201" customWidth="1"/>
    <col min="7" max="10" width="10.5546875" style="201" bestFit="1" customWidth="1"/>
    <col min="11" max="11" width="12.6640625" style="201" customWidth="1"/>
    <col min="12" max="12" width="11.6640625" style="201" bestFit="1" customWidth="1"/>
    <col min="13" max="13" width="11.5546875" style="285" customWidth="1"/>
    <col min="14" max="14" width="11.109375" style="285" customWidth="1"/>
    <col min="15" max="15" width="13" style="285" customWidth="1"/>
    <col min="16" max="16" width="12.109375" style="285" customWidth="1"/>
    <col min="17" max="17" width="11.5546875" style="285" customWidth="1"/>
    <col min="18" max="18" width="13.44140625" style="285" customWidth="1"/>
    <col min="19" max="19" width="12.77734375" style="285" customWidth="1"/>
    <col min="20" max="20" width="9.109375" style="201"/>
    <col min="21" max="21" width="10.109375" style="201" bestFit="1" customWidth="1"/>
    <col min="22" max="16384" width="9.109375" style="201"/>
  </cols>
  <sheetData>
    <row r="1" spans="1:22" ht="15" thickBot="1"/>
    <row r="2" spans="1:22" ht="15" thickBot="1">
      <c r="B2" s="321"/>
      <c r="C2" s="202"/>
      <c r="D2" s="202"/>
      <c r="E2" s="202"/>
      <c r="F2" s="20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286"/>
      <c r="T2" s="287"/>
    </row>
    <row r="3" spans="1:22" s="205" customFormat="1" ht="15" thickBot="1">
      <c r="B3" s="323"/>
      <c r="C3" s="203" t="s">
        <v>131</v>
      </c>
      <c r="D3" s="204"/>
      <c r="E3" s="204"/>
      <c r="F3" s="204"/>
      <c r="G3" s="324"/>
      <c r="H3" s="324"/>
      <c r="I3" s="324"/>
      <c r="J3" s="324"/>
      <c r="K3" s="204"/>
      <c r="L3" s="204"/>
      <c r="M3" s="288"/>
      <c r="N3" s="288"/>
      <c r="O3" s="288"/>
      <c r="P3" s="288"/>
      <c r="Q3" s="288"/>
      <c r="R3" s="288"/>
      <c r="S3" s="288"/>
      <c r="T3" s="289"/>
    </row>
    <row r="4" spans="1:22" ht="15" thickBot="1">
      <c r="B4" s="325"/>
      <c r="C4" s="206"/>
      <c r="D4" s="206"/>
      <c r="E4" s="206"/>
      <c r="F4" s="20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288"/>
      <c r="T4" s="290"/>
    </row>
    <row r="5" spans="1:22">
      <c r="B5" s="325"/>
      <c r="C5" s="582" t="s">
        <v>0</v>
      </c>
      <c r="D5" s="584" t="s">
        <v>1</v>
      </c>
      <c r="E5" s="586" t="s">
        <v>2</v>
      </c>
      <c r="F5" s="587"/>
      <c r="G5" s="586" t="s">
        <v>3</v>
      </c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7"/>
      <c r="T5" s="290"/>
    </row>
    <row r="6" spans="1:22" ht="43.8" thickBot="1">
      <c r="B6" s="325"/>
      <c r="C6" s="583"/>
      <c r="D6" s="585"/>
      <c r="E6" s="207" t="s">
        <v>4</v>
      </c>
      <c r="F6" s="208" t="s">
        <v>5</v>
      </c>
      <c r="G6" s="209" t="s">
        <v>6</v>
      </c>
      <c r="H6" s="210" t="s">
        <v>7</v>
      </c>
      <c r="I6" s="210" t="s">
        <v>8</v>
      </c>
      <c r="J6" s="210" t="s">
        <v>9</v>
      </c>
      <c r="K6" s="210" t="s">
        <v>10</v>
      </c>
      <c r="L6" s="210" t="s">
        <v>11</v>
      </c>
      <c r="M6" s="291" t="s">
        <v>12</v>
      </c>
      <c r="N6" s="291" t="s">
        <v>13</v>
      </c>
      <c r="O6" s="291" t="s">
        <v>14</v>
      </c>
      <c r="P6" s="291" t="s">
        <v>15</v>
      </c>
      <c r="Q6" s="291" t="s">
        <v>16</v>
      </c>
      <c r="R6" s="291" t="s">
        <v>17</v>
      </c>
      <c r="S6" s="292" t="s">
        <v>18</v>
      </c>
      <c r="T6" s="290"/>
    </row>
    <row r="7" spans="1:22" s="205" customFormat="1">
      <c r="B7" s="323"/>
      <c r="C7" s="327" t="s">
        <v>19</v>
      </c>
      <c r="D7" s="328"/>
      <c r="E7" s="329"/>
      <c r="F7" s="330"/>
      <c r="G7" s="329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2"/>
      <c r="S7" s="333"/>
      <c r="T7" s="289"/>
    </row>
    <row r="8" spans="1:22" s="205" customFormat="1">
      <c r="B8" s="323"/>
      <c r="C8" s="334" t="s">
        <v>20</v>
      </c>
      <c r="D8" s="335">
        <f>D9+D12+D15</f>
        <v>3130460</v>
      </c>
      <c r="E8" s="336">
        <f t="shared" ref="E8:R8" si="0">E9+E12+E15</f>
        <v>2211.487707540743</v>
      </c>
      <c r="F8" s="335">
        <f t="shared" si="0"/>
        <v>0</v>
      </c>
      <c r="G8" s="336">
        <f t="shared" si="0"/>
        <v>270.97805699999998</v>
      </c>
      <c r="H8" s="336">
        <f t="shared" si="0"/>
        <v>283.09652399999999</v>
      </c>
      <c r="I8" s="336">
        <f t="shared" si="0"/>
        <v>289.78317700000002</v>
      </c>
      <c r="J8" s="336">
        <f t="shared" si="0"/>
        <v>264.5892781</v>
      </c>
      <c r="K8" s="336">
        <f t="shared" si="0"/>
        <v>254.49356499999999</v>
      </c>
      <c r="L8" s="336">
        <f t="shared" si="0"/>
        <v>261.04388599999999</v>
      </c>
      <c r="M8" s="336">
        <f t="shared" si="0"/>
        <v>242.1281396</v>
      </c>
      <c r="N8" s="336">
        <f t="shared" si="0"/>
        <v>222.00880400000003</v>
      </c>
      <c r="O8" s="336">
        <f t="shared" si="0"/>
        <v>196.42670199999998</v>
      </c>
      <c r="P8" s="336">
        <f t="shared" si="0"/>
        <v>177.29844000000003</v>
      </c>
      <c r="Q8" s="336">
        <f t="shared" si="0"/>
        <v>188.44257099999999</v>
      </c>
      <c r="R8" s="336">
        <f t="shared" si="0"/>
        <v>211.70813000000001</v>
      </c>
      <c r="S8" s="337">
        <f t="shared" ref="S8:S65" si="1">SUM(G8:R8)</f>
        <v>2861.9972736999998</v>
      </c>
      <c r="T8" s="289"/>
      <c r="U8" s="226"/>
    </row>
    <row r="9" spans="1:22" s="205" customFormat="1">
      <c r="B9" s="323"/>
      <c r="C9" s="334" t="s">
        <v>113</v>
      </c>
      <c r="D9" s="335">
        <f>D10+D11</f>
        <v>2447086</v>
      </c>
      <c r="E9" s="335">
        <f>E10+E11</f>
        <v>1521.7866587530345</v>
      </c>
      <c r="F9" s="335">
        <f t="shared" ref="F9:R9" si="2">F10+F11</f>
        <v>0</v>
      </c>
      <c r="G9" s="336">
        <f t="shared" si="2"/>
        <v>135.88283071138397</v>
      </c>
      <c r="H9" s="336">
        <f t="shared" si="2"/>
        <v>141.95967552336998</v>
      </c>
      <c r="I9" s="336">
        <f t="shared" si="2"/>
        <v>145.31271948450802</v>
      </c>
      <c r="J9" s="336">
        <f t="shared" si="2"/>
        <v>132.67915668946435</v>
      </c>
      <c r="K9" s="336">
        <f t="shared" si="2"/>
        <v>127.61662841959044</v>
      </c>
      <c r="L9" s="336">
        <f t="shared" si="2"/>
        <v>130.90130825456401</v>
      </c>
      <c r="M9" s="336">
        <f t="shared" si="2"/>
        <v>121.41594551225656</v>
      </c>
      <c r="N9" s="336">
        <f t="shared" si="2"/>
        <v>111.32703903906446</v>
      </c>
      <c r="O9" s="336">
        <f t="shared" si="2"/>
        <v>98.498810533066418</v>
      </c>
      <c r="P9" s="336">
        <f t="shared" si="2"/>
        <v>88.906881149835968</v>
      </c>
      <c r="Q9" s="336">
        <f t="shared" si="2"/>
        <v>94.495141995984412</v>
      </c>
      <c r="R9" s="336">
        <f t="shared" si="2"/>
        <v>106.16173245722872</v>
      </c>
      <c r="S9" s="337">
        <f t="shared" si="1"/>
        <v>1435.1578697703173</v>
      </c>
      <c r="T9" s="289"/>
      <c r="U9" s="226"/>
    </row>
    <row r="10" spans="1:22">
      <c r="A10" s="282"/>
      <c r="B10" s="325"/>
      <c r="C10" s="298" t="s">
        <v>22</v>
      </c>
      <c r="D10" s="338">
        <v>1392614</v>
      </c>
      <c r="E10" s="338">
        <v>805.76527052430254</v>
      </c>
      <c r="F10" s="338">
        <v>0</v>
      </c>
      <c r="G10" s="338">
        <v>108.9764118987912</v>
      </c>
      <c r="H10" s="338">
        <v>113.849969064248</v>
      </c>
      <c r="I10" s="338">
        <v>116.53907038713589</v>
      </c>
      <c r="J10" s="338">
        <v>106.40710348819653</v>
      </c>
      <c r="K10" s="338">
        <v>102.34701610924826</v>
      </c>
      <c r="L10" s="338">
        <v>104.98129021715251</v>
      </c>
      <c r="M10" s="338">
        <v>97.374142266204302</v>
      </c>
      <c r="N10" s="338">
        <v>89.282959431146892</v>
      </c>
      <c r="O10" s="338">
        <v>78.994872950443792</v>
      </c>
      <c r="P10" s="338">
        <v>71.302259822658343</v>
      </c>
      <c r="Q10" s="338">
        <v>75.783978466430611</v>
      </c>
      <c r="R10" s="338">
        <v>85.140445070070143</v>
      </c>
      <c r="S10" s="337">
        <f t="shared" si="1"/>
        <v>1150.9795191717265</v>
      </c>
      <c r="T10" s="339"/>
      <c r="U10" s="340"/>
      <c r="V10" s="340"/>
    </row>
    <row r="11" spans="1:22" s="205" customFormat="1">
      <c r="B11" s="323"/>
      <c r="C11" s="298" t="s">
        <v>24</v>
      </c>
      <c r="D11" s="338">
        <v>1054472</v>
      </c>
      <c r="E11" s="338">
        <v>716.02138822873201</v>
      </c>
      <c r="F11" s="338">
        <v>0</v>
      </c>
      <c r="G11" s="338">
        <v>26.906418812592783</v>
      </c>
      <c r="H11" s="338">
        <v>28.109706459121984</v>
      </c>
      <c r="I11" s="338">
        <v>28.773649097372136</v>
      </c>
      <c r="J11" s="338">
        <v>26.272053201267823</v>
      </c>
      <c r="K11" s="338">
        <v>25.269612310342179</v>
      </c>
      <c r="L11" s="338">
        <v>25.92001803741152</v>
      </c>
      <c r="M11" s="338">
        <v>24.041803246052254</v>
      </c>
      <c r="N11" s="338">
        <v>22.044079607917574</v>
      </c>
      <c r="O11" s="338">
        <v>19.50393758262263</v>
      </c>
      <c r="P11" s="338">
        <v>17.604621327177622</v>
      </c>
      <c r="Q11" s="338">
        <v>18.711163529553801</v>
      </c>
      <c r="R11" s="338">
        <v>21.021287387158583</v>
      </c>
      <c r="S11" s="337">
        <f t="shared" si="1"/>
        <v>284.1783505985909</v>
      </c>
      <c r="T11" s="341"/>
      <c r="U11" s="340"/>
      <c r="V11" s="340"/>
    </row>
    <row r="12" spans="1:22">
      <c r="B12" s="325"/>
      <c r="C12" s="334" t="s">
        <v>114</v>
      </c>
      <c r="D12" s="335">
        <f t="shared" ref="D12:R12" si="3">SUM(D13:D14)</f>
        <v>562700</v>
      </c>
      <c r="E12" s="342">
        <f t="shared" si="3"/>
        <v>512.3231320643697</v>
      </c>
      <c r="F12" s="343">
        <f t="shared" si="3"/>
        <v>0</v>
      </c>
      <c r="G12" s="342">
        <f t="shared" si="3"/>
        <v>91.713149998926227</v>
      </c>
      <c r="H12" s="342">
        <f t="shared" si="3"/>
        <v>95.814673177712748</v>
      </c>
      <c r="I12" s="342">
        <f t="shared" si="3"/>
        <v>98.077786347720362</v>
      </c>
      <c r="J12" s="342">
        <f t="shared" si="3"/>
        <v>89.550853006865083</v>
      </c>
      <c r="K12" s="342">
        <f t="shared" si="3"/>
        <v>86.133935562931867</v>
      </c>
      <c r="L12" s="342">
        <f t="shared" si="3"/>
        <v>88.350906852286556</v>
      </c>
      <c r="M12" s="342">
        <f t="shared" si="3"/>
        <v>81.948828742600909</v>
      </c>
      <c r="N12" s="342">
        <f t="shared" si="3"/>
        <v>75.139393085006191</v>
      </c>
      <c r="O12" s="342">
        <f t="shared" si="3"/>
        <v>66.481071507278472</v>
      </c>
      <c r="P12" s="342">
        <f t="shared" si="3"/>
        <v>60.007067001353633</v>
      </c>
      <c r="Q12" s="342">
        <f t="shared" si="3"/>
        <v>63.77882390789415</v>
      </c>
      <c r="R12" s="342">
        <f t="shared" si="3"/>
        <v>71.653106150518198</v>
      </c>
      <c r="S12" s="337">
        <f t="shared" si="1"/>
        <v>968.64959534109425</v>
      </c>
      <c r="T12" s="290"/>
      <c r="U12" s="340"/>
      <c r="V12" s="340"/>
    </row>
    <row r="13" spans="1:22">
      <c r="B13" s="325"/>
      <c r="C13" s="298" t="s">
        <v>115</v>
      </c>
      <c r="D13" s="338">
        <v>0</v>
      </c>
      <c r="E13" s="338">
        <v>0</v>
      </c>
      <c r="F13" s="338">
        <v>0</v>
      </c>
      <c r="G13" s="338">
        <v>63.932676823697868</v>
      </c>
      <c r="H13" s="338">
        <v>66.791823585937905</v>
      </c>
      <c r="I13" s="338">
        <v>68.369425957192689</v>
      </c>
      <c r="J13" s="338">
        <v>62.425352794461951</v>
      </c>
      <c r="K13" s="338">
        <v>60.043440509486516</v>
      </c>
      <c r="L13" s="338">
        <v>61.58887765750061</v>
      </c>
      <c r="M13" s="338">
        <v>57.126028101124071</v>
      </c>
      <c r="N13" s="338">
        <v>52.379212085603243</v>
      </c>
      <c r="O13" s="338">
        <v>46.3435489852627</v>
      </c>
      <c r="P13" s="338">
        <v>41.830559977281808</v>
      </c>
      <c r="Q13" s="338">
        <v>44.459828684836054</v>
      </c>
      <c r="R13" s="338">
        <v>49.948942752362477</v>
      </c>
      <c r="S13" s="337">
        <f t="shared" si="1"/>
        <v>675.23971791474787</v>
      </c>
      <c r="T13" s="339"/>
      <c r="U13" s="340"/>
      <c r="V13" s="340"/>
    </row>
    <row r="14" spans="1:22" s="205" customFormat="1">
      <c r="B14" s="323"/>
      <c r="C14" s="298" t="s">
        <v>132</v>
      </c>
      <c r="D14" s="338">
        <v>562700</v>
      </c>
      <c r="E14" s="338">
        <v>512.3231320643697</v>
      </c>
      <c r="F14" s="338">
        <v>0</v>
      </c>
      <c r="G14" s="338">
        <v>27.780473175228355</v>
      </c>
      <c r="H14" s="338">
        <v>29.022849591774843</v>
      </c>
      <c r="I14" s="338">
        <v>29.708360390527677</v>
      </c>
      <c r="J14" s="338">
        <v>27.125500212403125</v>
      </c>
      <c r="K14" s="338">
        <v>26.090495053445359</v>
      </c>
      <c r="L14" s="338">
        <v>26.762029194785939</v>
      </c>
      <c r="M14" s="338">
        <v>24.822800641476832</v>
      </c>
      <c r="N14" s="338">
        <v>22.760180999402952</v>
      </c>
      <c r="O14" s="338">
        <v>20.137522522015775</v>
      </c>
      <c r="P14" s="338">
        <v>18.176507024071821</v>
      </c>
      <c r="Q14" s="338">
        <v>19.318995223058096</v>
      </c>
      <c r="R14" s="338">
        <v>21.704163398155728</v>
      </c>
      <c r="S14" s="337">
        <f t="shared" si="1"/>
        <v>293.4098774263465</v>
      </c>
      <c r="T14" s="341"/>
      <c r="U14" s="340"/>
      <c r="V14" s="340"/>
    </row>
    <row r="15" spans="1:22">
      <c r="B15" s="325"/>
      <c r="C15" s="334" t="s">
        <v>116</v>
      </c>
      <c r="D15" s="335">
        <f t="shared" ref="D15:R15" si="4">SUM(D16:D20)</f>
        <v>120674</v>
      </c>
      <c r="E15" s="342">
        <f t="shared" si="4"/>
        <v>177.37791672333896</v>
      </c>
      <c r="F15" s="343">
        <f t="shared" si="4"/>
        <v>0</v>
      </c>
      <c r="G15" s="342">
        <f t="shared" si="4"/>
        <v>43.382076289689778</v>
      </c>
      <c r="H15" s="342">
        <f t="shared" si="4"/>
        <v>45.322175298917259</v>
      </c>
      <c r="I15" s="342">
        <f t="shared" si="4"/>
        <v>46.392671167771631</v>
      </c>
      <c r="J15" s="342">
        <f t="shared" si="4"/>
        <v>42.359268403670583</v>
      </c>
      <c r="K15" s="342">
        <f t="shared" si="4"/>
        <v>40.743001017477681</v>
      </c>
      <c r="L15" s="342">
        <f t="shared" si="4"/>
        <v>41.791670893149409</v>
      </c>
      <c r="M15" s="342">
        <f t="shared" si="4"/>
        <v>38.763365345142525</v>
      </c>
      <c r="N15" s="342">
        <f t="shared" si="4"/>
        <v>35.542371875929369</v>
      </c>
      <c r="O15" s="342">
        <f t="shared" si="4"/>
        <v>31.446819959655109</v>
      </c>
      <c r="P15" s="342">
        <f t="shared" si="4"/>
        <v>28.38449184881042</v>
      </c>
      <c r="Q15" s="342">
        <f t="shared" si="4"/>
        <v>30.168605096121428</v>
      </c>
      <c r="R15" s="342">
        <f t="shared" si="4"/>
        <v>33.893291392253069</v>
      </c>
      <c r="S15" s="337">
        <f t="shared" si="1"/>
        <v>458.18980858858816</v>
      </c>
      <c r="T15" s="290"/>
      <c r="U15" s="340"/>
      <c r="V15" s="340"/>
    </row>
    <row r="16" spans="1:22">
      <c r="B16" s="325"/>
      <c r="C16" s="298" t="s">
        <v>117</v>
      </c>
      <c r="D16" s="338">
        <v>0</v>
      </c>
      <c r="E16" s="338">
        <v>0</v>
      </c>
      <c r="F16" s="338">
        <v>0</v>
      </c>
      <c r="G16" s="338">
        <v>27.423524250956472</v>
      </c>
      <c r="H16" s="338">
        <v>28.649937479164528</v>
      </c>
      <c r="I16" s="338">
        <v>29.326640208283411</v>
      </c>
      <c r="J16" s="338">
        <v>26.776966979722708</v>
      </c>
      <c r="K16" s="338">
        <v>25.755260513547295</v>
      </c>
      <c r="L16" s="338">
        <v>26.418166170129847</v>
      </c>
      <c r="M16" s="338">
        <v>24.503854598675396</v>
      </c>
      <c r="N16" s="338">
        <v>22.46773738000433</v>
      </c>
      <c r="O16" s="338">
        <v>19.878777217125005</v>
      </c>
      <c r="P16" s="338">
        <v>17.942958639624283</v>
      </c>
      <c r="Q16" s="338">
        <v>19.070767105437941</v>
      </c>
      <c r="R16" s="338">
        <v>21.425288458613629</v>
      </c>
      <c r="S16" s="337">
        <f t="shared" si="1"/>
        <v>289.63987900128484</v>
      </c>
      <c r="T16" s="339"/>
      <c r="U16" s="340"/>
      <c r="V16" s="340"/>
    </row>
    <row r="17" spans="2:22">
      <c r="B17" s="325"/>
      <c r="C17" s="298" t="s">
        <v>118</v>
      </c>
      <c r="D17" s="338">
        <v>80500</v>
      </c>
      <c r="E17" s="338">
        <v>97.940310322506377</v>
      </c>
      <c r="F17" s="338">
        <v>0</v>
      </c>
      <c r="G17" s="338">
        <v>8.157750481502589</v>
      </c>
      <c r="H17" s="338">
        <v>8.5225749661815211</v>
      </c>
      <c r="I17" s="338">
        <v>8.7238755708662428</v>
      </c>
      <c r="J17" s="338">
        <v>7.9654173283141425</v>
      </c>
      <c r="K17" s="338">
        <v>7.6614875219142196</v>
      </c>
      <c r="L17" s="338">
        <v>7.8586838738378244</v>
      </c>
      <c r="M17" s="338">
        <v>7.2892283946342777</v>
      </c>
      <c r="N17" s="338">
        <v>6.6835390576618323</v>
      </c>
      <c r="O17" s="338">
        <v>5.9133940237104348</v>
      </c>
      <c r="P17" s="338">
        <v>5.3375407968168354</v>
      </c>
      <c r="Q17" s="338">
        <v>5.6730330541518192</v>
      </c>
      <c r="R17" s="338">
        <v>6.3734389365907687</v>
      </c>
      <c r="S17" s="337">
        <f t="shared" si="1"/>
        <v>86.15996400618252</v>
      </c>
      <c r="T17" s="339"/>
      <c r="U17" s="340"/>
      <c r="V17" s="340"/>
    </row>
    <row r="18" spans="2:22">
      <c r="B18" s="325"/>
      <c r="C18" s="298" t="s">
        <v>34</v>
      </c>
      <c r="D18" s="338">
        <v>20336</v>
      </c>
      <c r="E18" s="338">
        <v>31.922225875606237</v>
      </c>
      <c r="F18" s="338">
        <v>0</v>
      </c>
      <c r="G18" s="338">
        <v>2.9332301522394406</v>
      </c>
      <c r="H18" s="338">
        <v>3.0644077582672185</v>
      </c>
      <c r="I18" s="338">
        <v>3.136788128893178</v>
      </c>
      <c r="J18" s="338">
        <v>2.8640741507796212</v>
      </c>
      <c r="K18" s="338">
        <v>2.7547920546530009</v>
      </c>
      <c r="L18" s="338">
        <v>2.8256966853701928</v>
      </c>
      <c r="M18" s="338">
        <v>2.6209412217475618</v>
      </c>
      <c r="N18" s="338">
        <v>2.4031573816894567</v>
      </c>
      <c r="O18" s="338">
        <v>2.1262412587575361</v>
      </c>
      <c r="P18" s="338">
        <v>1.9191853979269449</v>
      </c>
      <c r="Q18" s="338">
        <v>2.0398162026186557</v>
      </c>
      <c r="R18" s="338">
        <v>2.2916566649905064</v>
      </c>
      <c r="S18" s="337">
        <f t="shared" si="1"/>
        <v>30.979987057933311</v>
      </c>
      <c r="T18" s="339"/>
      <c r="U18" s="340"/>
      <c r="V18" s="340"/>
    </row>
    <row r="19" spans="2:22" s="205" customFormat="1">
      <c r="B19" s="323"/>
      <c r="C19" s="298" t="s">
        <v>119</v>
      </c>
      <c r="D19" s="338">
        <v>17230</v>
      </c>
      <c r="E19" s="338">
        <v>37.356296714240941</v>
      </c>
      <c r="F19" s="338">
        <v>0</v>
      </c>
      <c r="G19" s="338">
        <v>3.2665087234428891</v>
      </c>
      <c r="H19" s="338">
        <v>3.4125909509431578</v>
      </c>
      <c r="I19" s="338">
        <v>3.4931953017047976</v>
      </c>
      <c r="J19" s="338">
        <v>3.1894951001257885</v>
      </c>
      <c r="K19" s="338">
        <v>3.0677961873960147</v>
      </c>
      <c r="L19" s="338">
        <v>3.1467571221843658</v>
      </c>
      <c r="M19" s="338">
        <v>2.9187369964587115</v>
      </c>
      <c r="N19" s="338">
        <v>2.6762081881306083</v>
      </c>
      <c r="O19" s="338">
        <v>2.3678283869314067</v>
      </c>
      <c r="P19" s="338">
        <v>2.1372464889761007</v>
      </c>
      <c r="Q19" s="338">
        <v>2.271583569733493</v>
      </c>
      <c r="R19" s="338">
        <v>2.5520385714064706</v>
      </c>
      <c r="S19" s="337">
        <f t="shared" si="1"/>
        <v>34.499985587433805</v>
      </c>
      <c r="T19" s="341"/>
      <c r="U19" s="340"/>
      <c r="V19" s="340"/>
    </row>
    <row r="20" spans="2:22">
      <c r="B20" s="325"/>
      <c r="C20" s="298" t="s">
        <v>120</v>
      </c>
      <c r="D20" s="338">
        <v>2608</v>
      </c>
      <c r="E20" s="338">
        <v>10.159083810985404</v>
      </c>
      <c r="F20" s="338">
        <v>0</v>
      </c>
      <c r="G20" s="338">
        <v>1.6010626815483844</v>
      </c>
      <c r="H20" s="338">
        <v>1.6726641443608348</v>
      </c>
      <c r="I20" s="338">
        <v>1.7121719580240038</v>
      </c>
      <c r="J20" s="338">
        <v>1.5633148447283214</v>
      </c>
      <c r="K20" s="338">
        <v>1.5036647399671483</v>
      </c>
      <c r="L20" s="338">
        <v>1.5423670416271777</v>
      </c>
      <c r="M20" s="338">
        <v>1.4306041336265745</v>
      </c>
      <c r="N20" s="338">
        <v>1.3117298684431475</v>
      </c>
      <c r="O20" s="338">
        <v>1.1605790731307275</v>
      </c>
      <c r="P20" s="338">
        <v>1.047560525466257</v>
      </c>
      <c r="Q20" s="338">
        <v>1.113405164179518</v>
      </c>
      <c r="R20" s="338">
        <v>1.2508687606516935</v>
      </c>
      <c r="S20" s="337">
        <f t="shared" si="1"/>
        <v>16.909992935753788</v>
      </c>
      <c r="T20" s="339"/>
      <c r="U20" s="340"/>
      <c r="V20" s="340"/>
    </row>
    <row r="21" spans="2:22">
      <c r="B21" s="325"/>
      <c r="C21" s="334" t="s">
        <v>37</v>
      </c>
      <c r="D21" s="344">
        <f t="shared" ref="D21:F21" si="5">D22+D24+D29+D30</f>
        <v>305099</v>
      </c>
      <c r="E21" s="342">
        <f t="shared" si="5"/>
        <v>529.05937490452584</v>
      </c>
      <c r="F21" s="342">
        <f t="shared" si="5"/>
        <v>0</v>
      </c>
      <c r="G21" s="342">
        <f>G22+G24+G29+G30</f>
        <v>55.590350999999991</v>
      </c>
      <c r="H21" s="342">
        <f t="shared" ref="H21:R21" si="6">H22+H24+H29+H30</f>
        <v>56.070050999999999</v>
      </c>
      <c r="I21" s="342">
        <f t="shared" si="6"/>
        <v>57.555677000000003</v>
      </c>
      <c r="J21" s="342">
        <f t="shared" si="6"/>
        <v>52.843121099999991</v>
      </c>
      <c r="K21" s="342">
        <f t="shared" si="6"/>
        <v>48.984312299999999</v>
      </c>
      <c r="L21" s="342">
        <f t="shared" si="6"/>
        <v>50.890371699999996</v>
      </c>
      <c r="M21" s="342">
        <f t="shared" si="6"/>
        <v>53.356088979999988</v>
      </c>
      <c r="N21" s="342">
        <f t="shared" si="6"/>
        <v>45.290817079999989</v>
      </c>
      <c r="O21" s="342">
        <f t="shared" si="6"/>
        <v>43.053092999999997</v>
      </c>
      <c r="P21" s="342">
        <f t="shared" si="6"/>
        <v>41.776951189999991</v>
      </c>
      <c r="Q21" s="342">
        <f t="shared" si="6"/>
        <v>44.475770600000011</v>
      </c>
      <c r="R21" s="342">
        <f t="shared" si="6"/>
        <v>46.742176570000005</v>
      </c>
      <c r="S21" s="337">
        <f t="shared" si="1"/>
        <v>596.62878151999985</v>
      </c>
      <c r="T21" s="290"/>
      <c r="U21" s="340"/>
    </row>
    <row r="22" spans="2:22">
      <c r="B22" s="325"/>
      <c r="C22" s="334" t="s">
        <v>38</v>
      </c>
      <c r="D22" s="335">
        <f>SUM(D23:D23)</f>
        <v>174564</v>
      </c>
      <c r="E22" s="342">
        <f t="shared" ref="E22:R22" si="7">SUM(E23:E23)</f>
        <v>173.45022804691797</v>
      </c>
      <c r="F22" s="343">
        <f t="shared" si="7"/>
        <v>0</v>
      </c>
      <c r="G22" s="342">
        <f t="shared" si="7"/>
        <v>3.6262330362390034</v>
      </c>
      <c r="H22" s="345">
        <f t="shared" si="7"/>
        <v>3.6575245096006994</v>
      </c>
      <c r="I22" s="345">
        <f t="shared" si="7"/>
        <v>3.7544338829683119</v>
      </c>
      <c r="J22" s="345">
        <f t="shared" si="7"/>
        <v>3.4470275510726371</v>
      </c>
      <c r="K22" s="345">
        <f t="shared" si="7"/>
        <v>3.1953122857545648</v>
      </c>
      <c r="L22" s="345">
        <f t="shared" si="7"/>
        <v>3.3196470928025343</v>
      </c>
      <c r="M22" s="345">
        <f t="shared" si="7"/>
        <v>3.4804891327954341</v>
      </c>
      <c r="N22" s="345">
        <f t="shared" si="7"/>
        <v>2.9543806466297307</v>
      </c>
      <c r="O22" s="345">
        <f t="shared" si="7"/>
        <v>2.8084109083763509</v>
      </c>
      <c r="P22" s="345">
        <f t="shared" si="7"/>
        <v>2.7251664692407203</v>
      </c>
      <c r="Q22" s="345">
        <f t="shared" si="7"/>
        <v>2.9012140733183607</v>
      </c>
      <c r="R22" s="346">
        <f t="shared" si="7"/>
        <v>3.0490547696640862</v>
      </c>
      <c r="S22" s="337">
        <f t="shared" si="1"/>
        <v>38.918894358462431</v>
      </c>
      <c r="T22" s="290"/>
      <c r="U22" s="282"/>
    </row>
    <row r="23" spans="2:22">
      <c r="B23" s="325"/>
      <c r="C23" s="298" t="s">
        <v>22</v>
      </c>
      <c r="D23" s="338">
        <v>174564</v>
      </c>
      <c r="E23" s="338">
        <v>173.45022804691797</v>
      </c>
      <c r="F23" s="338">
        <v>0</v>
      </c>
      <c r="G23" s="338">
        <v>3.6262330362390034</v>
      </c>
      <c r="H23" s="338">
        <v>3.6575245096006994</v>
      </c>
      <c r="I23" s="338">
        <v>3.7544338829683119</v>
      </c>
      <c r="J23" s="338">
        <v>3.4470275510726371</v>
      </c>
      <c r="K23" s="338">
        <v>3.1953122857545648</v>
      </c>
      <c r="L23" s="338">
        <v>3.3196470928025343</v>
      </c>
      <c r="M23" s="338">
        <v>3.4804891327954341</v>
      </c>
      <c r="N23" s="338">
        <v>2.9543806466297307</v>
      </c>
      <c r="O23" s="338">
        <v>2.8084109083763509</v>
      </c>
      <c r="P23" s="338">
        <v>2.7251664692407203</v>
      </c>
      <c r="Q23" s="338">
        <v>2.9012140733183607</v>
      </c>
      <c r="R23" s="338">
        <v>3.0490547696640862</v>
      </c>
      <c r="S23" s="337">
        <f t="shared" si="1"/>
        <v>38.918894358462431</v>
      </c>
      <c r="T23" s="290"/>
      <c r="U23" s="282"/>
    </row>
    <row r="24" spans="2:22">
      <c r="B24" s="325"/>
      <c r="C24" s="334" t="s">
        <v>39</v>
      </c>
      <c r="D24" s="335">
        <f t="shared" ref="D24:R24" si="8">SUM(D25:D28)</f>
        <v>126915</v>
      </c>
      <c r="E24" s="342">
        <f t="shared" si="8"/>
        <v>352.34927629959088</v>
      </c>
      <c r="F24" s="343">
        <f t="shared" si="8"/>
        <v>0</v>
      </c>
      <c r="G24" s="342">
        <f t="shared" si="8"/>
        <v>51.762617058701395</v>
      </c>
      <c r="H24" s="342">
        <f t="shared" si="8"/>
        <v>52.20928679466077</v>
      </c>
      <c r="I24" s="342">
        <f t="shared" si="8"/>
        <v>53.592618404321776</v>
      </c>
      <c r="J24" s="342">
        <f t="shared" si="8"/>
        <v>49.204550654589021</v>
      </c>
      <c r="K24" s="342">
        <f t="shared" si="8"/>
        <v>45.611444321852481</v>
      </c>
      <c r="L24" s="342">
        <f t="shared" si="8"/>
        <v>47.386259933528294</v>
      </c>
      <c r="M24" s="342">
        <f t="shared" si="8"/>
        <v>49.68219757457075</v>
      </c>
      <c r="N24" s="342">
        <f t="shared" si="8"/>
        <v>42.172268723177012</v>
      </c>
      <c r="O24" s="342">
        <f t="shared" si="8"/>
        <v>40.0886255629445</v>
      </c>
      <c r="P24" s="342">
        <f t="shared" si="8"/>
        <v>38.900353882061822</v>
      </c>
      <c r="Q24" s="342">
        <f t="shared" si="8"/>
        <v>41.413343152995203</v>
      </c>
      <c r="R24" s="342">
        <f t="shared" si="8"/>
        <v>43.523693280567969</v>
      </c>
      <c r="S24" s="337">
        <f t="shared" si="1"/>
        <v>555.54725934397095</v>
      </c>
      <c r="T24" s="290"/>
      <c r="U24" s="282"/>
    </row>
    <row r="25" spans="2:22">
      <c r="B25" s="325"/>
      <c r="C25" s="347" t="s">
        <v>115</v>
      </c>
      <c r="D25" s="338">
        <v>52453</v>
      </c>
      <c r="E25" s="338">
        <v>54.11007267307334</v>
      </c>
      <c r="F25" s="338">
        <v>0</v>
      </c>
      <c r="G25" s="338">
        <v>12.52707712442111</v>
      </c>
      <c r="H25" s="338">
        <v>12.635175720463163</v>
      </c>
      <c r="I25" s="338">
        <v>12.969955968208769</v>
      </c>
      <c r="J25" s="338">
        <v>11.907999169043284</v>
      </c>
      <c r="K25" s="338">
        <v>11.038431077163548</v>
      </c>
      <c r="L25" s="338">
        <v>11.467954414901204</v>
      </c>
      <c r="M25" s="338">
        <v>12.023594557083033</v>
      </c>
      <c r="N25" s="338">
        <v>10.206115780582298</v>
      </c>
      <c r="O25" s="338">
        <v>9.7018530510065446</v>
      </c>
      <c r="P25" s="338">
        <v>9.4142792798755011</v>
      </c>
      <c r="Q25" s="338">
        <v>10.022448112879536</v>
      </c>
      <c r="R25" s="338">
        <v>10.533174198804744</v>
      </c>
      <c r="S25" s="337">
        <f t="shared" si="1"/>
        <v>134.44805845443273</v>
      </c>
      <c r="T25" s="282"/>
      <c r="U25" s="282"/>
      <c r="V25" s="282"/>
    </row>
    <row r="26" spans="2:22">
      <c r="B26" s="325"/>
      <c r="C26" s="298" t="s">
        <v>40</v>
      </c>
      <c r="D26" s="338">
        <v>46220</v>
      </c>
      <c r="E26" s="338">
        <v>73.175645701046875</v>
      </c>
      <c r="F26" s="338">
        <v>0</v>
      </c>
      <c r="G26" s="338">
        <v>9.4775522831094978</v>
      </c>
      <c r="H26" s="338">
        <v>9.5593359334809005</v>
      </c>
      <c r="I26" s="338">
        <v>9.8126190632842523</v>
      </c>
      <c r="J26" s="338">
        <v>9.0091793633023958</v>
      </c>
      <c r="K26" s="338">
        <v>8.3512942898204336</v>
      </c>
      <c r="L26" s="338">
        <v>8.676256757105671</v>
      </c>
      <c r="M26" s="338">
        <v>9.0966348266121297</v>
      </c>
      <c r="N26" s="338">
        <v>7.7215933898393372</v>
      </c>
      <c r="O26" s="338">
        <v>7.3400856896383972</v>
      </c>
      <c r="P26" s="338">
        <v>7.1225173435609088</v>
      </c>
      <c r="Q26" s="338">
        <v>7.5826367995604906</v>
      </c>
      <c r="R26" s="338">
        <v>7.969034451113842</v>
      </c>
      <c r="S26" s="337">
        <f t="shared" si="1"/>
        <v>101.71874019042826</v>
      </c>
      <c r="T26" s="290"/>
      <c r="U26" s="282"/>
    </row>
    <row r="27" spans="2:22">
      <c r="B27" s="325"/>
      <c r="C27" s="298" t="s">
        <v>41</v>
      </c>
      <c r="D27" s="338">
        <v>9306</v>
      </c>
      <c r="E27" s="338">
        <v>30.237154395226522</v>
      </c>
      <c r="F27" s="338">
        <v>0</v>
      </c>
      <c r="G27" s="338">
        <v>4.8749150744580989</v>
      </c>
      <c r="H27" s="338">
        <v>4.9169816690945956</v>
      </c>
      <c r="I27" s="338">
        <v>5.0472614829854425</v>
      </c>
      <c r="J27" s="338">
        <v>4.6340007392974512</v>
      </c>
      <c r="K27" s="338">
        <v>4.2956081072996506</v>
      </c>
      <c r="L27" s="338">
        <v>4.4627572174369945</v>
      </c>
      <c r="M27" s="338">
        <v>4.6789847123420687</v>
      </c>
      <c r="N27" s="338">
        <v>3.9717124095477701</v>
      </c>
      <c r="O27" s="338">
        <v>3.7754784471093994</v>
      </c>
      <c r="P27" s="338">
        <v>3.6635690449414722</v>
      </c>
      <c r="Q27" s="338">
        <v>3.9002380925078226</v>
      </c>
      <c r="R27" s="338">
        <v>4.098987271623364</v>
      </c>
      <c r="S27" s="337">
        <f t="shared" si="1"/>
        <v>52.320494268644133</v>
      </c>
      <c r="T27" s="290"/>
      <c r="U27" s="282"/>
    </row>
    <row r="28" spans="2:22">
      <c r="B28" s="325"/>
      <c r="C28" s="298" t="s">
        <v>42</v>
      </c>
      <c r="D28" s="338">
        <v>18936</v>
      </c>
      <c r="E28" s="338">
        <v>194.82640353024414</v>
      </c>
      <c r="F28" s="338">
        <v>0</v>
      </c>
      <c r="G28" s="338">
        <v>24.883072576712685</v>
      </c>
      <c r="H28" s="338">
        <v>25.097793471622108</v>
      </c>
      <c r="I28" s="338">
        <v>25.762781889843311</v>
      </c>
      <c r="J28" s="338">
        <v>23.653371382945888</v>
      </c>
      <c r="K28" s="338">
        <v>21.92611084756885</v>
      </c>
      <c r="L28" s="338">
        <v>22.779291544084426</v>
      </c>
      <c r="M28" s="338">
        <v>23.882983478533525</v>
      </c>
      <c r="N28" s="338">
        <v>20.27284714320761</v>
      </c>
      <c r="O28" s="338">
        <v>19.271208375190163</v>
      </c>
      <c r="P28" s="338">
        <v>18.699988213683941</v>
      </c>
      <c r="Q28" s="338">
        <v>19.908020148047353</v>
      </c>
      <c r="R28" s="338">
        <v>20.922497359026018</v>
      </c>
      <c r="S28" s="337">
        <f t="shared" si="1"/>
        <v>267.05996643046586</v>
      </c>
      <c r="T28" s="290"/>
      <c r="U28" s="282"/>
    </row>
    <row r="29" spans="2:22" s="205" customFormat="1">
      <c r="B29" s="323"/>
      <c r="C29" s="334" t="s">
        <v>43</v>
      </c>
      <c r="D29" s="338">
        <v>343</v>
      </c>
      <c r="E29" s="338">
        <v>0.98890910316368652</v>
      </c>
      <c r="F29" s="338">
        <v>0</v>
      </c>
      <c r="G29" s="338">
        <v>8.5193497633910639E-2</v>
      </c>
      <c r="H29" s="338">
        <v>8.5928648970065843E-2</v>
      </c>
      <c r="I29" s="338">
        <v>8.8205405148775284E-2</v>
      </c>
      <c r="J29" s="338">
        <v>8.0983304322027092E-2</v>
      </c>
      <c r="K29" s="338">
        <v>7.5069590656637333E-2</v>
      </c>
      <c r="L29" s="338">
        <v>7.7990670737315249E-2</v>
      </c>
      <c r="M29" s="338">
        <v>8.1769439453122997E-2</v>
      </c>
      <c r="N29" s="338">
        <v>6.9409223873093728E-2</v>
      </c>
      <c r="O29" s="338">
        <v>6.5979860005345808E-2</v>
      </c>
      <c r="P29" s="338">
        <v>6.4024143189116853E-2</v>
      </c>
      <c r="Q29" s="338">
        <v>6.8160146306279895E-2</v>
      </c>
      <c r="R29" s="338">
        <v>7.1633465833308527E-2</v>
      </c>
      <c r="S29" s="337">
        <f t="shared" si="1"/>
        <v>0.9143473961289994</v>
      </c>
      <c r="T29" s="289"/>
    </row>
    <row r="30" spans="2:22" s="205" customFormat="1">
      <c r="B30" s="323"/>
      <c r="C30" s="334" t="s">
        <v>121</v>
      </c>
      <c r="D30" s="342">
        <f>D31+D32+D33</f>
        <v>3277</v>
      </c>
      <c r="E30" s="342">
        <f>E31+E32+E33</f>
        <v>2.2709614548532668</v>
      </c>
      <c r="F30" s="342">
        <f t="shared" ref="F30:R30" si="9">F31+F32+F33</f>
        <v>0</v>
      </c>
      <c r="G30" s="342">
        <f t="shared" si="9"/>
        <v>0.11630740742569007</v>
      </c>
      <c r="H30" s="342">
        <f t="shared" si="9"/>
        <v>0.11731104676846205</v>
      </c>
      <c r="I30" s="342">
        <f t="shared" si="9"/>
        <v>0.12041930756113448</v>
      </c>
      <c r="J30" s="342">
        <f t="shared" si="9"/>
        <v>0.11055959001631019</v>
      </c>
      <c r="K30" s="342">
        <f t="shared" si="9"/>
        <v>0.10248610173631287</v>
      </c>
      <c r="L30" s="342">
        <f t="shared" si="9"/>
        <v>0.10647400293185248</v>
      </c>
      <c r="M30" s="342">
        <f t="shared" si="9"/>
        <v>0.1116328331806761</v>
      </c>
      <c r="N30" s="342">
        <f t="shared" si="9"/>
        <v>9.4758486320152255E-2</v>
      </c>
      <c r="O30" s="342">
        <f t="shared" si="9"/>
        <v>9.0076668673797822E-2</v>
      </c>
      <c r="P30" s="342">
        <f t="shared" si="9"/>
        <v>8.7406695508335561E-2</v>
      </c>
      <c r="Q30" s="342">
        <f t="shared" si="9"/>
        <v>9.3053227380156839E-2</v>
      </c>
      <c r="R30" s="342">
        <f t="shared" si="9"/>
        <v>9.77950539346394E-2</v>
      </c>
      <c r="S30" s="337">
        <f t="shared" si="1"/>
        <v>1.24828042143752</v>
      </c>
      <c r="T30" s="289"/>
    </row>
    <row r="31" spans="2:22">
      <c r="B31" s="325"/>
      <c r="C31" s="298" t="s">
        <v>22</v>
      </c>
      <c r="D31" s="338">
        <v>2483</v>
      </c>
      <c r="E31" s="338">
        <v>1.720719344644694</v>
      </c>
      <c r="F31" s="338">
        <v>0</v>
      </c>
      <c r="G31" s="338">
        <v>4.8849617593739625E-2</v>
      </c>
      <c r="H31" s="338">
        <v>4.9271150488175153E-2</v>
      </c>
      <c r="I31" s="338">
        <v>5.0576633556402531E-2</v>
      </c>
      <c r="J31" s="338">
        <v>4.6435509252220293E-2</v>
      </c>
      <c r="K31" s="338">
        <v>4.3044609017620993E-2</v>
      </c>
      <c r="L31" s="338">
        <v>4.4719544885555212E-2</v>
      </c>
      <c r="M31" s="338">
        <v>4.6886276054823692E-2</v>
      </c>
      <c r="N31" s="338">
        <v>3.9798976891979164E-2</v>
      </c>
      <c r="O31" s="338">
        <v>3.7832593092957958E-2</v>
      </c>
      <c r="P31" s="338">
        <v>3.671119273673637E-2</v>
      </c>
      <c r="Q31" s="338">
        <v>3.9082760711420722E-2</v>
      </c>
      <c r="R31" s="338">
        <v>4.1074348513171939E-2</v>
      </c>
      <c r="S31" s="337">
        <f t="shared" si="1"/>
        <v>0.52428321279480361</v>
      </c>
      <c r="T31" s="290"/>
    </row>
    <row r="32" spans="2:22" s="205" customFormat="1">
      <c r="B32" s="323"/>
      <c r="C32" s="298" t="s">
        <v>29</v>
      </c>
      <c r="D32" s="338">
        <v>595</v>
      </c>
      <c r="E32" s="338">
        <v>0.412335082587029</v>
      </c>
      <c r="F32" s="338">
        <v>0</v>
      </c>
      <c r="G32" s="338">
        <v>4.1004690152430037E-2</v>
      </c>
      <c r="H32" s="338">
        <v>4.1358527635235662E-2</v>
      </c>
      <c r="I32" s="338">
        <v>4.2454358705134712E-2</v>
      </c>
      <c r="J32" s="338">
        <v>3.8978271739871513E-2</v>
      </c>
      <c r="K32" s="338">
        <v>3.6131927790694601E-2</v>
      </c>
      <c r="L32" s="338">
        <v>3.7537879969502162E-2</v>
      </c>
      <c r="M32" s="338">
        <v>3.9356648357381063E-2</v>
      </c>
      <c r="N32" s="338">
        <v>3.3407522847189543E-2</v>
      </c>
      <c r="O32" s="338">
        <v>3.1756927359007946E-2</v>
      </c>
      <c r="P32" s="338">
        <v>3.0815616527752152E-2</v>
      </c>
      <c r="Q32" s="338">
        <v>3.2806326276723051E-2</v>
      </c>
      <c r="R32" s="338">
        <v>3.4478078170490874E-2</v>
      </c>
      <c r="S32" s="337">
        <f t="shared" si="1"/>
        <v>0.44008677553141334</v>
      </c>
      <c r="T32" s="289"/>
    </row>
    <row r="33" spans="2:20">
      <c r="B33" s="325"/>
      <c r="C33" s="298" t="s">
        <v>122</v>
      </c>
      <c r="D33" s="338">
        <v>199</v>
      </c>
      <c r="E33" s="338">
        <v>0.13790702762154416</v>
      </c>
      <c r="F33" s="338">
        <v>0</v>
      </c>
      <c r="G33" s="338">
        <v>2.6453099679520403E-2</v>
      </c>
      <c r="H33" s="338">
        <v>2.6681368645051239E-2</v>
      </c>
      <c r="I33" s="338">
        <v>2.7388315299597229E-2</v>
      </c>
      <c r="J33" s="338">
        <v>2.5145809024218389E-2</v>
      </c>
      <c r="K33" s="338">
        <v>2.330956492799726E-2</v>
      </c>
      <c r="L33" s="338">
        <v>2.4216578076795097E-2</v>
      </c>
      <c r="M33" s="338">
        <v>2.5389908768471348E-2</v>
      </c>
      <c r="N33" s="338">
        <v>2.1551986580983545E-2</v>
      </c>
      <c r="O33" s="338">
        <v>2.0487148221831921E-2</v>
      </c>
      <c r="P33" s="338">
        <v>1.9879886243847043E-2</v>
      </c>
      <c r="Q33" s="338">
        <v>2.1164140392013052E-2</v>
      </c>
      <c r="R33" s="338">
        <v>2.2242627250976584E-2</v>
      </c>
      <c r="S33" s="337">
        <f t="shared" si="1"/>
        <v>0.2839104331113031</v>
      </c>
      <c r="T33" s="290"/>
    </row>
    <row r="34" spans="2:20">
      <c r="B34" s="325"/>
      <c r="C34" s="334" t="s">
        <v>44</v>
      </c>
      <c r="D34" s="335">
        <f t="shared" ref="D34:R34" si="10">SUM(D35:D41)</f>
        <v>19839</v>
      </c>
      <c r="E34" s="342">
        <f t="shared" si="10"/>
        <v>449.09989584753998</v>
      </c>
      <c r="F34" s="343">
        <f t="shared" si="10"/>
        <v>0</v>
      </c>
      <c r="G34" s="342">
        <f t="shared" si="10"/>
        <v>22.109379500000003</v>
      </c>
      <c r="H34" s="345">
        <f t="shared" si="10"/>
        <v>20.090396499999997</v>
      </c>
      <c r="I34" s="345">
        <f t="shared" si="10"/>
        <v>20.299462999999999</v>
      </c>
      <c r="J34" s="345">
        <f t="shared" si="10"/>
        <v>18.866883000000001</v>
      </c>
      <c r="K34" s="345">
        <f t="shared" si="10"/>
        <v>17.325382849999997</v>
      </c>
      <c r="L34" s="345">
        <f t="shared" si="10"/>
        <v>17.48734</v>
      </c>
      <c r="M34" s="345">
        <f t="shared" si="10"/>
        <v>15.492397</v>
      </c>
      <c r="N34" s="345">
        <f t="shared" si="10"/>
        <v>16.552526</v>
      </c>
      <c r="O34" s="345">
        <f t="shared" si="10"/>
        <v>22.439327999999996</v>
      </c>
      <c r="P34" s="345">
        <f t="shared" si="10"/>
        <v>27.571230699999997</v>
      </c>
      <c r="Q34" s="345">
        <f t="shared" si="10"/>
        <v>25.176811999999995</v>
      </c>
      <c r="R34" s="346">
        <f t="shared" si="10"/>
        <v>20.794228699999998</v>
      </c>
      <c r="S34" s="337">
        <f t="shared" si="1"/>
        <v>244.20536724999997</v>
      </c>
      <c r="T34" s="290"/>
    </row>
    <row r="35" spans="2:20">
      <c r="B35" s="325"/>
      <c r="C35" s="298" t="s">
        <v>45</v>
      </c>
      <c r="D35" s="338">
        <v>18459</v>
      </c>
      <c r="E35" s="338">
        <v>436.52448600854348</v>
      </c>
      <c r="F35" s="338">
        <v>0</v>
      </c>
      <c r="G35" s="338">
        <v>21.224467907094084</v>
      </c>
      <c r="H35" s="338">
        <v>19.286293211215867</v>
      </c>
      <c r="I35" s="338">
        <v>19.486991978890394</v>
      </c>
      <c r="J35" s="338">
        <v>18.111749935831483</v>
      </c>
      <c r="K35" s="338">
        <v>16.631947191369306</v>
      </c>
      <c r="L35" s="338">
        <v>16.787422126000532</v>
      </c>
      <c r="M35" s="338">
        <v>14.872325246869122</v>
      </c>
      <c r="N35" s="338">
        <v>15.890023366252334</v>
      </c>
      <c r="O35" s="338">
        <v>21.541210461956094</v>
      </c>
      <c r="P35" s="338">
        <v>26.467712544860749</v>
      </c>
      <c r="Q35" s="338">
        <v>24.169128685720963</v>
      </c>
      <c r="R35" s="338">
        <v>19.961955046993726</v>
      </c>
      <c r="S35" s="337">
        <f t="shared" si="1"/>
        <v>234.43122770305465</v>
      </c>
      <c r="T35" s="290"/>
    </row>
    <row r="36" spans="2:20">
      <c r="B36" s="325"/>
      <c r="C36" s="298" t="s">
        <v>46</v>
      </c>
      <c r="D36" s="338">
        <v>0</v>
      </c>
      <c r="E36" s="338">
        <v>0</v>
      </c>
      <c r="F36" s="338">
        <v>0</v>
      </c>
      <c r="G36" s="338">
        <v>0</v>
      </c>
      <c r="H36" s="338">
        <v>0</v>
      </c>
      <c r="I36" s="338">
        <v>0</v>
      </c>
      <c r="J36" s="338">
        <v>0</v>
      </c>
      <c r="K36" s="338">
        <v>0</v>
      </c>
      <c r="L36" s="338">
        <v>0</v>
      </c>
      <c r="M36" s="338">
        <v>0</v>
      </c>
      <c r="N36" s="338">
        <v>0</v>
      </c>
      <c r="O36" s="338">
        <v>0</v>
      </c>
      <c r="P36" s="338">
        <v>0</v>
      </c>
      <c r="Q36" s="338">
        <v>0</v>
      </c>
      <c r="R36" s="338">
        <v>0</v>
      </c>
      <c r="S36" s="337">
        <f t="shared" si="1"/>
        <v>0</v>
      </c>
      <c r="T36" s="290"/>
    </row>
    <row r="37" spans="2:20">
      <c r="B37" s="325"/>
      <c r="C37" s="298" t="s">
        <v>47</v>
      </c>
      <c r="D37" s="338">
        <v>59</v>
      </c>
      <c r="E37" s="338">
        <v>0.63558448028169023</v>
      </c>
      <c r="F37" s="338">
        <v>0</v>
      </c>
      <c r="G37" s="338">
        <v>4.0602023505414121E-2</v>
      </c>
      <c r="H37" s="338">
        <v>3.6894330341839289E-2</v>
      </c>
      <c r="I37" s="338">
        <v>3.7278263457067362E-2</v>
      </c>
      <c r="J37" s="338">
        <v>3.4647450284160983E-2</v>
      </c>
      <c r="K37" s="338">
        <v>3.1816614379250159E-2</v>
      </c>
      <c r="L37" s="338">
        <v>3.2114035119220258E-2</v>
      </c>
      <c r="M37" s="338">
        <v>2.8450489401984674E-2</v>
      </c>
      <c r="N37" s="338">
        <v>3.0397327510976881E-2</v>
      </c>
      <c r="O37" s="338">
        <v>4.1207946288212075E-2</v>
      </c>
      <c r="P37" s="338">
        <v>5.0632255733572051E-2</v>
      </c>
      <c r="Q37" s="338">
        <v>4.6235106354540256E-2</v>
      </c>
      <c r="R37" s="338">
        <v>3.8186859222094256E-2</v>
      </c>
      <c r="S37" s="337">
        <f t="shared" si="1"/>
        <v>0.44846270159833235</v>
      </c>
      <c r="T37" s="290"/>
    </row>
    <row r="38" spans="2:20" s="205" customFormat="1">
      <c r="B38" s="323"/>
      <c r="C38" s="298" t="s">
        <v>48</v>
      </c>
      <c r="D38" s="338">
        <v>0</v>
      </c>
      <c r="E38" s="338">
        <v>0</v>
      </c>
      <c r="F38" s="338">
        <v>0</v>
      </c>
      <c r="G38" s="338">
        <v>0</v>
      </c>
      <c r="H38" s="338">
        <v>0</v>
      </c>
      <c r="I38" s="338">
        <v>0</v>
      </c>
      <c r="J38" s="338">
        <v>0</v>
      </c>
      <c r="K38" s="338">
        <v>0</v>
      </c>
      <c r="L38" s="338">
        <v>0</v>
      </c>
      <c r="M38" s="338">
        <v>0</v>
      </c>
      <c r="N38" s="338">
        <v>0</v>
      </c>
      <c r="O38" s="338">
        <v>0</v>
      </c>
      <c r="P38" s="338">
        <v>0</v>
      </c>
      <c r="Q38" s="338">
        <v>0</v>
      </c>
      <c r="R38" s="338">
        <v>0</v>
      </c>
      <c r="S38" s="337">
        <f t="shared" si="1"/>
        <v>0</v>
      </c>
      <c r="T38" s="289"/>
    </row>
    <row r="39" spans="2:20">
      <c r="B39" s="325"/>
      <c r="C39" s="298" t="s">
        <v>49</v>
      </c>
      <c r="D39" s="338">
        <v>1321</v>
      </c>
      <c r="E39" s="338">
        <v>11.939825358714788</v>
      </c>
      <c r="F39" s="338">
        <v>0</v>
      </c>
      <c r="G39" s="338">
        <v>0.84430956940050439</v>
      </c>
      <c r="H39" s="338">
        <v>0.76720895844229364</v>
      </c>
      <c r="I39" s="338">
        <v>0.77519275765253703</v>
      </c>
      <c r="J39" s="338">
        <v>0.72048561388435595</v>
      </c>
      <c r="K39" s="338">
        <v>0.66161904425144014</v>
      </c>
      <c r="L39" s="338">
        <v>0.66780383888024597</v>
      </c>
      <c r="M39" s="338">
        <v>0.59162126372889234</v>
      </c>
      <c r="N39" s="338">
        <v>0.63210530623668804</v>
      </c>
      <c r="O39" s="338">
        <v>0.8569095917556927</v>
      </c>
      <c r="P39" s="338">
        <v>1.0528858994056782</v>
      </c>
      <c r="Q39" s="338">
        <v>0.96144820792448948</v>
      </c>
      <c r="R39" s="338">
        <v>0.79408679378417679</v>
      </c>
      <c r="S39" s="337">
        <f t="shared" si="1"/>
        <v>9.325676845346992</v>
      </c>
      <c r="T39" s="290"/>
    </row>
    <row r="40" spans="2:20">
      <c r="B40" s="325"/>
      <c r="C40" s="298" t="s">
        <v>108</v>
      </c>
      <c r="D40" s="338">
        <v>0</v>
      </c>
      <c r="E40" s="338">
        <v>0</v>
      </c>
      <c r="F40" s="338">
        <v>0</v>
      </c>
      <c r="G40" s="338">
        <v>0</v>
      </c>
      <c r="H40" s="338">
        <v>0</v>
      </c>
      <c r="I40" s="338">
        <v>0</v>
      </c>
      <c r="J40" s="338">
        <v>0</v>
      </c>
      <c r="K40" s="338">
        <v>0</v>
      </c>
      <c r="L40" s="338">
        <v>0</v>
      </c>
      <c r="M40" s="338">
        <v>0</v>
      </c>
      <c r="N40" s="338">
        <v>0</v>
      </c>
      <c r="O40" s="338">
        <v>0</v>
      </c>
      <c r="P40" s="338">
        <v>0</v>
      </c>
      <c r="Q40" s="338">
        <v>0</v>
      </c>
      <c r="R40" s="338">
        <v>0</v>
      </c>
      <c r="S40" s="337">
        <f t="shared" si="1"/>
        <v>0</v>
      </c>
      <c r="T40" s="290"/>
    </row>
    <row r="41" spans="2:20">
      <c r="B41" s="325"/>
      <c r="C41" s="298" t="s">
        <v>51</v>
      </c>
      <c r="D41" s="338">
        <v>0</v>
      </c>
      <c r="E41" s="338">
        <v>0</v>
      </c>
      <c r="F41" s="338">
        <v>0</v>
      </c>
      <c r="G41" s="338">
        <v>0</v>
      </c>
      <c r="H41" s="338">
        <v>0</v>
      </c>
      <c r="I41" s="338">
        <v>0</v>
      </c>
      <c r="J41" s="338">
        <v>0</v>
      </c>
      <c r="K41" s="338">
        <v>0</v>
      </c>
      <c r="L41" s="338">
        <v>0</v>
      </c>
      <c r="M41" s="338">
        <v>0</v>
      </c>
      <c r="N41" s="338">
        <v>0</v>
      </c>
      <c r="O41" s="338">
        <v>0</v>
      </c>
      <c r="P41" s="338">
        <v>0</v>
      </c>
      <c r="Q41" s="338">
        <v>0</v>
      </c>
      <c r="R41" s="338">
        <v>0</v>
      </c>
      <c r="S41" s="337">
        <f t="shared" si="1"/>
        <v>0</v>
      </c>
      <c r="T41" s="290"/>
    </row>
    <row r="42" spans="2:20">
      <c r="B42" s="325"/>
      <c r="C42" s="334" t="s">
        <v>52</v>
      </c>
      <c r="D42" s="335">
        <f>D43+D44</f>
        <v>4817</v>
      </c>
      <c r="E42" s="342">
        <f>E43+E44</f>
        <v>11.012601790000687</v>
      </c>
      <c r="F42" s="343">
        <f>F43+F44</f>
        <v>0</v>
      </c>
      <c r="G42" s="342">
        <f>G43+G44</f>
        <v>0.59277199999999985</v>
      </c>
      <c r="H42" s="345">
        <f t="shared" ref="H42:R42" si="11">H43+H44</f>
        <v>0.55465699999999996</v>
      </c>
      <c r="I42" s="345">
        <f t="shared" si="11"/>
        <v>0.56375500000000012</v>
      </c>
      <c r="J42" s="345">
        <f t="shared" si="11"/>
        <v>0.55348700000000006</v>
      </c>
      <c r="K42" s="345">
        <f t="shared" si="11"/>
        <v>0.50536399999999992</v>
      </c>
      <c r="L42" s="345">
        <f t="shared" si="11"/>
        <v>0.51676500000000003</v>
      </c>
      <c r="M42" s="345">
        <f t="shared" si="11"/>
        <v>1.3799950000000001</v>
      </c>
      <c r="N42" s="345">
        <f t="shared" si="11"/>
        <v>0.49773299999999998</v>
      </c>
      <c r="O42" s="345">
        <f t="shared" si="11"/>
        <v>0.49520999999999993</v>
      </c>
      <c r="P42" s="345">
        <f t="shared" si="11"/>
        <v>0.51924899999999996</v>
      </c>
      <c r="Q42" s="345">
        <f t="shared" si="11"/>
        <v>0.55337499999999995</v>
      </c>
      <c r="R42" s="346">
        <f t="shared" si="11"/>
        <v>0.500722</v>
      </c>
      <c r="S42" s="337">
        <f t="shared" si="1"/>
        <v>7.2330840000000007</v>
      </c>
      <c r="T42" s="290"/>
    </row>
    <row r="43" spans="2:20">
      <c r="B43" s="325"/>
      <c r="C43" s="298" t="s">
        <v>53</v>
      </c>
      <c r="D43" s="338">
        <v>4776</v>
      </c>
      <c r="E43" s="338">
        <v>10.901629409917353</v>
      </c>
      <c r="F43" s="338">
        <v>0</v>
      </c>
      <c r="G43" s="338">
        <v>0.58580301549773472</v>
      </c>
      <c r="H43" s="338">
        <v>0.54813611838434861</v>
      </c>
      <c r="I43" s="338">
        <v>0.55712715681902247</v>
      </c>
      <c r="J43" s="338">
        <v>0.54697987360873113</v>
      </c>
      <c r="K43" s="338">
        <v>0.4994226365685242</v>
      </c>
      <c r="L43" s="338">
        <v>0.51068959954870841</v>
      </c>
      <c r="M43" s="338">
        <v>1.3637709479729081</v>
      </c>
      <c r="N43" s="338">
        <v>0.49188135119866327</v>
      </c>
      <c r="O43" s="338">
        <v>0.48938801310560087</v>
      </c>
      <c r="P43" s="338">
        <v>0.51314439614925011</v>
      </c>
      <c r="Q43" s="338">
        <v>0.54686919034815917</v>
      </c>
      <c r="R43" s="338">
        <v>0.49483521071517683</v>
      </c>
      <c r="S43" s="337">
        <f t="shared" si="1"/>
        <v>7.1480475099168279</v>
      </c>
      <c r="T43" s="290"/>
    </row>
    <row r="44" spans="2:20">
      <c r="B44" s="325"/>
      <c r="C44" s="298" t="s">
        <v>54</v>
      </c>
      <c r="D44" s="338">
        <v>41</v>
      </c>
      <c r="E44" s="338">
        <v>0.11097238008333334</v>
      </c>
      <c r="F44" s="338">
        <v>0</v>
      </c>
      <c r="G44" s="338">
        <v>6.9689845022651645E-3</v>
      </c>
      <c r="H44" s="338">
        <v>6.5208816156513624E-3</v>
      </c>
      <c r="I44" s="338">
        <v>6.627843180977676E-3</v>
      </c>
      <c r="J44" s="338">
        <v>6.5071263912688847E-3</v>
      </c>
      <c r="K44" s="338">
        <v>5.9413634314757317E-3</v>
      </c>
      <c r="L44" s="338">
        <v>6.0754004512916567E-3</v>
      </c>
      <c r="M44" s="338">
        <v>1.6224052027092064E-2</v>
      </c>
      <c r="N44" s="338">
        <v>5.8516488013366803E-3</v>
      </c>
      <c r="O44" s="338">
        <v>5.8219868943990803E-3</v>
      </c>
      <c r="P44" s="338">
        <v>6.1046038507498405E-3</v>
      </c>
      <c r="Q44" s="338">
        <v>6.5058096518408187E-3</v>
      </c>
      <c r="R44" s="338">
        <v>5.8867892848231997E-3</v>
      </c>
      <c r="S44" s="337">
        <f t="shared" si="1"/>
        <v>8.5036490083172156E-2</v>
      </c>
      <c r="T44" s="290"/>
    </row>
    <row r="45" spans="2:20">
      <c r="B45" s="325"/>
      <c r="C45" s="334" t="s">
        <v>55</v>
      </c>
      <c r="D45" s="335">
        <f>D46+D52+D58</f>
        <v>1063148</v>
      </c>
      <c r="E45" s="342">
        <f>E46+E52+E58</f>
        <v>0</v>
      </c>
      <c r="F45" s="343">
        <f t="shared" ref="F45:R45" si="12">F46+F52+F58</f>
        <v>4419887.2959999992</v>
      </c>
      <c r="G45" s="342">
        <f t="shared" si="12"/>
        <v>320.02</v>
      </c>
      <c r="H45" s="345">
        <f t="shared" si="12"/>
        <v>189.42830324085534</v>
      </c>
      <c r="I45" s="345">
        <f t="shared" si="12"/>
        <v>149.55245600000001</v>
      </c>
      <c r="J45" s="345">
        <f t="shared" si="12"/>
        <v>346.97999999999996</v>
      </c>
      <c r="K45" s="345">
        <f t="shared" si="12"/>
        <v>623.40822987507295</v>
      </c>
      <c r="L45" s="345">
        <f t="shared" si="12"/>
        <v>334.29999999999995</v>
      </c>
      <c r="M45" s="345">
        <f t="shared" si="12"/>
        <v>555.34</v>
      </c>
      <c r="N45" s="345">
        <f t="shared" si="12"/>
        <v>393.4</v>
      </c>
      <c r="O45" s="345">
        <f t="shared" si="12"/>
        <v>562</v>
      </c>
      <c r="P45" s="345">
        <f t="shared" si="12"/>
        <v>763.62299999999993</v>
      </c>
      <c r="Q45" s="345">
        <f t="shared" si="12"/>
        <v>680.00000000000011</v>
      </c>
      <c r="R45" s="346">
        <f t="shared" si="12"/>
        <v>687.98699999999997</v>
      </c>
      <c r="S45" s="337">
        <f t="shared" si="1"/>
        <v>5606.0389891159284</v>
      </c>
      <c r="T45" s="290"/>
    </row>
    <row r="46" spans="2:20" s="205" customFormat="1">
      <c r="B46" s="323"/>
      <c r="C46" s="334" t="s">
        <v>56</v>
      </c>
      <c r="D46" s="335">
        <f>D47+D48+D49+D50+D51</f>
        <v>1059726</v>
      </c>
      <c r="E46" s="342">
        <f t="shared" ref="E46:R46" si="13">E47+E48+E49+E50+E51</f>
        <v>0</v>
      </c>
      <c r="F46" s="343">
        <f t="shared" si="13"/>
        <v>4408001.624580605</v>
      </c>
      <c r="G46" s="342">
        <f t="shared" si="13"/>
        <v>319.59502125071327</v>
      </c>
      <c r="H46" s="345">
        <f t="shared" si="13"/>
        <v>189.17674707751928</v>
      </c>
      <c r="I46" s="345">
        <f t="shared" si="13"/>
        <v>149.35385398855186</v>
      </c>
      <c r="J46" s="345">
        <f t="shared" si="13"/>
        <v>346.51921902872476</v>
      </c>
      <c r="K46" s="345">
        <f t="shared" si="13"/>
        <v>622.58035896129468</v>
      </c>
      <c r="L46" s="345">
        <f t="shared" si="13"/>
        <v>333.85605775924455</v>
      </c>
      <c r="M46" s="345">
        <f t="shared" si="13"/>
        <v>554.60252203415769</v>
      </c>
      <c r="N46" s="345">
        <f t="shared" si="13"/>
        <v>392.87757440169554</v>
      </c>
      <c r="O46" s="345">
        <f t="shared" si="13"/>
        <v>561.25367771670801</v>
      </c>
      <c r="P46" s="345">
        <f t="shared" si="13"/>
        <v>762.60892729371119</v>
      </c>
      <c r="Q46" s="345">
        <f t="shared" si="13"/>
        <v>679.0969765967285</v>
      </c>
      <c r="R46" s="346">
        <f t="shared" si="13"/>
        <v>687.07337005566671</v>
      </c>
      <c r="S46" s="337">
        <f t="shared" si="1"/>
        <v>5598.5943061647158</v>
      </c>
      <c r="T46" s="289"/>
    </row>
    <row r="47" spans="2:20">
      <c r="B47" s="325"/>
      <c r="C47" s="298" t="s">
        <v>123</v>
      </c>
      <c r="D47" s="338">
        <v>349</v>
      </c>
      <c r="E47" s="338">
        <v>0</v>
      </c>
      <c r="F47" s="338">
        <v>1705.8288067056794</v>
      </c>
      <c r="G47" s="338">
        <v>6.6829438180654344E-2</v>
      </c>
      <c r="H47" s="338">
        <v>3.9558112246425171E-2</v>
      </c>
      <c r="I47" s="338">
        <v>3.1230881235600985E-2</v>
      </c>
      <c r="J47" s="338">
        <v>7.2459466470606346E-2</v>
      </c>
      <c r="K47" s="338">
        <v>0.13018568139412334</v>
      </c>
      <c r="L47" s="338">
        <v>6.981151547963485E-2</v>
      </c>
      <c r="M47" s="338">
        <v>0.11597106493108111</v>
      </c>
      <c r="N47" s="338">
        <v>8.2153305981718064E-2</v>
      </c>
      <c r="O47" s="338">
        <v>0.11736186568816867</v>
      </c>
      <c r="P47" s="338">
        <v>0.15946658356298299</v>
      </c>
      <c r="Q47" s="338">
        <v>0.142003680903834</v>
      </c>
      <c r="R47" s="338">
        <v>0.14367159766762649</v>
      </c>
      <c r="S47" s="337">
        <f t="shared" si="1"/>
        <v>1.1707031937424563</v>
      </c>
      <c r="T47" s="290"/>
    </row>
    <row r="48" spans="2:20">
      <c r="B48" s="325"/>
      <c r="C48" s="298" t="s">
        <v>58</v>
      </c>
      <c r="D48" s="338">
        <v>2282</v>
      </c>
      <c r="E48" s="338">
        <v>0</v>
      </c>
      <c r="F48" s="338">
        <v>11839.276556564464</v>
      </c>
      <c r="G48" s="338">
        <v>0.46350210253374352</v>
      </c>
      <c r="H48" s="338">
        <v>0.27435915515135301</v>
      </c>
      <c r="I48" s="338">
        <v>0.21660483030774691</v>
      </c>
      <c r="J48" s="338">
        <v>0.50254971419648253</v>
      </c>
      <c r="K48" s="338">
        <v>0.90291552179218704</v>
      </c>
      <c r="L48" s="338">
        <v>0.48418459120377005</v>
      </c>
      <c r="M48" s="338">
        <v>0.80432865952468335</v>
      </c>
      <c r="N48" s="338">
        <v>0.5697822859095516</v>
      </c>
      <c r="O48" s="338">
        <v>0.81397469415650225</v>
      </c>
      <c r="P48" s="338">
        <v>1.1059960816296635</v>
      </c>
      <c r="Q48" s="338">
        <v>0.98488041285840144</v>
      </c>
      <c r="R48" s="338">
        <v>0.99644841264884265</v>
      </c>
      <c r="S48" s="337">
        <f t="shared" si="1"/>
        <v>8.1195264619129262</v>
      </c>
      <c r="T48" s="290"/>
    </row>
    <row r="49" spans="2:20" s="205" customFormat="1">
      <c r="B49" s="323"/>
      <c r="C49" s="298" t="s">
        <v>59</v>
      </c>
      <c r="D49" s="338">
        <v>709</v>
      </c>
      <c r="E49" s="338">
        <v>0</v>
      </c>
      <c r="F49" s="338">
        <v>2889.6707602275592</v>
      </c>
      <c r="G49" s="338">
        <v>0.11081327437369837</v>
      </c>
      <c r="H49" s="338">
        <v>6.5593308359393282E-2</v>
      </c>
      <c r="I49" s="338">
        <v>5.1785505093395572E-2</v>
      </c>
      <c r="J49" s="338">
        <v>0.12014870927500114</v>
      </c>
      <c r="K49" s="338">
        <v>0.21586746835812795</v>
      </c>
      <c r="L49" s="338">
        <v>0.115758007696792</v>
      </c>
      <c r="M49" s="338">
        <v>0.19229749325257692</v>
      </c>
      <c r="N49" s="338">
        <v>0.13622255527346086</v>
      </c>
      <c r="O49" s="338">
        <v>0.19460365039065838</v>
      </c>
      <c r="P49" s="338">
        <v>0.26441961445243012</v>
      </c>
      <c r="Q49" s="338">
        <v>0.23546349157588556</v>
      </c>
      <c r="R49" s="338">
        <v>0.23822914879238055</v>
      </c>
      <c r="S49" s="337">
        <f t="shared" si="1"/>
        <v>1.9412022268938007</v>
      </c>
      <c r="T49" s="289"/>
    </row>
    <row r="50" spans="2:20" s="205" customFormat="1">
      <c r="B50" s="323"/>
      <c r="C50" s="298" t="s">
        <v>60</v>
      </c>
      <c r="D50" s="338">
        <v>298088</v>
      </c>
      <c r="E50" s="338">
        <v>0</v>
      </c>
      <c r="F50" s="338">
        <v>1426813.3937097085</v>
      </c>
      <c r="G50" s="338">
        <v>106.00041977013814</v>
      </c>
      <c r="H50" s="338">
        <v>62.744452408835954</v>
      </c>
      <c r="I50" s="338">
        <v>49.536351208221717</v>
      </c>
      <c r="J50" s="338">
        <v>114.93039701219465</v>
      </c>
      <c r="K50" s="338">
        <v>206.49188817860295</v>
      </c>
      <c r="L50" s="338">
        <v>110.73039287906124</v>
      </c>
      <c r="M50" s="338">
        <v>183.94560688440885</v>
      </c>
      <c r="N50" s="338">
        <v>130.30612192229341</v>
      </c>
      <c r="O50" s="338">
        <v>186.15160274613348</v>
      </c>
      <c r="P50" s="338">
        <v>252.93531199966316</v>
      </c>
      <c r="Q50" s="338">
        <v>225.23681471062415</v>
      </c>
      <c r="R50" s="338">
        <v>227.88235359164437</v>
      </c>
      <c r="S50" s="337">
        <f t="shared" si="1"/>
        <v>1856.8917133118223</v>
      </c>
      <c r="T50" s="289"/>
    </row>
    <row r="51" spans="2:20">
      <c r="B51" s="325"/>
      <c r="C51" s="298" t="s">
        <v>61</v>
      </c>
      <c r="D51" s="338">
        <v>758298</v>
      </c>
      <c r="E51" s="338">
        <v>0</v>
      </c>
      <c r="F51" s="338">
        <v>2964753.4547473988</v>
      </c>
      <c r="G51" s="338">
        <v>212.95345666548704</v>
      </c>
      <c r="H51" s="338">
        <v>126.05278409292615</v>
      </c>
      <c r="I51" s="338">
        <v>99.517881563693393</v>
      </c>
      <c r="J51" s="338">
        <v>230.89366412658802</v>
      </c>
      <c r="K51" s="338">
        <v>414.83950211114728</v>
      </c>
      <c r="L51" s="338">
        <v>222.45591076580314</v>
      </c>
      <c r="M51" s="338">
        <v>369.54431793204049</v>
      </c>
      <c r="N51" s="338">
        <v>261.7832943322374</v>
      </c>
      <c r="O51" s="338">
        <v>373.97613476033916</v>
      </c>
      <c r="P51" s="338">
        <v>508.14373301440298</v>
      </c>
      <c r="Q51" s="338">
        <v>452.49781430076621</v>
      </c>
      <c r="R51" s="338">
        <v>457.81266730491353</v>
      </c>
      <c r="S51" s="337">
        <f t="shared" si="1"/>
        <v>3730.471160970345</v>
      </c>
      <c r="T51" s="290"/>
    </row>
    <row r="52" spans="2:20">
      <c r="B52" s="325"/>
      <c r="C52" s="334" t="s">
        <v>62</v>
      </c>
      <c r="D52" s="335">
        <f>D53+D54+D55+D56+D57</f>
        <v>3352</v>
      </c>
      <c r="E52" s="342">
        <f>E53+E54+E55+E56+E57</f>
        <v>0</v>
      </c>
      <c r="F52" s="343">
        <f t="shared" ref="F52:R52" si="14">F53+F54+F55+F56+F57</f>
        <v>11284.503918638711</v>
      </c>
      <c r="G52" s="342">
        <f t="shared" si="14"/>
        <v>0.42350503212689911</v>
      </c>
      <c r="H52" s="345">
        <f t="shared" si="14"/>
        <v>0.25068383116605969</v>
      </c>
      <c r="I52" s="345">
        <f t="shared" si="14"/>
        <v>0.1979133106772597</v>
      </c>
      <c r="J52" s="345">
        <f t="shared" si="14"/>
        <v>0.45918310120427308</v>
      </c>
      <c r="K52" s="345">
        <f t="shared" si="14"/>
        <v>0.82500007006254639</v>
      </c>
      <c r="L52" s="345">
        <f t="shared" si="14"/>
        <v>0.44240276307737758</v>
      </c>
      <c r="M52" s="345">
        <f t="shared" si="14"/>
        <v>0.734920581655372</v>
      </c>
      <c r="N52" s="345">
        <f t="shared" si="14"/>
        <v>0.52061396049847541</v>
      </c>
      <c r="O52" s="345">
        <f t="shared" si="14"/>
        <v>0.74373422928353639</v>
      </c>
      <c r="P52" s="345">
        <f t="shared" si="14"/>
        <v>1.0105561625768362</v>
      </c>
      <c r="Q52" s="345">
        <f t="shared" si="14"/>
        <v>0.89989195002278421</v>
      </c>
      <c r="R52" s="346">
        <f t="shared" si="14"/>
        <v>0.91046171032400758</v>
      </c>
      <c r="S52" s="337">
        <f t="shared" si="1"/>
        <v>7.4188667026754267</v>
      </c>
      <c r="T52" s="290"/>
    </row>
    <row r="53" spans="2:20">
      <c r="B53" s="325"/>
      <c r="C53" s="298" t="s">
        <v>123</v>
      </c>
      <c r="D53" s="338">
        <v>246</v>
      </c>
      <c r="E53" s="338">
        <v>0</v>
      </c>
      <c r="F53" s="338">
        <v>1205.6368934583925</v>
      </c>
      <c r="G53" s="338">
        <v>4.7251004880787491E-2</v>
      </c>
      <c r="H53" s="338">
        <v>2.7969119683122764E-2</v>
      </c>
      <c r="I53" s="338">
        <v>2.2081444373444645E-2</v>
      </c>
      <c r="J53" s="338">
        <v>5.1231653251470666E-2</v>
      </c>
      <c r="K53" s="338">
        <v>9.204632620633138E-2</v>
      </c>
      <c r="L53" s="338">
        <v>4.9359449195822941E-2</v>
      </c>
      <c r="M53" s="338">
        <v>8.1996041030237249E-2</v>
      </c>
      <c r="N53" s="338">
        <v>5.8085573776957056E-2</v>
      </c>
      <c r="O53" s="338">
        <v>8.2979391109938669E-2</v>
      </c>
      <c r="P53" s="338">
        <v>0.11274905974652082</v>
      </c>
      <c r="Q53" s="338">
        <v>0.10040211023978343</v>
      </c>
      <c r="R53" s="338">
        <v>0.10158139208461453</v>
      </c>
      <c r="S53" s="337">
        <f t="shared" si="1"/>
        <v>0.82773256557903152</v>
      </c>
      <c r="T53" s="290"/>
    </row>
    <row r="54" spans="2:20">
      <c r="B54" s="325"/>
      <c r="C54" s="298" t="s">
        <v>64</v>
      </c>
      <c r="D54" s="338">
        <v>1884</v>
      </c>
      <c r="E54" s="338">
        <v>0</v>
      </c>
      <c r="F54" s="338">
        <v>6080.005140536472</v>
      </c>
      <c r="G54" s="338">
        <v>0.22676006928410766</v>
      </c>
      <c r="H54" s="338">
        <v>0.134225283317503</v>
      </c>
      <c r="I54" s="338">
        <v>0.10597001838687725</v>
      </c>
      <c r="J54" s="338">
        <v>0.24586341116242641</v>
      </c>
      <c r="K54" s="338">
        <v>0.44173518342214391</v>
      </c>
      <c r="L54" s="338">
        <v>0.23687860496743079</v>
      </c>
      <c r="M54" s="338">
        <v>0.3935033337798774</v>
      </c>
      <c r="N54" s="338">
        <v>0.27875573794252845</v>
      </c>
      <c r="O54" s="338">
        <v>0.39822248277504069</v>
      </c>
      <c r="P54" s="338">
        <v>0.54108869566570272</v>
      </c>
      <c r="Q54" s="338">
        <v>0.48183503253919518</v>
      </c>
      <c r="R54" s="338">
        <v>0.48749446842874006</v>
      </c>
      <c r="S54" s="337">
        <f t="shared" si="1"/>
        <v>3.9723323216715736</v>
      </c>
      <c r="T54" s="290"/>
    </row>
    <row r="55" spans="2:20">
      <c r="B55" s="325"/>
      <c r="C55" s="298" t="s">
        <v>59</v>
      </c>
      <c r="D55" s="338">
        <v>1222</v>
      </c>
      <c r="E55" s="338">
        <v>0</v>
      </c>
      <c r="F55" s="338">
        <v>3998.8618846438476</v>
      </c>
      <c r="G55" s="338">
        <v>0.14949395796200393</v>
      </c>
      <c r="H55" s="338">
        <v>8.8489428165433912E-2</v>
      </c>
      <c r="I55" s="338">
        <v>6.9861847916937808E-2</v>
      </c>
      <c r="J55" s="338">
        <v>0.16208803679037601</v>
      </c>
      <c r="K55" s="338">
        <v>0.29121856043407113</v>
      </c>
      <c r="L55" s="338">
        <v>0.15616470891412385</v>
      </c>
      <c r="M55" s="338">
        <v>0.25942120684525738</v>
      </c>
      <c r="N55" s="338">
        <v>0.18377264877898988</v>
      </c>
      <c r="O55" s="338">
        <v>0.26253235539855702</v>
      </c>
      <c r="P55" s="338">
        <v>0.35671840716461267</v>
      </c>
      <c r="Q55" s="338">
        <v>0.31765480724380563</v>
      </c>
      <c r="R55" s="338">
        <v>0.32138584981065305</v>
      </c>
      <c r="S55" s="337">
        <f t="shared" si="1"/>
        <v>2.6188018154248223</v>
      </c>
      <c r="T55" s="290"/>
    </row>
    <row r="56" spans="2:20" s="205" customFormat="1">
      <c r="B56" s="323"/>
      <c r="C56" s="298" t="s">
        <v>60</v>
      </c>
      <c r="D56" s="338">
        <v>0</v>
      </c>
      <c r="E56" s="338">
        <v>0</v>
      </c>
      <c r="F56" s="338">
        <v>0</v>
      </c>
      <c r="G56" s="338">
        <v>0</v>
      </c>
      <c r="H56" s="338">
        <v>0</v>
      </c>
      <c r="I56" s="338">
        <v>0</v>
      </c>
      <c r="J56" s="338">
        <v>0</v>
      </c>
      <c r="K56" s="338">
        <v>0</v>
      </c>
      <c r="L56" s="338">
        <v>0</v>
      </c>
      <c r="M56" s="338">
        <v>0</v>
      </c>
      <c r="N56" s="338">
        <v>0</v>
      </c>
      <c r="O56" s="338">
        <v>0</v>
      </c>
      <c r="P56" s="338">
        <v>0</v>
      </c>
      <c r="Q56" s="338">
        <v>0</v>
      </c>
      <c r="R56" s="338">
        <v>0</v>
      </c>
      <c r="S56" s="337">
        <f t="shared" si="1"/>
        <v>0</v>
      </c>
      <c r="T56" s="289"/>
    </row>
    <row r="57" spans="2:20">
      <c r="B57" s="325"/>
      <c r="C57" s="298" t="s">
        <v>61</v>
      </c>
      <c r="D57" s="338">
        <v>0</v>
      </c>
      <c r="E57" s="338">
        <v>0</v>
      </c>
      <c r="F57" s="338">
        <v>0</v>
      </c>
      <c r="G57" s="338">
        <v>0</v>
      </c>
      <c r="H57" s="338">
        <v>0</v>
      </c>
      <c r="I57" s="338">
        <v>0</v>
      </c>
      <c r="J57" s="338">
        <v>0</v>
      </c>
      <c r="K57" s="338">
        <v>0</v>
      </c>
      <c r="L57" s="338">
        <v>0</v>
      </c>
      <c r="M57" s="338">
        <v>0</v>
      </c>
      <c r="N57" s="338">
        <v>0</v>
      </c>
      <c r="O57" s="338">
        <v>0</v>
      </c>
      <c r="P57" s="338">
        <v>0</v>
      </c>
      <c r="Q57" s="338">
        <v>0</v>
      </c>
      <c r="R57" s="338">
        <v>0</v>
      </c>
      <c r="S57" s="337">
        <f t="shared" si="1"/>
        <v>0</v>
      </c>
      <c r="T57" s="290"/>
    </row>
    <row r="58" spans="2:20">
      <c r="B58" s="325"/>
      <c r="C58" s="334" t="s">
        <v>65</v>
      </c>
      <c r="D58" s="335">
        <f t="shared" ref="D58:R58" si="15">D59</f>
        <v>70</v>
      </c>
      <c r="E58" s="335">
        <f t="shared" si="15"/>
        <v>0</v>
      </c>
      <c r="F58" s="335">
        <f t="shared" si="15"/>
        <v>601.16750075613299</v>
      </c>
      <c r="G58" s="336">
        <f t="shared" si="15"/>
        <v>1.4737171597972623E-3</v>
      </c>
      <c r="H58" s="336">
        <f t="shared" si="15"/>
        <v>8.7233216998102575E-4</v>
      </c>
      <c r="I58" s="336">
        <f t="shared" si="15"/>
        <v>6.8870077088002311E-4</v>
      </c>
      <c r="J58" s="336">
        <f t="shared" si="15"/>
        <v>1.5978700709532345E-3</v>
      </c>
      <c r="K58" s="336">
        <f t="shared" si="15"/>
        <v>2.8708437157856739E-3</v>
      </c>
      <c r="L58" s="335">
        <f t="shared" si="15"/>
        <v>1.5394776780208261E-3</v>
      </c>
      <c r="M58" s="335">
        <f t="shared" si="15"/>
        <v>2.5573841869939743E-3</v>
      </c>
      <c r="N58" s="335">
        <f t="shared" si="15"/>
        <v>1.8116378059628865E-3</v>
      </c>
      <c r="O58" s="335">
        <f t="shared" si="15"/>
        <v>2.5880540085184097E-3</v>
      </c>
      <c r="P58" s="335">
        <f t="shared" si="15"/>
        <v>3.5165437120050773E-3</v>
      </c>
      <c r="Q58" s="335">
        <f t="shared" si="15"/>
        <v>3.1314532487411359E-3</v>
      </c>
      <c r="R58" s="335">
        <f t="shared" si="15"/>
        <v>3.1682340091789231E-3</v>
      </c>
      <c r="S58" s="337">
        <f t="shared" si="1"/>
        <v>2.5816248536818451E-2</v>
      </c>
      <c r="T58" s="290"/>
    </row>
    <row r="59" spans="2:20">
      <c r="B59" s="325"/>
      <c r="C59" s="298" t="s">
        <v>109</v>
      </c>
      <c r="D59" s="338">
        <v>70</v>
      </c>
      <c r="E59" s="338">
        <v>0</v>
      </c>
      <c r="F59" s="338">
        <v>601.16750075613299</v>
      </c>
      <c r="G59" s="338">
        <v>1.4737171597972623E-3</v>
      </c>
      <c r="H59" s="338">
        <v>8.7233216998102575E-4</v>
      </c>
      <c r="I59" s="338">
        <v>6.8870077088002311E-4</v>
      </c>
      <c r="J59" s="338">
        <v>1.5978700709532345E-3</v>
      </c>
      <c r="K59" s="338">
        <v>2.8708437157856739E-3</v>
      </c>
      <c r="L59" s="338">
        <v>1.5394776780208261E-3</v>
      </c>
      <c r="M59" s="338">
        <v>2.5573841869939743E-3</v>
      </c>
      <c r="N59" s="338">
        <v>1.8116378059628865E-3</v>
      </c>
      <c r="O59" s="338">
        <v>2.5880540085184097E-3</v>
      </c>
      <c r="P59" s="338">
        <v>3.5165437120050773E-3</v>
      </c>
      <c r="Q59" s="338">
        <v>3.1314532487411359E-3</v>
      </c>
      <c r="R59" s="338">
        <v>3.1682340091789231E-3</v>
      </c>
      <c r="S59" s="337">
        <f t="shared" si="1"/>
        <v>2.5816248536818451E-2</v>
      </c>
      <c r="T59" s="290"/>
    </row>
    <row r="60" spans="2:20">
      <c r="B60" s="325"/>
      <c r="C60" s="334" t="s">
        <v>68</v>
      </c>
      <c r="D60" s="335">
        <f>D61+D65</f>
        <v>51197</v>
      </c>
      <c r="E60" s="342">
        <f>E61+E65</f>
        <v>53.300445089517702</v>
      </c>
      <c r="F60" s="343">
        <f t="shared" ref="F60:R60" si="16">F61+F65</f>
        <v>109314.01617239097</v>
      </c>
      <c r="G60" s="342">
        <f t="shared" si="16"/>
        <v>23.483414000000003</v>
      </c>
      <c r="H60" s="345">
        <f t="shared" si="16"/>
        <v>23.478875000000002</v>
      </c>
      <c r="I60" s="345">
        <f t="shared" si="16"/>
        <v>22.582170999999995</v>
      </c>
      <c r="J60" s="345">
        <f t="shared" si="16"/>
        <v>22.629745999999997</v>
      </c>
      <c r="K60" s="345">
        <f t="shared" si="16"/>
        <v>22.028113000000001</v>
      </c>
      <c r="L60" s="345">
        <f t="shared" si="16"/>
        <v>22.992711999999997</v>
      </c>
      <c r="M60" s="345">
        <f t="shared" si="16"/>
        <v>22.507849999999998</v>
      </c>
      <c r="N60" s="345">
        <f t="shared" si="16"/>
        <v>23.124245000000002</v>
      </c>
      <c r="O60" s="345">
        <f t="shared" si="16"/>
        <v>23.600907999999997</v>
      </c>
      <c r="P60" s="345">
        <f t="shared" si="16"/>
        <v>23.764039400000001</v>
      </c>
      <c r="Q60" s="345">
        <f t="shared" si="16"/>
        <v>24.526544999999999</v>
      </c>
      <c r="R60" s="346">
        <f t="shared" si="16"/>
        <v>24.145300200000001</v>
      </c>
      <c r="S60" s="337">
        <f t="shared" si="1"/>
        <v>278.86391859999998</v>
      </c>
      <c r="T60" s="290"/>
    </row>
    <row r="61" spans="2:20">
      <c r="B61" s="325"/>
      <c r="C61" s="334" t="s">
        <v>69</v>
      </c>
      <c r="D61" s="335">
        <f>D62+D63+D64</f>
        <v>25975</v>
      </c>
      <c r="E61" s="342">
        <f>E62+E63+E64</f>
        <v>53.300445089517702</v>
      </c>
      <c r="F61" s="343">
        <f t="shared" ref="F61:R61" si="17">F62+F63+F64</f>
        <v>0</v>
      </c>
      <c r="G61" s="342">
        <f t="shared" si="17"/>
        <v>9.3140516223680798</v>
      </c>
      <c r="H61" s="345">
        <f t="shared" si="17"/>
        <v>9.3122513525983663</v>
      </c>
      <c r="I61" s="345">
        <f t="shared" si="17"/>
        <v>8.9565983225072543</v>
      </c>
      <c r="J61" s="345">
        <f t="shared" si="17"/>
        <v>8.9754676404835152</v>
      </c>
      <c r="K61" s="345">
        <f t="shared" si="17"/>
        <v>8.7368464238358783</v>
      </c>
      <c r="L61" s="345">
        <f t="shared" si="17"/>
        <v>9.1194281421875889</v>
      </c>
      <c r="M61" s="345">
        <f t="shared" si="17"/>
        <v>8.9271209377187386</v>
      </c>
      <c r="N61" s="345">
        <f t="shared" si="17"/>
        <v>9.1715970964991289</v>
      </c>
      <c r="O61" s="345">
        <f t="shared" si="17"/>
        <v>9.3606523926529484</v>
      </c>
      <c r="P61" s="345">
        <f t="shared" si="17"/>
        <v>9.4253539850546844</v>
      </c>
      <c r="Q61" s="345">
        <f t="shared" si="17"/>
        <v>9.7277809030805198</v>
      </c>
      <c r="R61" s="346">
        <f t="shared" si="17"/>
        <v>9.5765706170480289</v>
      </c>
      <c r="S61" s="337">
        <f t="shared" si="1"/>
        <v>110.60371943603474</v>
      </c>
      <c r="T61" s="290"/>
    </row>
    <row r="62" spans="2:20" s="205" customFormat="1">
      <c r="B62" s="323"/>
      <c r="C62" s="298" t="s">
        <v>70</v>
      </c>
      <c r="D62" s="338">
        <v>20009</v>
      </c>
      <c r="E62" s="338">
        <v>39.179412302637886</v>
      </c>
      <c r="F62" s="338">
        <v>0</v>
      </c>
      <c r="G62" s="338">
        <v>6.7506484926585264</v>
      </c>
      <c r="H62" s="338">
        <v>6.7493436911714788</v>
      </c>
      <c r="I62" s="338">
        <v>6.4915731001509007</v>
      </c>
      <c r="J62" s="338">
        <v>6.505249225012399</v>
      </c>
      <c r="K62" s="338">
        <v>6.3323010793729431</v>
      </c>
      <c r="L62" s="338">
        <v>6.6095890744391594</v>
      </c>
      <c r="M62" s="338">
        <v>6.4702084490561802</v>
      </c>
      <c r="N62" s="338">
        <v>6.6474001460399448</v>
      </c>
      <c r="O62" s="338">
        <v>6.7844238497678626</v>
      </c>
      <c r="P62" s="338">
        <v>6.8313183404716122</v>
      </c>
      <c r="Q62" s="338">
        <v>7.0505116519417275</v>
      </c>
      <c r="R62" s="338">
        <v>6.9409172959228851</v>
      </c>
      <c r="S62" s="337">
        <f t="shared" si="1"/>
        <v>80.163484396005629</v>
      </c>
      <c r="T62" s="289"/>
    </row>
    <row r="63" spans="2:20">
      <c r="B63" s="325"/>
      <c r="C63" s="298" t="s">
        <v>71</v>
      </c>
      <c r="D63" s="338">
        <v>3506</v>
      </c>
      <c r="E63" s="338">
        <v>7.4030118174990616</v>
      </c>
      <c r="F63" s="338">
        <v>0</v>
      </c>
      <c r="G63" s="338">
        <v>1.4056858321766816</v>
      </c>
      <c r="H63" s="338">
        <v>1.4054141336922856</v>
      </c>
      <c r="I63" s="338">
        <v>1.3517386285695565</v>
      </c>
      <c r="J63" s="338">
        <v>1.3545864045984513</v>
      </c>
      <c r="K63" s="338">
        <v>1.318573455873451</v>
      </c>
      <c r="L63" s="338">
        <v>1.3763130651156077</v>
      </c>
      <c r="M63" s="338">
        <v>1.3472898726632303</v>
      </c>
      <c r="N63" s="338">
        <v>1.3841864550138439</v>
      </c>
      <c r="O63" s="338">
        <v>1.4127188662647305</v>
      </c>
      <c r="P63" s="338">
        <v>1.4224836942306793</v>
      </c>
      <c r="Q63" s="338">
        <v>1.4681262621671545</v>
      </c>
      <c r="R63" s="338">
        <v>1.445305457068244</v>
      </c>
      <c r="S63" s="337">
        <f t="shared" si="1"/>
        <v>16.692422127433918</v>
      </c>
      <c r="T63" s="290"/>
    </row>
    <row r="64" spans="2:20">
      <c r="B64" s="325"/>
      <c r="C64" s="298" t="s">
        <v>72</v>
      </c>
      <c r="D64" s="338">
        <v>2460</v>
      </c>
      <c r="E64" s="338">
        <v>6.71802096938075</v>
      </c>
      <c r="F64" s="338">
        <v>0</v>
      </c>
      <c r="G64" s="338">
        <v>1.157717297532872</v>
      </c>
      <c r="H64" s="338">
        <v>1.1574935277346008</v>
      </c>
      <c r="I64" s="338">
        <v>1.1132865937867973</v>
      </c>
      <c r="J64" s="338">
        <v>1.1156320108726661</v>
      </c>
      <c r="K64" s="338">
        <v>1.085971888589484</v>
      </c>
      <c r="L64" s="338">
        <v>1.1335260026328213</v>
      </c>
      <c r="M64" s="338">
        <v>1.1096226159993283</v>
      </c>
      <c r="N64" s="338">
        <v>1.1400104954453398</v>
      </c>
      <c r="O64" s="338">
        <v>1.1635096766203559</v>
      </c>
      <c r="P64" s="338">
        <v>1.1715519503523932</v>
      </c>
      <c r="Q64" s="338">
        <v>1.2091429889716365</v>
      </c>
      <c r="R64" s="338">
        <v>1.1903478640569005</v>
      </c>
      <c r="S64" s="337">
        <f t="shared" si="1"/>
        <v>13.747812912595196</v>
      </c>
      <c r="T64" s="290"/>
    </row>
    <row r="65" spans="2:20" s="205" customFormat="1">
      <c r="B65" s="323"/>
      <c r="C65" s="334" t="s">
        <v>73</v>
      </c>
      <c r="D65" s="335">
        <f>D66+D67+D68</f>
        <v>25222</v>
      </c>
      <c r="E65" s="342">
        <f>E66+E67+E68</f>
        <v>0</v>
      </c>
      <c r="F65" s="343">
        <f t="shared" ref="F65:R65" si="18">F66+F67+F68</f>
        <v>109314.01617239097</v>
      </c>
      <c r="G65" s="342">
        <f t="shared" si="18"/>
        <v>14.169362377631922</v>
      </c>
      <c r="H65" s="345">
        <f t="shared" si="18"/>
        <v>14.166623647401638</v>
      </c>
      <c r="I65" s="345">
        <f t="shared" si="18"/>
        <v>13.625572677492741</v>
      </c>
      <c r="J65" s="345">
        <f t="shared" si="18"/>
        <v>13.654278359516484</v>
      </c>
      <c r="K65" s="345">
        <f t="shared" si="18"/>
        <v>13.291266576164123</v>
      </c>
      <c r="L65" s="345">
        <f t="shared" si="18"/>
        <v>13.873283857812408</v>
      </c>
      <c r="M65" s="345">
        <f t="shared" si="18"/>
        <v>13.580729062281257</v>
      </c>
      <c r="N65" s="345">
        <f t="shared" si="18"/>
        <v>13.952647903500875</v>
      </c>
      <c r="O65" s="345">
        <f t="shared" si="18"/>
        <v>14.240255607347047</v>
      </c>
      <c r="P65" s="345">
        <f t="shared" si="18"/>
        <v>14.338685414945317</v>
      </c>
      <c r="Q65" s="345">
        <f t="shared" si="18"/>
        <v>14.798764096919481</v>
      </c>
      <c r="R65" s="346">
        <f t="shared" si="18"/>
        <v>14.568729582951971</v>
      </c>
      <c r="S65" s="337">
        <f t="shared" si="1"/>
        <v>168.26019916396527</v>
      </c>
      <c r="T65" s="289"/>
    </row>
    <row r="66" spans="2:20" s="205" customFormat="1">
      <c r="B66" s="323"/>
      <c r="C66" s="298" t="s">
        <v>70</v>
      </c>
      <c r="D66" s="338">
        <v>23299</v>
      </c>
      <c r="E66" s="338">
        <v>0</v>
      </c>
      <c r="F66" s="338">
        <v>99532.808859105629</v>
      </c>
      <c r="G66" s="338">
        <v>12.827104024968323</v>
      </c>
      <c r="H66" s="338">
        <v>12.824624733619572</v>
      </c>
      <c r="I66" s="338">
        <v>12.334827317979526</v>
      </c>
      <c r="J66" s="338">
        <v>12.360813721574333</v>
      </c>
      <c r="K66" s="338">
        <v>12.032189907513322</v>
      </c>
      <c r="L66" s="338">
        <v>12.559072911636161</v>
      </c>
      <c r="M66" s="338">
        <v>12.294231721519845</v>
      </c>
      <c r="N66" s="338">
        <v>12.630918831216519</v>
      </c>
      <c r="O66" s="338">
        <v>12.891281565776893</v>
      </c>
      <c r="P66" s="338">
        <v>12.980387154833867</v>
      </c>
      <c r="Q66" s="338">
        <v>13.396882756828571</v>
      </c>
      <c r="R66" s="338">
        <v>13.188639325589049</v>
      </c>
      <c r="S66" s="337">
        <f t="shared" ref="S66:S78" si="19">SUM(G66:R66)</f>
        <v>152.32097397305597</v>
      </c>
      <c r="T66" s="289"/>
    </row>
    <row r="67" spans="2:20">
      <c r="B67" s="325"/>
      <c r="C67" s="298" t="s">
        <v>71</v>
      </c>
      <c r="D67" s="338">
        <v>1390</v>
      </c>
      <c r="E67" s="338">
        <v>0</v>
      </c>
      <c r="F67" s="338">
        <v>6880.4114542255647</v>
      </c>
      <c r="G67" s="338">
        <v>0.92892065515788469</v>
      </c>
      <c r="H67" s="338">
        <v>0.92874110839974466</v>
      </c>
      <c r="I67" s="338">
        <v>0.89327067521815096</v>
      </c>
      <c r="J67" s="338">
        <v>0.89515257365800915</v>
      </c>
      <c r="K67" s="338">
        <v>0.87135410378797218</v>
      </c>
      <c r="L67" s="338">
        <v>0.9095102226148446</v>
      </c>
      <c r="M67" s="338">
        <v>0.89033079978044904</v>
      </c>
      <c r="N67" s="338">
        <v>0.91471320206812523</v>
      </c>
      <c r="O67" s="338">
        <v>0.93356830151190795</v>
      </c>
      <c r="P67" s="338">
        <v>0.9400212017147842</v>
      </c>
      <c r="Q67" s="338">
        <v>0.97018322166271664</v>
      </c>
      <c r="R67" s="338">
        <v>0.95510252814040608</v>
      </c>
      <c r="S67" s="337">
        <f t="shared" si="19"/>
        <v>11.030868593714995</v>
      </c>
      <c r="T67" s="290"/>
    </row>
    <row r="68" spans="2:20">
      <c r="B68" s="325"/>
      <c r="C68" s="298" t="s">
        <v>72</v>
      </c>
      <c r="D68" s="338">
        <v>533</v>
      </c>
      <c r="E68" s="338">
        <v>0</v>
      </c>
      <c r="F68" s="338">
        <v>2900.7958590597732</v>
      </c>
      <c r="G68" s="338">
        <v>0.4133376975057132</v>
      </c>
      <c r="H68" s="338">
        <v>0.41325780538232015</v>
      </c>
      <c r="I68" s="338">
        <v>0.39747468429506405</v>
      </c>
      <c r="J68" s="338">
        <v>0.39831206428414212</v>
      </c>
      <c r="K68" s="338">
        <v>0.38772256486282908</v>
      </c>
      <c r="L68" s="338">
        <v>0.40470072356140302</v>
      </c>
      <c r="M68" s="338">
        <v>0.39616654098096493</v>
      </c>
      <c r="N68" s="338">
        <v>0.40701587021623015</v>
      </c>
      <c r="O68" s="338">
        <v>0.4154057400582456</v>
      </c>
      <c r="P68" s="338">
        <v>0.41827705839666457</v>
      </c>
      <c r="Q68" s="338">
        <v>0.431698118428192</v>
      </c>
      <c r="R68" s="338">
        <v>0.42498772922251582</v>
      </c>
      <c r="S68" s="337">
        <f t="shared" si="19"/>
        <v>4.9083565971942837</v>
      </c>
      <c r="T68" s="290"/>
    </row>
    <row r="69" spans="2:20">
      <c r="B69" s="325"/>
      <c r="C69" s="334" t="s">
        <v>74</v>
      </c>
      <c r="D69" s="335">
        <f>D70+D71</f>
        <v>20540</v>
      </c>
      <c r="E69" s="342">
        <f>E70+E71</f>
        <v>36.529088006372902</v>
      </c>
      <c r="F69" s="343">
        <f t="shared" ref="F69:R69" si="20">F70+F71</f>
        <v>0</v>
      </c>
      <c r="G69" s="342">
        <f t="shared" si="20"/>
        <v>3.8689260000000005</v>
      </c>
      <c r="H69" s="345">
        <f t="shared" si="20"/>
        <v>2.9218060000000001</v>
      </c>
      <c r="I69" s="345">
        <f t="shared" si="20"/>
        <v>2.6274570000000006</v>
      </c>
      <c r="J69" s="345">
        <f t="shared" si="20"/>
        <v>3.6562795000000001</v>
      </c>
      <c r="K69" s="345">
        <f t="shared" si="20"/>
        <v>4.1602879999999995</v>
      </c>
      <c r="L69" s="345">
        <f t="shared" si="20"/>
        <v>4.080692</v>
      </c>
      <c r="M69" s="345">
        <f t="shared" si="20"/>
        <v>3.1469550000000002</v>
      </c>
      <c r="N69" s="345">
        <f t="shared" si="20"/>
        <v>3.4126419999999995</v>
      </c>
      <c r="O69" s="345">
        <f t="shared" si="20"/>
        <v>3.3873190000000002</v>
      </c>
      <c r="P69" s="345">
        <f t="shared" si="20"/>
        <v>3.23767</v>
      </c>
      <c r="Q69" s="345">
        <f t="shared" si="20"/>
        <v>3.8078850000000006</v>
      </c>
      <c r="R69" s="346">
        <f t="shared" si="20"/>
        <v>3.7866789999999999</v>
      </c>
      <c r="S69" s="337">
        <f t="shared" si="19"/>
        <v>42.094598499999996</v>
      </c>
      <c r="T69" s="290"/>
    </row>
    <row r="70" spans="2:20" s="205" customFormat="1">
      <c r="B70" s="323"/>
      <c r="C70" s="334" t="s">
        <v>75</v>
      </c>
      <c r="D70" s="338">
        <v>16543</v>
      </c>
      <c r="E70" s="338">
        <v>31.879462874173516</v>
      </c>
      <c r="F70" s="338">
        <v>0</v>
      </c>
      <c r="G70" s="338">
        <v>3.3642150998566502</v>
      </c>
      <c r="H70" s="338">
        <v>2.5406492303165682</v>
      </c>
      <c r="I70" s="338">
        <v>2.2846987803912651</v>
      </c>
      <c r="J70" s="338">
        <v>3.1793088581162632</v>
      </c>
      <c r="K70" s="338">
        <v>3.6175682112690759</v>
      </c>
      <c r="L70" s="338">
        <v>3.548355704984854</v>
      </c>
      <c r="M70" s="338">
        <v>2.7364269902214162</v>
      </c>
      <c r="N70" s="338">
        <v>2.9674544684506747</v>
      </c>
      <c r="O70" s="338">
        <v>2.9454349160028719</v>
      </c>
      <c r="P70" s="338">
        <v>2.8153079956434626</v>
      </c>
      <c r="Q70" s="338">
        <v>3.3111370482448206</v>
      </c>
      <c r="R70" s="338">
        <v>3.2926974230342161</v>
      </c>
      <c r="S70" s="337">
        <f t="shared" si="19"/>
        <v>36.603254726532143</v>
      </c>
      <c r="T70" s="289"/>
    </row>
    <row r="71" spans="2:20">
      <c r="B71" s="325"/>
      <c r="C71" s="334" t="s">
        <v>76</v>
      </c>
      <c r="D71" s="348">
        <f>D72+D73</f>
        <v>3997</v>
      </c>
      <c r="E71" s="348">
        <f t="shared" ref="E71:R71" si="21">E72+E73</f>
        <v>4.6496251321993833</v>
      </c>
      <c r="F71" s="348">
        <f t="shared" si="21"/>
        <v>0</v>
      </c>
      <c r="G71" s="348">
        <f t="shared" si="21"/>
        <v>0.5047109001433504</v>
      </c>
      <c r="H71" s="348">
        <f t="shared" si="21"/>
        <v>0.3811567696834321</v>
      </c>
      <c r="I71" s="348">
        <f t="shared" si="21"/>
        <v>0.3427582196087357</v>
      </c>
      <c r="J71" s="348">
        <f t="shared" si="21"/>
        <v>0.47697064188373706</v>
      </c>
      <c r="K71" s="348">
        <f t="shared" si="21"/>
        <v>0.54271978873092397</v>
      </c>
      <c r="L71" s="348">
        <f t="shared" si="21"/>
        <v>0.53233629501514601</v>
      </c>
      <c r="M71" s="348">
        <f t="shared" si="21"/>
        <v>0.41052800977858389</v>
      </c>
      <c r="N71" s="348">
        <f t="shared" si="21"/>
        <v>0.44518753154932489</v>
      </c>
      <c r="O71" s="348">
        <f t="shared" si="21"/>
        <v>0.44188408399712831</v>
      </c>
      <c r="P71" s="348">
        <f t="shared" si="21"/>
        <v>0.42236200435653753</v>
      </c>
      <c r="Q71" s="348">
        <f t="shared" si="21"/>
        <v>0.49674795175518016</v>
      </c>
      <c r="R71" s="348">
        <f t="shared" si="21"/>
        <v>0.49398157696578376</v>
      </c>
      <c r="S71" s="337">
        <f t="shared" si="19"/>
        <v>5.4913437734678645</v>
      </c>
      <c r="T71" s="290"/>
    </row>
    <row r="72" spans="2:20">
      <c r="B72" s="325"/>
      <c r="C72" s="298" t="s">
        <v>124</v>
      </c>
      <c r="D72" s="338">
        <v>3835</v>
      </c>
      <c r="E72" s="338">
        <v>3.8328225823272608</v>
      </c>
      <c r="F72" s="338">
        <v>0</v>
      </c>
      <c r="G72" s="338">
        <v>0.4065107947044283</v>
      </c>
      <c r="H72" s="338">
        <v>0.30699622557582312</v>
      </c>
      <c r="I72" s="338">
        <v>0.27606876769462985</v>
      </c>
      <c r="J72" s="338">
        <v>0.38416787635806682</v>
      </c>
      <c r="K72" s="338">
        <v>0.43712440638029687</v>
      </c>
      <c r="L72" s="338">
        <v>0.42876119829224002</v>
      </c>
      <c r="M72" s="338">
        <v>0.33065279045116769</v>
      </c>
      <c r="N72" s="338">
        <v>0.35856871169459159</v>
      </c>
      <c r="O72" s="338">
        <v>0.35590800615142537</v>
      </c>
      <c r="P72" s="338">
        <v>0.34018427974344467</v>
      </c>
      <c r="Q72" s="338">
        <v>0.4000971736065958</v>
      </c>
      <c r="R72" s="338">
        <v>0.39786904416899416</v>
      </c>
      <c r="S72" s="337">
        <f t="shared" si="19"/>
        <v>4.4229092748217038</v>
      </c>
      <c r="T72" s="290"/>
    </row>
    <row r="73" spans="2:20">
      <c r="B73" s="325"/>
      <c r="C73" s="298" t="s">
        <v>125</v>
      </c>
      <c r="D73" s="338">
        <v>162</v>
      </c>
      <c r="E73" s="338">
        <v>0.81680254987212264</v>
      </c>
      <c r="F73" s="338">
        <v>0</v>
      </c>
      <c r="G73" s="338">
        <v>9.8200105438922075E-2</v>
      </c>
      <c r="H73" s="338">
        <v>7.4160544107608986E-2</v>
      </c>
      <c r="I73" s="338">
        <v>6.6689451914105857E-2</v>
      </c>
      <c r="J73" s="338">
        <v>9.2802765525670253E-2</v>
      </c>
      <c r="K73" s="338">
        <v>0.10559538235062708</v>
      </c>
      <c r="L73" s="338">
        <v>0.103575096722906</v>
      </c>
      <c r="M73" s="338">
        <v>7.9875219327416203E-2</v>
      </c>
      <c r="N73" s="338">
        <v>8.6618819854733298E-2</v>
      </c>
      <c r="O73" s="338">
        <v>8.5976077845702936E-2</v>
      </c>
      <c r="P73" s="338">
        <v>8.2177724613092848E-2</v>
      </c>
      <c r="Q73" s="338">
        <v>9.6650778148584332E-2</v>
      </c>
      <c r="R73" s="338">
        <v>9.6112532796789593E-2</v>
      </c>
      <c r="S73" s="337">
        <f t="shared" si="19"/>
        <v>1.0684344986461596</v>
      </c>
      <c r="T73" s="290"/>
    </row>
    <row r="74" spans="2:20" s="205" customFormat="1">
      <c r="B74" s="323"/>
      <c r="C74" s="334" t="s">
        <v>77</v>
      </c>
      <c r="D74" s="338">
        <v>0</v>
      </c>
      <c r="E74" s="338">
        <v>0</v>
      </c>
      <c r="F74" s="338">
        <v>0</v>
      </c>
      <c r="G74" s="338">
        <v>0</v>
      </c>
      <c r="H74" s="338">
        <v>0</v>
      </c>
      <c r="I74" s="338">
        <v>0</v>
      </c>
      <c r="J74" s="338">
        <v>0</v>
      </c>
      <c r="K74" s="338">
        <v>0</v>
      </c>
      <c r="L74" s="338">
        <v>0</v>
      </c>
      <c r="M74" s="338">
        <v>0</v>
      </c>
      <c r="N74" s="338">
        <v>0</v>
      </c>
      <c r="O74" s="338">
        <v>0</v>
      </c>
      <c r="P74" s="338">
        <v>0</v>
      </c>
      <c r="Q74" s="338">
        <v>0</v>
      </c>
      <c r="R74" s="338">
        <v>0</v>
      </c>
      <c r="S74" s="337">
        <f t="shared" si="19"/>
        <v>0</v>
      </c>
      <c r="T74" s="289"/>
    </row>
    <row r="75" spans="2:20" hidden="1">
      <c r="B75" s="325"/>
      <c r="C75" s="334"/>
      <c r="D75" s="338"/>
      <c r="E75" s="349"/>
      <c r="F75" s="350"/>
      <c r="G75" s="349"/>
      <c r="H75" s="351"/>
      <c r="I75" s="351"/>
      <c r="J75" s="351"/>
      <c r="K75" s="351"/>
      <c r="L75" s="351"/>
      <c r="M75" s="351"/>
      <c r="N75" s="351"/>
      <c r="O75" s="351"/>
      <c r="P75" s="351"/>
      <c r="Q75" s="351"/>
      <c r="R75" s="352"/>
      <c r="S75" s="337">
        <f t="shared" si="19"/>
        <v>0</v>
      </c>
      <c r="T75" s="290"/>
    </row>
    <row r="76" spans="2:20" hidden="1">
      <c r="B76" s="325"/>
      <c r="C76" s="334"/>
      <c r="D76" s="338"/>
      <c r="E76" s="349"/>
      <c r="F76" s="350"/>
      <c r="G76" s="349"/>
      <c r="H76" s="351"/>
      <c r="I76" s="351"/>
      <c r="J76" s="351"/>
      <c r="K76" s="351"/>
      <c r="L76" s="351"/>
      <c r="M76" s="351"/>
      <c r="N76" s="351"/>
      <c r="O76" s="351"/>
      <c r="P76" s="351"/>
      <c r="Q76" s="351"/>
      <c r="R76" s="352"/>
      <c r="S76" s="337">
        <f t="shared" si="19"/>
        <v>0</v>
      </c>
      <c r="T76" s="290"/>
    </row>
    <row r="77" spans="2:20" hidden="1">
      <c r="B77" s="325"/>
      <c r="C77" s="334"/>
      <c r="D77" s="338"/>
      <c r="E77" s="349"/>
      <c r="F77" s="350"/>
      <c r="G77" s="349"/>
      <c r="H77" s="351"/>
      <c r="I77" s="351"/>
      <c r="J77" s="351"/>
      <c r="K77" s="351"/>
      <c r="L77" s="351"/>
      <c r="M77" s="351"/>
      <c r="N77" s="351"/>
      <c r="O77" s="351"/>
      <c r="P77" s="351"/>
      <c r="Q77" s="351"/>
      <c r="R77" s="352"/>
      <c r="S77" s="337">
        <f t="shared" si="19"/>
        <v>0</v>
      </c>
      <c r="T77" s="290"/>
    </row>
    <row r="78" spans="2:20" ht="15" thickBot="1">
      <c r="B78" s="325"/>
      <c r="C78" s="353" t="s">
        <v>78</v>
      </c>
      <c r="D78" s="354">
        <f t="shared" ref="D78:R78" si="22">D8+D21+D34+D42+D45+D60+D69+D74</f>
        <v>4595100</v>
      </c>
      <c r="E78" s="355">
        <f t="shared" si="22"/>
        <v>3290.4891131787003</v>
      </c>
      <c r="F78" s="356">
        <f t="shared" si="22"/>
        <v>4529201.3121723905</v>
      </c>
      <c r="G78" s="355">
        <f t="shared" si="22"/>
        <v>696.6428995</v>
      </c>
      <c r="H78" s="357">
        <f t="shared" si="22"/>
        <v>575.64061274085532</v>
      </c>
      <c r="I78" s="357">
        <f t="shared" si="22"/>
        <v>542.96415600000012</v>
      </c>
      <c r="J78" s="357">
        <f t="shared" si="22"/>
        <v>710.11879469999997</v>
      </c>
      <c r="K78" s="357">
        <f t="shared" si="22"/>
        <v>970.90525502507296</v>
      </c>
      <c r="L78" s="357">
        <f t="shared" si="22"/>
        <v>691.31176669999991</v>
      </c>
      <c r="M78" s="357">
        <f t="shared" si="22"/>
        <v>893.35142557999995</v>
      </c>
      <c r="N78" s="357">
        <f t="shared" si="22"/>
        <v>704.28676707999989</v>
      </c>
      <c r="O78" s="357">
        <f t="shared" si="22"/>
        <v>851.40255999999999</v>
      </c>
      <c r="P78" s="357">
        <f t="shared" si="22"/>
        <v>1037.79058029</v>
      </c>
      <c r="Q78" s="357">
        <f t="shared" si="22"/>
        <v>966.98295860000019</v>
      </c>
      <c r="R78" s="358">
        <f t="shared" si="22"/>
        <v>995.66423646999999</v>
      </c>
      <c r="S78" s="359">
        <f t="shared" si="19"/>
        <v>9637.0620126859285</v>
      </c>
      <c r="T78" s="290"/>
    </row>
    <row r="79" spans="2:20" hidden="1">
      <c r="B79" s="325"/>
      <c r="C79" s="327"/>
      <c r="D79" s="360"/>
      <c r="E79" s="361"/>
      <c r="F79" s="362"/>
      <c r="G79" s="361"/>
      <c r="H79" s="363"/>
      <c r="I79" s="363"/>
      <c r="J79" s="363"/>
      <c r="K79" s="363"/>
      <c r="L79" s="363"/>
      <c r="M79" s="363"/>
      <c r="N79" s="363"/>
      <c r="O79" s="363"/>
      <c r="P79" s="363"/>
      <c r="Q79" s="363"/>
      <c r="R79" s="364"/>
      <c r="S79" s="365"/>
      <c r="T79" s="290"/>
    </row>
    <row r="80" spans="2:20" hidden="1">
      <c r="B80" s="325"/>
      <c r="C80" s="334"/>
      <c r="D80" s="338"/>
      <c r="E80" s="366"/>
      <c r="F80" s="367"/>
      <c r="G80" s="349"/>
      <c r="H80" s="349"/>
      <c r="I80" s="349"/>
      <c r="J80" s="349"/>
      <c r="K80" s="351"/>
      <c r="L80" s="368"/>
      <c r="M80" s="368"/>
      <c r="N80" s="368"/>
      <c r="O80" s="368"/>
      <c r="P80" s="368"/>
      <c r="Q80" s="368"/>
      <c r="R80" s="369"/>
      <c r="S80" s="370"/>
      <c r="T80" s="290"/>
    </row>
    <row r="81" spans="2:20" s="205" customFormat="1" hidden="1">
      <c r="B81" s="323"/>
      <c r="C81" s="334"/>
      <c r="D81" s="338"/>
      <c r="E81" s="366"/>
      <c r="F81" s="367"/>
      <c r="G81" s="366"/>
      <c r="H81" s="368"/>
      <c r="I81" s="368"/>
      <c r="J81" s="368"/>
      <c r="K81" s="368"/>
      <c r="L81" s="368"/>
      <c r="M81" s="368"/>
      <c r="N81" s="368"/>
      <c r="O81" s="368"/>
      <c r="P81" s="368"/>
      <c r="Q81" s="368"/>
      <c r="R81" s="369"/>
      <c r="S81" s="370"/>
      <c r="T81" s="289"/>
    </row>
    <row r="82" spans="2:20">
      <c r="B82" s="325"/>
      <c r="C82" s="334" t="s">
        <v>79</v>
      </c>
      <c r="D82" s="371"/>
      <c r="E82" s="372"/>
      <c r="F82" s="373"/>
      <c r="G82" s="372"/>
      <c r="H82" s="374"/>
      <c r="I82" s="374"/>
      <c r="J82" s="374"/>
      <c r="K82" s="374"/>
      <c r="L82" s="374"/>
      <c r="M82" s="374"/>
      <c r="N82" s="374"/>
      <c r="O82" s="374"/>
      <c r="P82" s="374"/>
      <c r="Q82" s="374"/>
      <c r="R82" s="375"/>
      <c r="S82" s="376"/>
      <c r="T82" s="290"/>
    </row>
    <row r="83" spans="2:20">
      <c r="B83" s="325"/>
      <c r="C83" s="334" t="s">
        <v>80</v>
      </c>
      <c r="D83" s="371">
        <f t="shared" ref="D83:R83" si="23">SUM(D84:D110)</f>
        <v>2091</v>
      </c>
      <c r="E83" s="377">
        <f t="shared" si="23"/>
        <v>475.46423000000004</v>
      </c>
      <c r="F83" s="378">
        <f t="shared" si="23"/>
        <v>0</v>
      </c>
      <c r="G83" s="377">
        <f t="shared" si="23"/>
        <v>112.86940691000001</v>
      </c>
      <c r="H83" s="379">
        <f t="shared" si="23"/>
        <v>83.62747718</v>
      </c>
      <c r="I83" s="379">
        <f t="shared" si="23"/>
        <v>91.430091840000017</v>
      </c>
      <c r="J83" s="379">
        <f t="shared" si="23"/>
        <v>92.493503430000004</v>
      </c>
      <c r="K83" s="379">
        <f t="shared" si="23"/>
        <v>110.42663311</v>
      </c>
      <c r="L83" s="379">
        <f t="shared" si="23"/>
        <v>116.51836005000001</v>
      </c>
      <c r="M83" s="379">
        <f t="shared" si="23"/>
        <v>86.23748851000002</v>
      </c>
      <c r="N83" s="379">
        <f t="shared" si="23"/>
        <v>107.72561547000001</v>
      </c>
      <c r="O83" s="379">
        <f t="shared" si="23"/>
        <v>125.05259421</v>
      </c>
      <c r="P83" s="379">
        <f t="shared" si="23"/>
        <v>139.35379800999999</v>
      </c>
      <c r="Q83" s="379">
        <f t="shared" si="23"/>
        <v>148.57623926000002</v>
      </c>
      <c r="R83" s="380">
        <f t="shared" si="23"/>
        <v>143.83368557000006</v>
      </c>
      <c r="S83" s="381">
        <f>SUM(G83:R83)</f>
        <v>1358.1448935500002</v>
      </c>
      <c r="T83" s="290"/>
    </row>
    <row r="84" spans="2:20">
      <c r="B84" s="325"/>
      <c r="C84" s="314" t="s">
        <v>81</v>
      </c>
      <c r="D84" s="338">
        <v>844</v>
      </c>
      <c r="E84" s="338">
        <v>162.91000000000003</v>
      </c>
      <c r="F84" s="338">
        <v>0</v>
      </c>
      <c r="G84" s="338">
        <v>18.973137389999998</v>
      </c>
      <c r="H84" s="338">
        <v>16.52104224</v>
      </c>
      <c r="I84" s="338">
        <v>16.547864540000006</v>
      </c>
      <c r="J84" s="338">
        <v>6.1312518000000029</v>
      </c>
      <c r="K84" s="338">
        <v>0.21724281000000112</v>
      </c>
      <c r="L84" s="338">
        <v>0.76206149999999517</v>
      </c>
      <c r="M84" s="338">
        <v>0.55391592999999906</v>
      </c>
      <c r="N84" s="338">
        <v>6.1727181300000078</v>
      </c>
      <c r="O84" s="338">
        <v>6.9737639100000006</v>
      </c>
      <c r="P84" s="338">
        <v>10.843495060000006</v>
      </c>
      <c r="Q84" s="338">
        <v>13.31514628</v>
      </c>
      <c r="R84" s="338">
        <v>10.287626010000004</v>
      </c>
      <c r="S84" s="337">
        <f>SUM(G84:R84)</f>
        <v>107.29926560000001</v>
      </c>
      <c r="T84" s="290"/>
    </row>
    <row r="85" spans="2:20" s="205" customFormat="1">
      <c r="B85" s="323"/>
      <c r="C85" s="314" t="s">
        <v>133</v>
      </c>
      <c r="D85" s="338">
        <v>592</v>
      </c>
      <c r="E85" s="338">
        <v>54.422000000000004</v>
      </c>
      <c r="F85" s="338">
        <v>0</v>
      </c>
      <c r="G85" s="338">
        <v>12.33052621</v>
      </c>
      <c r="H85" s="338">
        <v>11.188264389999999</v>
      </c>
      <c r="I85" s="338">
        <v>12.3223328</v>
      </c>
      <c r="J85" s="338">
        <v>13.143298909999999</v>
      </c>
      <c r="K85" s="338">
        <v>13.255578229999999</v>
      </c>
      <c r="L85" s="338">
        <v>12.07</v>
      </c>
      <c r="M85" s="338">
        <v>9.9651697699999993</v>
      </c>
      <c r="N85" s="338">
        <v>11.401088270000001</v>
      </c>
      <c r="O85" s="338">
        <v>13.077182610000001</v>
      </c>
      <c r="P85" s="338">
        <v>13.925600419999999</v>
      </c>
      <c r="Q85" s="338">
        <v>14.68139946</v>
      </c>
      <c r="R85" s="338">
        <v>11.535333229999999</v>
      </c>
      <c r="S85" s="337">
        <f>SUM(G85:R85)</f>
        <v>148.8957743</v>
      </c>
      <c r="T85" s="289"/>
    </row>
    <row r="86" spans="2:20" s="205" customFormat="1">
      <c r="B86" s="323"/>
      <c r="C86" s="314" t="s">
        <v>82</v>
      </c>
      <c r="D86" s="338">
        <v>0</v>
      </c>
      <c r="E86" s="338">
        <v>0</v>
      </c>
      <c r="F86" s="338">
        <v>0</v>
      </c>
      <c r="G86" s="338">
        <v>0</v>
      </c>
      <c r="H86" s="338">
        <v>0</v>
      </c>
      <c r="I86" s="338">
        <v>0</v>
      </c>
      <c r="J86" s="338">
        <v>0</v>
      </c>
      <c r="K86" s="338">
        <v>0</v>
      </c>
      <c r="L86" s="338">
        <v>0</v>
      </c>
      <c r="M86" s="338">
        <v>0</v>
      </c>
      <c r="N86" s="338">
        <v>0</v>
      </c>
      <c r="O86" s="338">
        <v>0</v>
      </c>
      <c r="P86" s="338">
        <v>0</v>
      </c>
      <c r="Q86" s="338">
        <v>0</v>
      </c>
      <c r="R86" s="338">
        <v>0</v>
      </c>
      <c r="S86" s="337">
        <f>SUM(G86:R86)</f>
        <v>0</v>
      </c>
      <c r="T86" s="289"/>
    </row>
    <row r="87" spans="2:20" s="205" customFormat="1">
      <c r="B87" s="323"/>
      <c r="C87" s="314" t="s">
        <v>49</v>
      </c>
      <c r="D87" s="338">
        <v>10</v>
      </c>
      <c r="E87" s="338">
        <v>2.6424000000000003</v>
      </c>
      <c r="F87" s="338">
        <v>0</v>
      </c>
      <c r="G87" s="338">
        <v>0.53986939999999994</v>
      </c>
      <c r="H87" s="338">
        <v>0.52345037000000005</v>
      </c>
      <c r="I87" s="338">
        <v>0.54109065999999995</v>
      </c>
      <c r="J87" s="338">
        <v>0.37534319999999999</v>
      </c>
      <c r="K87" s="338">
        <v>0.21158526</v>
      </c>
      <c r="L87" s="338">
        <v>0.21329083999999998</v>
      </c>
      <c r="M87" s="338">
        <v>0.26837329999999993</v>
      </c>
      <c r="N87" s="338">
        <v>0.25615816000000002</v>
      </c>
      <c r="O87" s="338">
        <v>0.22098882</v>
      </c>
      <c r="P87" s="338">
        <v>0.23041556000000002</v>
      </c>
      <c r="Q87" s="338">
        <v>0.21201176000000002</v>
      </c>
      <c r="R87" s="338">
        <v>0.21691476000000004</v>
      </c>
      <c r="S87" s="337">
        <f t="shared" ref="S87:S108" si="24">SUM(G87:R87)</f>
        <v>3.8094920900000004</v>
      </c>
      <c r="T87" s="289"/>
    </row>
    <row r="88" spans="2:20" s="205" customFormat="1">
      <c r="B88" s="323"/>
      <c r="C88" s="382" t="s">
        <v>126</v>
      </c>
      <c r="D88" s="338">
        <v>0</v>
      </c>
      <c r="E88" s="338">
        <v>0</v>
      </c>
      <c r="F88" s="338">
        <v>0</v>
      </c>
      <c r="G88" s="338">
        <v>0.11122699999999999</v>
      </c>
      <c r="H88" s="338">
        <v>0.107207</v>
      </c>
      <c r="I88" s="338">
        <v>0.10941800000000002</v>
      </c>
      <c r="J88" s="338">
        <v>0.106544</v>
      </c>
      <c r="K88" s="338">
        <v>0.114899</v>
      </c>
      <c r="L88" s="338">
        <v>0.114648</v>
      </c>
      <c r="M88" s="338">
        <v>4.5552000000000002E-2</v>
      </c>
      <c r="N88" s="338">
        <v>0.12130400000000002</v>
      </c>
      <c r="O88" s="338">
        <v>0.10578599999999999</v>
      </c>
      <c r="P88" s="338">
        <v>0.10724800000000001</v>
      </c>
      <c r="Q88" s="338">
        <v>9.5306000000000002E-2</v>
      </c>
      <c r="R88" s="338">
        <v>0.10541</v>
      </c>
      <c r="S88" s="337">
        <f t="shared" si="24"/>
        <v>1.2445490000000001</v>
      </c>
      <c r="T88" s="289"/>
    </row>
    <row r="89" spans="2:20" s="205" customFormat="1">
      <c r="B89" s="323"/>
      <c r="C89" s="382" t="s">
        <v>127</v>
      </c>
      <c r="D89" s="338">
        <v>0</v>
      </c>
      <c r="E89" s="338">
        <v>0</v>
      </c>
      <c r="F89" s="338">
        <v>0</v>
      </c>
      <c r="G89" s="338">
        <v>0</v>
      </c>
      <c r="H89" s="338">
        <v>0</v>
      </c>
      <c r="I89" s="338">
        <v>0</v>
      </c>
      <c r="J89" s="338">
        <v>6.4343580000000011E-2</v>
      </c>
      <c r="K89" s="338">
        <v>0.11135700000000001</v>
      </c>
      <c r="L89" s="338">
        <v>0.10877899999999999</v>
      </c>
      <c r="M89" s="338">
        <v>0.1040085</v>
      </c>
      <c r="N89" s="338">
        <v>0.1245865</v>
      </c>
      <c r="O89" s="338">
        <v>0.10572899999999999</v>
      </c>
      <c r="P89" s="338">
        <v>0.11139199999999999</v>
      </c>
      <c r="Q89" s="338">
        <v>9.92865E-2</v>
      </c>
      <c r="R89" s="338">
        <v>9.6244999999999997E-2</v>
      </c>
      <c r="S89" s="337">
        <f t="shared" si="24"/>
        <v>0.92572708000000004</v>
      </c>
      <c r="T89" s="289"/>
    </row>
    <row r="90" spans="2:20" s="205" customFormat="1">
      <c r="B90" s="323"/>
      <c r="C90" s="382" t="s">
        <v>128</v>
      </c>
      <c r="D90" s="338">
        <v>0</v>
      </c>
      <c r="E90" s="338">
        <v>0</v>
      </c>
      <c r="F90" s="338">
        <v>0</v>
      </c>
      <c r="G90" s="338">
        <v>0</v>
      </c>
      <c r="H90" s="338">
        <v>0</v>
      </c>
      <c r="I90" s="338">
        <v>0</v>
      </c>
      <c r="J90" s="338">
        <v>5.1757919999999999E-2</v>
      </c>
      <c r="K90" s="338">
        <v>0.18054999999999999</v>
      </c>
      <c r="L90" s="338">
        <v>0.18771850000000001</v>
      </c>
      <c r="M90" s="338">
        <v>0.16637649999999998</v>
      </c>
      <c r="N90" s="338">
        <v>0.21382799999999999</v>
      </c>
      <c r="O90" s="338">
        <v>0.18732650000000001</v>
      </c>
      <c r="P90" s="338">
        <v>0.19734049999999997</v>
      </c>
      <c r="Q90" s="338">
        <v>0.170379</v>
      </c>
      <c r="R90" s="338">
        <v>0.167327</v>
      </c>
      <c r="S90" s="337">
        <f t="shared" si="24"/>
        <v>1.5226039200000001</v>
      </c>
      <c r="T90" s="289"/>
    </row>
    <row r="91" spans="2:20">
      <c r="B91" s="325"/>
      <c r="C91" s="314" t="s">
        <v>83</v>
      </c>
      <c r="D91" s="338">
        <v>0</v>
      </c>
      <c r="E91" s="338">
        <v>0</v>
      </c>
      <c r="F91" s="338">
        <v>0</v>
      </c>
      <c r="G91" s="338">
        <v>0</v>
      </c>
      <c r="H91" s="338">
        <v>0</v>
      </c>
      <c r="I91" s="338">
        <v>0</v>
      </c>
      <c r="J91" s="338">
        <v>0</v>
      </c>
      <c r="K91" s="338">
        <v>0</v>
      </c>
      <c r="L91" s="338">
        <v>0</v>
      </c>
      <c r="M91" s="338">
        <v>0</v>
      </c>
      <c r="N91" s="338">
        <v>0</v>
      </c>
      <c r="O91" s="338">
        <v>0</v>
      </c>
      <c r="P91" s="338">
        <v>0</v>
      </c>
      <c r="Q91" s="338">
        <v>0</v>
      </c>
      <c r="R91" s="338">
        <v>0</v>
      </c>
      <c r="S91" s="337">
        <f t="shared" si="24"/>
        <v>0</v>
      </c>
      <c r="T91" s="290"/>
    </row>
    <row r="92" spans="2:20">
      <c r="B92" s="325"/>
      <c r="C92" s="314" t="s">
        <v>84</v>
      </c>
      <c r="D92" s="338">
        <v>0</v>
      </c>
      <c r="E92" s="338">
        <v>0</v>
      </c>
      <c r="F92" s="338">
        <v>0</v>
      </c>
      <c r="G92" s="338">
        <v>0</v>
      </c>
      <c r="H92" s="338">
        <v>0</v>
      </c>
      <c r="I92" s="338">
        <v>0</v>
      </c>
      <c r="J92" s="338">
        <v>0</v>
      </c>
      <c r="K92" s="338">
        <v>0</v>
      </c>
      <c r="L92" s="338">
        <v>0</v>
      </c>
      <c r="M92" s="338">
        <v>0</v>
      </c>
      <c r="N92" s="338">
        <v>0</v>
      </c>
      <c r="O92" s="338">
        <v>0</v>
      </c>
      <c r="P92" s="338">
        <v>0</v>
      </c>
      <c r="Q92" s="338">
        <v>0</v>
      </c>
      <c r="R92" s="338">
        <v>0</v>
      </c>
      <c r="S92" s="337">
        <f t="shared" si="24"/>
        <v>0</v>
      </c>
      <c r="T92" s="290"/>
    </row>
    <row r="93" spans="2:20">
      <c r="B93" s="325"/>
      <c r="C93" s="347" t="s">
        <v>126</v>
      </c>
      <c r="D93" s="338">
        <v>0</v>
      </c>
      <c r="E93" s="338">
        <v>0</v>
      </c>
      <c r="F93" s="338">
        <v>0</v>
      </c>
      <c r="G93" s="338">
        <v>6.8288059999999993</v>
      </c>
      <c r="H93" s="338">
        <v>5.8929899999999993</v>
      </c>
      <c r="I93" s="338">
        <v>6.0819419999999997</v>
      </c>
      <c r="J93" s="338">
        <v>5.930841</v>
      </c>
      <c r="K93" s="338">
        <v>5.9814639999999999</v>
      </c>
      <c r="L93" s="338">
        <v>5.6447092699999999</v>
      </c>
      <c r="M93" s="338">
        <v>5.5580183400000003</v>
      </c>
      <c r="N93" s="338">
        <v>7.1553512699999997</v>
      </c>
      <c r="O93" s="338">
        <v>7.6543559200000004</v>
      </c>
      <c r="P93" s="338">
        <v>7.0048073999999989</v>
      </c>
      <c r="Q93" s="338">
        <v>7.0172179899999989</v>
      </c>
      <c r="R93" s="338">
        <v>5.8177919999999999</v>
      </c>
      <c r="S93" s="337">
        <f t="shared" si="24"/>
        <v>76.568295189999986</v>
      </c>
      <c r="T93" s="290"/>
    </row>
    <row r="94" spans="2:20">
      <c r="B94" s="325"/>
      <c r="C94" s="347" t="s">
        <v>127</v>
      </c>
      <c r="D94" s="338">
        <v>0</v>
      </c>
      <c r="E94" s="338">
        <v>0</v>
      </c>
      <c r="F94" s="338">
        <v>0</v>
      </c>
      <c r="G94" s="338">
        <v>0</v>
      </c>
      <c r="H94" s="338">
        <v>0</v>
      </c>
      <c r="I94" s="338">
        <v>0</v>
      </c>
      <c r="J94" s="338">
        <v>3.5104381600000001</v>
      </c>
      <c r="K94" s="338">
        <v>5.6751897000000007</v>
      </c>
      <c r="L94" s="338">
        <v>5.3134795700000002</v>
      </c>
      <c r="M94" s="338">
        <v>5.0858742200000009</v>
      </c>
      <c r="N94" s="338">
        <v>6.2549003999999995</v>
      </c>
      <c r="O94" s="338">
        <v>6.8181125600000003</v>
      </c>
      <c r="P94" s="338">
        <v>6.1832510700000007</v>
      </c>
      <c r="Q94" s="338">
        <v>6.3359188500000005</v>
      </c>
      <c r="R94" s="338">
        <v>5.3641379999999996</v>
      </c>
      <c r="S94" s="337">
        <f t="shared" si="24"/>
        <v>50.541302529999996</v>
      </c>
      <c r="T94" s="290"/>
    </row>
    <row r="95" spans="2:20">
      <c r="B95" s="325"/>
      <c r="C95" s="347" t="s">
        <v>128</v>
      </c>
      <c r="D95" s="338">
        <v>0</v>
      </c>
      <c r="E95" s="338">
        <v>0</v>
      </c>
      <c r="F95" s="338">
        <v>0</v>
      </c>
      <c r="G95" s="338">
        <v>0</v>
      </c>
      <c r="H95" s="338">
        <v>0</v>
      </c>
      <c r="I95" s="338">
        <v>0</v>
      </c>
      <c r="J95" s="338">
        <v>4.8351364300000004</v>
      </c>
      <c r="K95" s="338">
        <v>9.0587630000000008</v>
      </c>
      <c r="L95" s="338">
        <v>10.30601332</v>
      </c>
      <c r="M95" s="338">
        <v>9.3839464400000008</v>
      </c>
      <c r="N95" s="338">
        <v>12.55313627</v>
      </c>
      <c r="O95" s="338">
        <v>13.98531068</v>
      </c>
      <c r="P95" s="338">
        <v>12.82672599</v>
      </c>
      <c r="Q95" s="338">
        <v>13.14782316</v>
      </c>
      <c r="R95" s="338">
        <v>11.367281999999999</v>
      </c>
      <c r="S95" s="337">
        <f t="shared" si="24"/>
        <v>97.464137290000011</v>
      </c>
      <c r="T95" s="290"/>
    </row>
    <row r="96" spans="2:20">
      <c r="B96" s="325"/>
      <c r="C96" s="314" t="s">
        <v>86</v>
      </c>
      <c r="D96" s="338">
        <v>0</v>
      </c>
      <c r="E96" s="338">
        <v>0</v>
      </c>
      <c r="F96" s="338">
        <v>0</v>
      </c>
      <c r="G96" s="338">
        <v>0</v>
      </c>
      <c r="H96" s="338">
        <v>0</v>
      </c>
      <c r="I96" s="338">
        <v>0</v>
      </c>
      <c r="J96" s="338">
        <v>0</v>
      </c>
      <c r="K96" s="338">
        <v>0</v>
      </c>
      <c r="L96" s="338">
        <v>0</v>
      </c>
      <c r="M96" s="338">
        <v>0</v>
      </c>
      <c r="N96" s="338">
        <v>0</v>
      </c>
      <c r="O96" s="338">
        <v>0</v>
      </c>
      <c r="P96" s="338">
        <v>0</v>
      </c>
      <c r="Q96" s="338">
        <v>0</v>
      </c>
      <c r="R96" s="338">
        <v>0</v>
      </c>
      <c r="S96" s="337">
        <f t="shared" si="24"/>
        <v>0</v>
      </c>
      <c r="T96" s="290"/>
    </row>
    <row r="97" spans="2:20">
      <c r="B97" s="325"/>
      <c r="C97" s="314" t="s">
        <v>87</v>
      </c>
      <c r="D97" s="338">
        <v>354</v>
      </c>
      <c r="E97" s="338">
        <v>45.152479999999997</v>
      </c>
      <c r="F97" s="338">
        <v>0</v>
      </c>
      <c r="G97" s="338">
        <v>8.2350497400000009</v>
      </c>
      <c r="H97" s="338">
        <v>8.1340273300000003</v>
      </c>
      <c r="I97" s="338">
        <v>7.5328730800000008</v>
      </c>
      <c r="J97" s="338">
        <v>4.730454120000001</v>
      </c>
      <c r="K97" s="338">
        <v>3.94096256</v>
      </c>
      <c r="L97" s="338">
        <v>4.0435126500000003</v>
      </c>
      <c r="M97" s="338">
        <v>3.6860713800000009</v>
      </c>
      <c r="N97" s="338">
        <v>3.6481208399999989</v>
      </c>
      <c r="O97" s="338">
        <v>2.6243946</v>
      </c>
      <c r="P97" s="338">
        <v>2.5353614100000001</v>
      </c>
      <c r="Q97" s="338">
        <v>3.1902462499999991</v>
      </c>
      <c r="R97" s="338">
        <v>3.1588015399999989</v>
      </c>
      <c r="S97" s="337">
        <f t="shared" si="24"/>
        <v>55.45987550000001</v>
      </c>
      <c r="T97" s="290"/>
    </row>
    <row r="98" spans="2:20">
      <c r="B98" s="325"/>
      <c r="C98" s="347" t="s">
        <v>126</v>
      </c>
      <c r="D98" s="338">
        <v>0</v>
      </c>
      <c r="E98" s="338">
        <v>0</v>
      </c>
      <c r="F98" s="338">
        <v>0</v>
      </c>
      <c r="G98" s="338">
        <v>2.1038559999999999</v>
      </c>
      <c r="H98" s="338">
        <v>1.942024</v>
      </c>
      <c r="I98" s="338">
        <v>1.859996</v>
      </c>
      <c r="J98" s="338">
        <v>1.6032060000000001</v>
      </c>
      <c r="K98" s="338">
        <v>1.8546369999999996</v>
      </c>
      <c r="L98" s="338">
        <v>1.8639566000000001</v>
      </c>
      <c r="M98" s="338">
        <v>1.6971872099999998</v>
      </c>
      <c r="N98" s="338">
        <v>1.7140364100000001</v>
      </c>
      <c r="O98" s="338">
        <v>1.4957702099999999</v>
      </c>
      <c r="P98" s="338">
        <v>1.3971807700000001</v>
      </c>
      <c r="Q98" s="338">
        <v>1.7746642500000001</v>
      </c>
      <c r="R98" s="338">
        <v>1.7507709999999999</v>
      </c>
      <c r="S98" s="337">
        <f t="shared" si="24"/>
        <v>21.057285449999998</v>
      </c>
      <c r="T98" s="290"/>
    </row>
    <row r="99" spans="2:20">
      <c r="B99" s="325"/>
      <c r="C99" s="347" t="s">
        <v>127</v>
      </c>
      <c r="D99" s="338">
        <v>0</v>
      </c>
      <c r="E99" s="338">
        <v>0</v>
      </c>
      <c r="F99" s="338">
        <v>0</v>
      </c>
      <c r="G99" s="338">
        <v>0</v>
      </c>
      <c r="H99" s="338">
        <v>0</v>
      </c>
      <c r="I99" s="338">
        <v>0</v>
      </c>
      <c r="J99" s="338">
        <v>0.71537065999999994</v>
      </c>
      <c r="K99" s="338">
        <v>1.3642714999999999</v>
      </c>
      <c r="L99" s="338">
        <v>1.20516443</v>
      </c>
      <c r="M99" s="338">
        <v>1.04609525</v>
      </c>
      <c r="N99" s="338">
        <v>1.1164352799999999</v>
      </c>
      <c r="O99" s="338">
        <v>1.0564407900000001</v>
      </c>
      <c r="P99" s="338">
        <v>1.0885021800000001</v>
      </c>
      <c r="Q99" s="338">
        <v>1.2183075999999999</v>
      </c>
      <c r="R99" s="338">
        <v>1.1991849999999999</v>
      </c>
      <c r="S99" s="337">
        <f t="shared" si="24"/>
        <v>10.009772689999998</v>
      </c>
      <c r="T99" s="290"/>
    </row>
    <row r="100" spans="2:20">
      <c r="B100" s="325"/>
      <c r="C100" s="347" t="s">
        <v>128</v>
      </c>
      <c r="D100" s="338">
        <v>0</v>
      </c>
      <c r="E100" s="338">
        <v>0</v>
      </c>
      <c r="F100" s="338">
        <v>0</v>
      </c>
      <c r="G100" s="338">
        <v>0</v>
      </c>
      <c r="H100" s="338">
        <v>0</v>
      </c>
      <c r="I100" s="338">
        <v>0</v>
      </c>
      <c r="J100" s="338">
        <v>0.99375350000000007</v>
      </c>
      <c r="K100" s="338">
        <v>2.1430125000000002</v>
      </c>
      <c r="L100" s="338">
        <v>2.1004533599999999</v>
      </c>
      <c r="M100" s="338">
        <v>1.8169776199999998</v>
      </c>
      <c r="N100" s="338">
        <v>1.95711411</v>
      </c>
      <c r="O100" s="338">
        <v>1.8922312099999998</v>
      </c>
      <c r="P100" s="338">
        <v>1.9658915300000002</v>
      </c>
      <c r="Q100" s="338">
        <v>2.36688695</v>
      </c>
      <c r="R100" s="338">
        <v>2.2946460000000002</v>
      </c>
      <c r="S100" s="337">
        <f t="shared" si="24"/>
        <v>17.53096678</v>
      </c>
      <c r="T100" s="290"/>
    </row>
    <row r="101" spans="2:20">
      <c r="B101" s="325"/>
      <c r="C101" s="314" t="s">
        <v>88</v>
      </c>
      <c r="D101" s="338">
        <v>17</v>
      </c>
      <c r="E101" s="338">
        <v>2.0840000000000001</v>
      </c>
      <c r="F101" s="338">
        <v>0</v>
      </c>
      <c r="G101" s="338">
        <v>0.63275499999999985</v>
      </c>
      <c r="H101" s="338">
        <v>0.62513249999999998</v>
      </c>
      <c r="I101" s="338">
        <v>0.65232550000000011</v>
      </c>
      <c r="J101" s="338">
        <v>0.34403025000000004</v>
      </c>
      <c r="K101" s="338">
        <v>0.2485965</v>
      </c>
      <c r="L101" s="338">
        <v>0.21464000000000005</v>
      </c>
      <c r="M101" s="338">
        <v>0.20532749999999997</v>
      </c>
      <c r="N101" s="338">
        <v>0.20280399999999996</v>
      </c>
      <c r="O101" s="338">
        <v>0.16778000000000004</v>
      </c>
      <c r="P101" s="338">
        <v>0.16491800000000006</v>
      </c>
      <c r="Q101" s="338">
        <v>0.18268550000000011</v>
      </c>
      <c r="R101" s="338">
        <v>0.17696000000000003</v>
      </c>
      <c r="S101" s="337">
        <f t="shared" si="24"/>
        <v>3.8179547500000011</v>
      </c>
      <c r="T101" s="290"/>
    </row>
    <row r="102" spans="2:20">
      <c r="B102" s="325"/>
      <c r="C102" s="347" t="s">
        <v>126</v>
      </c>
      <c r="D102" s="338">
        <v>0</v>
      </c>
      <c r="E102" s="338">
        <v>0</v>
      </c>
      <c r="F102" s="338">
        <v>0</v>
      </c>
      <c r="G102" s="338">
        <v>0.15651299999999999</v>
      </c>
      <c r="H102" s="338">
        <v>0.14515</v>
      </c>
      <c r="I102" s="338">
        <v>0.153673</v>
      </c>
      <c r="J102" s="338">
        <v>0.1217</v>
      </c>
      <c r="K102" s="338">
        <v>0.133912</v>
      </c>
      <c r="L102" s="338">
        <v>0.1437145</v>
      </c>
      <c r="M102" s="338">
        <v>0.12981949999999998</v>
      </c>
      <c r="N102" s="338">
        <v>0.12016400000000001</v>
      </c>
      <c r="O102" s="338">
        <v>0.1130615</v>
      </c>
      <c r="P102" s="338">
        <v>0.11089350000000001</v>
      </c>
      <c r="Q102" s="338">
        <v>0.12201049999999999</v>
      </c>
      <c r="R102" s="338">
        <v>0.11137100000000001</v>
      </c>
      <c r="S102" s="337">
        <f t="shared" si="24"/>
        <v>1.5619825000000001</v>
      </c>
      <c r="T102" s="290"/>
    </row>
    <row r="103" spans="2:20">
      <c r="B103" s="325"/>
      <c r="C103" s="347" t="s">
        <v>127</v>
      </c>
      <c r="D103" s="338">
        <v>0</v>
      </c>
      <c r="E103" s="338">
        <v>0</v>
      </c>
      <c r="F103" s="338">
        <v>0</v>
      </c>
      <c r="G103" s="338">
        <v>0</v>
      </c>
      <c r="H103" s="338">
        <v>0</v>
      </c>
      <c r="I103" s="338">
        <v>0</v>
      </c>
      <c r="J103" s="338">
        <v>6.9185469999999999E-2</v>
      </c>
      <c r="K103" s="338">
        <v>8.7548000000000001E-2</v>
      </c>
      <c r="L103" s="338">
        <v>0.1172715</v>
      </c>
      <c r="M103" s="338">
        <v>9.7998000000000002E-2</v>
      </c>
      <c r="N103" s="338">
        <v>8.7868000000000002E-2</v>
      </c>
      <c r="O103" s="338">
        <v>8.8213E-2</v>
      </c>
      <c r="P103" s="338">
        <v>8.804250000000001E-2</v>
      </c>
      <c r="Q103" s="338">
        <v>9.5071500000000003E-2</v>
      </c>
      <c r="R103" s="338">
        <v>8.4595000000000004E-2</v>
      </c>
      <c r="S103" s="337">
        <f t="shared" si="24"/>
        <v>0.81579297000000006</v>
      </c>
      <c r="T103" s="290"/>
    </row>
    <row r="104" spans="2:20">
      <c r="B104" s="325"/>
      <c r="C104" s="347" t="s">
        <v>128</v>
      </c>
      <c r="D104" s="338">
        <v>0</v>
      </c>
      <c r="E104" s="338">
        <v>0</v>
      </c>
      <c r="F104" s="338">
        <v>0</v>
      </c>
      <c r="G104" s="338">
        <v>0</v>
      </c>
      <c r="H104" s="338">
        <v>0</v>
      </c>
      <c r="I104" s="338">
        <v>0</v>
      </c>
      <c r="J104" s="338">
        <v>0.10182478</v>
      </c>
      <c r="K104" s="338">
        <v>0.20567099999999999</v>
      </c>
      <c r="L104" s="338">
        <v>0.20967449999999999</v>
      </c>
      <c r="M104" s="338">
        <v>0.19390100000000002</v>
      </c>
      <c r="N104" s="338">
        <v>0.17546500000000001</v>
      </c>
      <c r="O104" s="338">
        <v>0.1615085</v>
      </c>
      <c r="P104" s="338">
        <v>0.1567325</v>
      </c>
      <c r="Q104" s="338">
        <v>0.184749</v>
      </c>
      <c r="R104" s="338">
        <v>0.17890599999999998</v>
      </c>
      <c r="S104" s="337">
        <f t="shared" si="24"/>
        <v>1.5684322799999999</v>
      </c>
      <c r="T104" s="290"/>
    </row>
    <row r="105" spans="2:20">
      <c r="B105" s="325"/>
      <c r="C105" s="347" t="s">
        <v>89</v>
      </c>
      <c r="D105" s="338">
        <v>189</v>
      </c>
      <c r="E105" s="338">
        <v>60.7151</v>
      </c>
      <c r="F105" s="338">
        <v>0</v>
      </c>
      <c r="G105" s="383">
        <v>1.36800766</v>
      </c>
      <c r="H105" s="383">
        <v>0.86779114999999996</v>
      </c>
      <c r="I105" s="383">
        <v>0.17390564</v>
      </c>
      <c r="J105" s="383">
        <v>0.27393252000000001</v>
      </c>
      <c r="K105" s="383">
        <v>1.7540867899999999</v>
      </c>
      <c r="L105" s="383">
        <v>2.5832051299999996</v>
      </c>
      <c r="M105" s="383">
        <v>0.83377025999999999</v>
      </c>
      <c r="N105" s="383">
        <v>2.0774470300000001</v>
      </c>
      <c r="O105" s="383">
        <v>1.69296701</v>
      </c>
      <c r="P105" s="383">
        <v>3.15168655</v>
      </c>
      <c r="Q105" s="383">
        <v>4.1950195600000004</v>
      </c>
      <c r="R105" s="383">
        <v>3.9729579799999994</v>
      </c>
      <c r="S105" s="337">
        <f t="shared" si="24"/>
        <v>22.94477728</v>
      </c>
      <c r="T105" s="290"/>
    </row>
    <row r="106" spans="2:20">
      <c r="B106" s="325"/>
      <c r="C106" s="347" t="s">
        <v>90</v>
      </c>
      <c r="D106" s="338">
        <v>0</v>
      </c>
      <c r="E106" s="338">
        <v>0</v>
      </c>
      <c r="F106" s="338">
        <v>0</v>
      </c>
      <c r="G106" s="338">
        <v>0</v>
      </c>
      <c r="H106" s="338">
        <v>0</v>
      </c>
      <c r="I106" s="338">
        <v>0</v>
      </c>
      <c r="J106" s="338">
        <v>0</v>
      </c>
      <c r="K106" s="338">
        <v>0</v>
      </c>
      <c r="L106" s="338">
        <v>0</v>
      </c>
      <c r="M106" s="338">
        <v>0</v>
      </c>
      <c r="N106" s="338">
        <v>0</v>
      </c>
      <c r="O106" s="338">
        <v>0</v>
      </c>
      <c r="P106" s="338">
        <v>0</v>
      </c>
      <c r="Q106" s="338">
        <v>0</v>
      </c>
      <c r="R106" s="338">
        <v>0</v>
      </c>
      <c r="S106" s="337">
        <f t="shared" si="24"/>
        <v>0</v>
      </c>
      <c r="T106" s="290"/>
    </row>
    <row r="107" spans="2:20">
      <c r="B107" s="325"/>
      <c r="C107" s="347" t="s">
        <v>91</v>
      </c>
      <c r="D107" s="338">
        <v>67</v>
      </c>
      <c r="E107" s="338">
        <v>16.742999999999999</v>
      </c>
      <c r="F107" s="338">
        <v>0</v>
      </c>
      <c r="G107" s="338">
        <v>1.3812658</v>
      </c>
      <c r="H107" s="338">
        <v>1.10507205</v>
      </c>
      <c r="I107" s="338">
        <v>1.05590308</v>
      </c>
      <c r="J107" s="338">
        <v>1.1295026500000001</v>
      </c>
      <c r="K107" s="338">
        <v>1.3025468699999998</v>
      </c>
      <c r="L107" s="338">
        <v>1.16274199</v>
      </c>
      <c r="M107" s="338">
        <v>1.2006400400000001</v>
      </c>
      <c r="N107" s="338">
        <v>1.4233432099999999</v>
      </c>
      <c r="O107" s="338">
        <v>1.1551702699999999</v>
      </c>
      <c r="P107" s="338">
        <v>1.1642077500000001</v>
      </c>
      <c r="Q107" s="338">
        <v>1.3615043200000001</v>
      </c>
      <c r="R107" s="338">
        <v>1.3296129399999999</v>
      </c>
      <c r="S107" s="337">
        <f t="shared" si="24"/>
        <v>14.77151097</v>
      </c>
      <c r="T107" s="290"/>
    </row>
    <row r="108" spans="2:20">
      <c r="B108" s="325"/>
      <c r="C108" s="314" t="s">
        <v>92</v>
      </c>
      <c r="D108" s="338">
        <v>17</v>
      </c>
      <c r="E108" s="338">
        <v>4.3899999999999997</v>
      </c>
      <c r="F108" s="338">
        <v>0</v>
      </c>
      <c r="G108" s="338">
        <v>1.2494157000000001</v>
      </c>
      <c r="H108" s="338">
        <v>1.0947961400000001</v>
      </c>
      <c r="I108" s="338">
        <v>1.14666855</v>
      </c>
      <c r="J108" s="338">
        <v>0.98975048999999993</v>
      </c>
      <c r="K108" s="338">
        <v>1.0365632100000002</v>
      </c>
      <c r="L108" s="338">
        <v>1.0429294</v>
      </c>
      <c r="M108" s="338">
        <v>0.94297776</v>
      </c>
      <c r="N108" s="338">
        <v>0.91228358000000009</v>
      </c>
      <c r="O108" s="338">
        <v>0.80250013000000009</v>
      </c>
      <c r="P108" s="338">
        <v>0.82640331</v>
      </c>
      <c r="Q108" s="338">
        <v>0.89849883999999991</v>
      </c>
      <c r="R108" s="338">
        <v>0.89426474000000011</v>
      </c>
      <c r="S108" s="337">
        <f t="shared" si="24"/>
        <v>11.837051850000002</v>
      </c>
      <c r="T108" s="290"/>
    </row>
    <row r="109" spans="2:20">
      <c r="B109" s="384"/>
      <c r="C109" s="385" t="s">
        <v>135</v>
      </c>
      <c r="D109" s="338">
        <v>0</v>
      </c>
      <c r="E109" s="338">
        <v>0</v>
      </c>
      <c r="F109" s="338">
        <v>0</v>
      </c>
      <c r="G109" s="338">
        <v>0</v>
      </c>
      <c r="H109" s="338">
        <v>0</v>
      </c>
      <c r="I109" s="338">
        <v>0</v>
      </c>
      <c r="J109" s="338">
        <v>0</v>
      </c>
      <c r="K109" s="338">
        <v>0</v>
      </c>
      <c r="L109" s="338">
        <v>0</v>
      </c>
      <c r="M109" s="338">
        <v>0</v>
      </c>
      <c r="N109" s="338">
        <v>0</v>
      </c>
      <c r="O109" s="338">
        <v>0</v>
      </c>
      <c r="P109" s="338">
        <v>0</v>
      </c>
      <c r="Q109" s="338">
        <v>0</v>
      </c>
      <c r="R109" s="338">
        <v>0</v>
      </c>
      <c r="S109" s="337">
        <f>SUM(G109:R109)</f>
        <v>0</v>
      </c>
      <c r="T109" s="290"/>
    </row>
    <row r="110" spans="2:20">
      <c r="B110" s="325"/>
      <c r="C110" s="385" t="s">
        <v>136</v>
      </c>
      <c r="D110" s="338">
        <v>1</v>
      </c>
      <c r="E110" s="338">
        <v>126.40525</v>
      </c>
      <c r="F110" s="338">
        <v>0</v>
      </c>
      <c r="G110" s="338">
        <v>58.958978010000003</v>
      </c>
      <c r="H110" s="338">
        <v>35.480530010000003</v>
      </c>
      <c r="I110" s="338">
        <v>43.25209899</v>
      </c>
      <c r="J110" s="338">
        <v>47.271837990000002</v>
      </c>
      <c r="K110" s="338">
        <v>61.548196179999998</v>
      </c>
      <c r="L110" s="338">
        <v>67.110395990000001</v>
      </c>
      <c r="M110" s="338">
        <v>43.255487990000006</v>
      </c>
      <c r="N110" s="338">
        <v>50.037463009999996</v>
      </c>
      <c r="O110" s="338">
        <v>64.674000989999996</v>
      </c>
      <c r="P110" s="338">
        <v>75.273702009999994</v>
      </c>
      <c r="Q110" s="338">
        <v>77.912105990000001</v>
      </c>
      <c r="R110" s="338">
        <f>82.61354299+1.11000338000008</f>
        <v>83.723546370000079</v>
      </c>
      <c r="S110" s="337">
        <f t="shared" ref="S110:S164" si="25">SUM(G110:R110)</f>
        <v>708.49834353000006</v>
      </c>
      <c r="T110" s="290"/>
    </row>
    <row r="111" spans="2:20">
      <c r="B111" s="325"/>
      <c r="C111" s="298"/>
      <c r="D111" s="338"/>
      <c r="E111" s="338"/>
      <c r="F111" s="338"/>
      <c r="G111" s="338"/>
      <c r="H111" s="338"/>
      <c r="I111" s="338"/>
      <c r="J111" s="338"/>
      <c r="K111" s="338"/>
      <c r="L111" s="338"/>
      <c r="M111" s="338"/>
      <c r="N111" s="338"/>
      <c r="O111" s="338"/>
      <c r="P111" s="338"/>
      <c r="Q111" s="338"/>
      <c r="R111" s="338"/>
      <c r="S111" s="386"/>
      <c r="T111" s="290"/>
    </row>
    <row r="112" spans="2:20">
      <c r="B112" s="325"/>
      <c r="C112" s="334" t="s">
        <v>96</v>
      </c>
      <c r="D112" s="371">
        <f t="shared" ref="D112:R112" si="26">SUM(D113:D138)</f>
        <v>66</v>
      </c>
      <c r="E112" s="377">
        <f t="shared" si="26"/>
        <v>111.87200000000001</v>
      </c>
      <c r="F112" s="378">
        <f t="shared" si="26"/>
        <v>0</v>
      </c>
      <c r="G112" s="377">
        <f t="shared" si="26"/>
        <v>21.652309399999996</v>
      </c>
      <c r="H112" s="379">
        <f t="shared" si="26"/>
        <v>20.136423999999995</v>
      </c>
      <c r="I112" s="379">
        <f t="shared" si="26"/>
        <v>19.925131999999998</v>
      </c>
      <c r="J112" s="379">
        <f t="shared" si="26"/>
        <v>18.080145999999999</v>
      </c>
      <c r="K112" s="379">
        <f t="shared" si="26"/>
        <v>26.549137999999996</v>
      </c>
      <c r="L112" s="379">
        <f t="shared" si="26"/>
        <v>26.780009</v>
      </c>
      <c r="M112" s="379">
        <f t="shared" si="26"/>
        <v>30.127838000000001</v>
      </c>
      <c r="N112" s="379">
        <f t="shared" si="26"/>
        <v>29.076917999999999</v>
      </c>
      <c r="O112" s="379">
        <f t="shared" si="26"/>
        <v>22.391322000000002</v>
      </c>
      <c r="P112" s="379">
        <f t="shared" si="26"/>
        <v>22.260340020000001</v>
      </c>
      <c r="Q112" s="379">
        <f t="shared" si="26"/>
        <v>23.290678969999998</v>
      </c>
      <c r="R112" s="380">
        <f t="shared" si="26"/>
        <v>23.029681980000003</v>
      </c>
      <c r="S112" s="381">
        <f>SUM(G112:R112)</f>
        <v>283.29993737000001</v>
      </c>
      <c r="T112" s="290"/>
    </row>
    <row r="113" spans="2:20">
      <c r="B113" s="325"/>
      <c r="C113" s="314" t="s">
        <v>81</v>
      </c>
      <c r="D113" s="383">
        <v>30</v>
      </c>
      <c r="E113" s="383">
        <v>40.508400000000002</v>
      </c>
      <c r="F113" s="383">
        <v>0</v>
      </c>
      <c r="G113" s="383">
        <v>13.144407999999999</v>
      </c>
      <c r="H113" s="383">
        <v>12.240573999999999</v>
      </c>
      <c r="I113" s="383">
        <v>12.029070000000001</v>
      </c>
      <c r="J113" s="383">
        <v>9.6085649000000029</v>
      </c>
      <c r="K113" s="383">
        <v>7.7459721600000009</v>
      </c>
      <c r="L113" s="383">
        <v>1.7708759999999977</v>
      </c>
      <c r="M113" s="383">
        <v>4.2174420000000001</v>
      </c>
      <c r="N113" s="383">
        <v>4.1576080000000006</v>
      </c>
      <c r="O113" s="383">
        <v>5.3572450000000007</v>
      </c>
      <c r="P113" s="383">
        <v>5.0159569999999993</v>
      </c>
      <c r="Q113" s="383">
        <v>5.4724375999999992</v>
      </c>
      <c r="R113" s="383">
        <v>5.1104619999999983</v>
      </c>
      <c r="S113" s="337">
        <f t="shared" si="25"/>
        <v>85.87061666000001</v>
      </c>
      <c r="T113" s="290"/>
    </row>
    <row r="114" spans="2:20" s="205" customFormat="1">
      <c r="B114" s="323"/>
      <c r="C114" s="314" t="s">
        <v>82</v>
      </c>
      <c r="D114" s="383">
        <v>0</v>
      </c>
      <c r="E114" s="383">
        <v>0</v>
      </c>
      <c r="F114" s="383">
        <v>0</v>
      </c>
      <c r="G114" s="383">
        <v>0</v>
      </c>
      <c r="H114" s="383">
        <v>0</v>
      </c>
      <c r="I114" s="383">
        <v>0</v>
      </c>
      <c r="J114" s="383">
        <v>0</v>
      </c>
      <c r="K114" s="383">
        <v>0</v>
      </c>
      <c r="L114" s="383">
        <v>0</v>
      </c>
      <c r="M114" s="383">
        <v>0</v>
      </c>
      <c r="N114" s="383">
        <v>0</v>
      </c>
      <c r="O114" s="383">
        <v>0</v>
      </c>
      <c r="P114" s="383">
        <v>0</v>
      </c>
      <c r="Q114" s="383">
        <v>0</v>
      </c>
      <c r="R114" s="383">
        <v>0</v>
      </c>
      <c r="S114" s="337">
        <f t="shared" si="25"/>
        <v>0</v>
      </c>
      <c r="T114" s="289"/>
    </row>
    <row r="115" spans="2:20" s="205" customFormat="1">
      <c r="B115" s="323"/>
      <c r="C115" s="314" t="s">
        <v>49</v>
      </c>
      <c r="D115" s="383">
        <v>0</v>
      </c>
      <c r="E115" s="383">
        <v>0</v>
      </c>
      <c r="F115" s="383">
        <v>0</v>
      </c>
      <c r="G115" s="383">
        <v>0</v>
      </c>
      <c r="H115" s="383">
        <v>0</v>
      </c>
      <c r="I115" s="383">
        <v>0</v>
      </c>
      <c r="J115" s="383">
        <v>0</v>
      </c>
      <c r="K115" s="383">
        <v>0</v>
      </c>
      <c r="L115" s="383">
        <v>0</v>
      </c>
      <c r="M115" s="383">
        <v>0</v>
      </c>
      <c r="N115" s="383">
        <v>0</v>
      </c>
      <c r="O115" s="383">
        <v>0</v>
      </c>
      <c r="P115" s="383">
        <v>0</v>
      </c>
      <c r="Q115" s="383">
        <v>0</v>
      </c>
      <c r="R115" s="383">
        <v>0</v>
      </c>
      <c r="S115" s="337">
        <f t="shared" si="25"/>
        <v>0</v>
      </c>
      <c r="T115" s="289"/>
    </row>
    <row r="116" spans="2:20" s="205" customFormat="1">
      <c r="B116" s="323"/>
      <c r="C116" s="382" t="s">
        <v>126</v>
      </c>
      <c r="D116" s="383">
        <v>0</v>
      </c>
      <c r="E116" s="383">
        <v>0</v>
      </c>
      <c r="F116" s="383">
        <v>0</v>
      </c>
      <c r="G116" s="383">
        <v>0</v>
      </c>
      <c r="H116" s="383">
        <v>0</v>
      </c>
      <c r="I116" s="383">
        <v>0</v>
      </c>
      <c r="J116" s="383">
        <v>0</v>
      </c>
      <c r="K116" s="383">
        <v>0</v>
      </c>
      <c r="L116" s="383">
        <v>0</v>
      </c>
      <c r="M116" s="383">
        <v>0</v>
      </c>
      <c r="N116" s="383">
        <v>0</v>
      </c>
      <c r="O116" s="383">
        <v>0</v>
      </c>
      <c r="P116" s="383">
        <v>0</v>
      </c>
      <c r="Q116" s="383">
        <v>0</v>
      </c>
      <c r="R116" s="383">
        <v>0</v>
      </c>
      <c r="S116" s="337">
        <f t="shared" si="25"/>
        <v>0</v>
      </c>
      <c r="T116" s="289"/>
    </row>
    <row r="117" spans="2:20" s="205" customFormat="1">
      <c r="B117" s="323"/>
      <c r="C117" s="382" t="s">
        <v>127</v>
      </c>
      <c r="D117" s="383">
        <v>0</v>
      </c>
      <c r="E117" s="383">
        <v>0</v>
      </c>
      <c r="F117" s="383">
        <v>0</v>
      </c>
      <c r="G117" s="383">
        <v>0</v>
      </c>
      <c r="H117" s="383">
        <v>0</v>
      </c>
      <c r="I117" s="383">
        <v>0</v>
      </c>
      <c r="J117" s="383">
        <v>0</v>
      </c>
      <c r="K117" s="383">
        <v>0</v>
      </c>
      <c r="L117" s="383">
        <v>0</v>
      </c>
      <c r="M117" s="383">
        <v>0</v>
      </c>
      <c r="N117" s="383">
        <v>0</v>
      </c>
      <c r="O117" s="383">
        <v>0</v>
      </c>
      <c r="P117" s="383">
        <v>0</v>
      </c>
      <c r="Q117" s="383">
        <v>0</v>
      </c>
      <c r="R117" s="383">
        <v>0</v>
      </c>
      <c r="S117" s="337">
        <f t="shared" si="25"/>
        <v>0</v>
      </c>
      <c r="T117" s="289"/>
    </row>
    <row r="118" spans="2:20" s="205" customFormat="1">
      <c r="B118" s="323"/>
      <c r="C118" s="382" t="s">
        <v>128</v>
      </c>
      <c r="D118" s="383">
        <v>0</v>
      </c>
      <c r="E118" s="383">
        <v>0</v>
      </c>
      <c r="F118" s="383">
        <v>0</v>
      </c>
      <c r="G118" s="383">
        <v>0</v>
      </c>
      <c r="H118" s="383">
        <v>0</v>
      </c>
      <c r="I118" s="383">
        <v>0</v>
      </c>
      <c r="J118" s="383">
        <v>0</v>
      </c>
      <c r="K118" s="383">
        <v>0</v>
      </c>
      <c r="L118" s="383">
        <v>0</v>
      </c>
      <c r="M118" s="383">
        <v>0</v>
      </c>
      <c r="N118" s="383">
        <v>0</v>
      </c>
      <c r="O118" s="383">
        <v>0</v>
      </c>
      <c r="P118" s="383">
        <v>0</v>
      </c>
      <c r="Q118" s="383">
        <v>0</v>
      </c>
      <c r="R118" s="383">
        <v>0</v>
      </c>
      <c r="S118" s="337">
        <f t="shared" si="25"/>
        <v>0</v>
      </c>
      <c r="T118" s="289"/>
    </row>
    <row r="119" spans="2:20">
      <c r="B119" s="384">
        <f>SUM(G119:L119)</f>
        <v>0</v>
      </c>
      <c r="C119" s="314" t="s">
        <v>83</v>
      </c>
      <c r="D119" s="383">
        <v>0</v>
      </c>
      <c r="E119" s="383">
        <v>0</v>
      </c>
      <c r="F119" s="383">
        <v>0</v>
      </c>
      <c r="G119" s="383">
        <v>0</v>
      </c>
      <c r="H119" s="383">
        <v>0</v>
      </c>
      <c r="I119" s="383">
        <v>0</v>
      </c>
      <c r="J119" s="383">
        <v>0</v>
      </c>
      <c r="K119" s="383">
        <v>0</v>
      </c>
      <c r="L119" s="383">
        <v>0</v>
      </c>
      <c r="M119" s="383">
        <v>0</v>
      </c>
      <c r="N119" s="383">
        <v>0</v>
      </c>
      <c r="O119" s="383">
        <v>0</v>
      </c>
      <c r="P119" s="383">
        <v>0</v>
      </c>
      <c r="Q119" s="383">
        <v>0</v>
      </c>
      <c r="R119" s="383">
        <v>0</v>
      </c>
      <c r="S119" s="337">
        <f t="shared" si="25"/>
        <v>0</v>
      </c>
      <c r="T119" s="290"/>
    </row>
    <row r="120" spans="2:20">
      <c r="B120" s="325"/>
      <c r="C120" s="314" t="s">
        <v>84</v>
      </c>
      <c r="D120" s="383">
        <v>0</v>
      </c>
      <c r="E120" s="383">
        <v>0</v>
      </c>
      <c r="F120" s="383">
        <v>0</v>
      </c>
      <c r="G120" s="383">
        <v>0</v>
      </c>
      <c r="H120" s="383">
        <v>0</v>
      </c>
      <c r="I120" s="383">
        <v>0</v>
      </c>
      <c r="J120" s="383">
        <v>0</v>
      </c>
      <c r="K120" s="383">
        <v>0</v>
      </c>
      <c r="L120" s="383">
        <v>0</v>
      </c>
      <c r="M120" s="383">
        <v>0</v>
      </c>
      <c r="N120" s="383">
        <v>0</v>
      </c>
      <c r="O120" s="383">
        <v>0</v>
      </c>
      <c r="P120" s="383">
        <v>0</v>
      </c>
      <c r="Q120" s="383">
        <v>0</v>
      </c>
      <c r="R120" s="383">
        <v>0</v>
      </c>
      <c r="S120" s="337">
        <f t="shared" si="25"/>
        <v>0</v>
      </c>
      <c r="T120" s="290"/>
    </row>
    <row r="121" spans="2:20">
      <c r="B121" s="325"/>
      <c r="C121" s="347" t="s">
        <v>126</v>
      </c>
      <c r="D121" s="383">
        <v>0</v>
      </c>
      <c r="E121" s="383">
        <v>0</v>
      </c>
      <c r="F121" s="383">
        <v>0</v>
      </c>
      <c r="G121" s="383">
        <v>2.9684330000000001</v>
      </c>
      <c r="H121" s="383">
        <v>2.717263</v>
      </c>
      <c r="I121" s="383">
        <v>2.6853699999999998</v>
      </c>
      <c r="J121" s="383">
        <v>2.4285739999999998</v>
      </c>
      <c r="K121" s="383">
        <v>2.664247</v>
      </c>
      <c r="L121" s="383">
        <v>2.54705</v>
      </c>
      <c r="M121" s="383">
        <v>1.93788</v>
      </c>
      <c r="N121" s="383">
        <v>2.2204449999999998</v>
      </c>
      <c r="O121" s="383">
        <v>3.028105</v>
      </c>
      <c r="P121" s="383">
        <v>2.8388100000000001</v>
      </c>
      <c r="Q121" s="383">
        <v>2.9404380000000003</v>
      </c>
      <c r="R121" s="383">
        <v>2.77251</v>
      </c>
      <c r="S121" s="337">
        <f t="shared" si="25"/>
        <v>31.749124999999996</v>
      </c>
      <c r="T121" s="290"/>
    </row>
    <row r="122" spans="2:20">
      <c r="B122" s="325"/>
      <c r="C122" s="347" t="s">
        <v>127</v>
      </c>
      <c r="D122" s="383">
        <v>0</v>
      </c>
      <c r="E122" s="383">
        <v>0</v>
      </c>
      <c r="F122" s="383">
        <v>0</v>
      </c>
      <c r="G122" s="383">
        <v>0</v>
      </c>
      <c r="H122" s="383">
        <v>0</v>
      </c>
      <c r="I122" s="383">
        <v>0</v>
      </c>
      <c r="J122" s="383">
        <v>0.47415272000000003</v>
      </c>
      <c r="K122" s="383">
        <v>1.2115494</v>
      </c>
      <c r="L122" s="383">
        <v>2.6225650000000003</v>
      </c>
      <c r="M122" s="383">
        <v>2.1842649999999999</v>
      </c>
      <c r="N122" s="383">
        <v>2.5982399999999997</v>
      </c>
      <c r="O122" s="383">
        <v>2.3158599999999998</v>
      </c>
      <c r="P122" s="383">
        <v>2.15917</v>
      </c>
      <c r="Q122" s="383">
        <v>2.3639231999999999</v>
      </c>
      <c r="R122" s="383">
        <v>2.2969600000000003</v>
      </c>
      <c r="S122" s="337">
        <f t="shared" si="25"/>
        <v>18.226685320000001</v>
      </c>
      <c r="T122" s="290"/>
    </row>
    <row r="123" spans="2:20">
      <c r="B123" s="325"/>
      <c r="C123" s="347" t="s">
        <v>128</v>
      </c>
      <c r="D123" s="383">
        <v>0</v>
      </c>
      <c r="E123" s="383">
        <v>0</v>
      </c>
      <c r="F123" s="383">
        <v>0</v>
      </c>
      <c r="G123" s="383">
        <v>0</v>
      </c>
      <c r="H123" s="383">
        <v>0</v>
      </c>
      <c r="I123" s="383">
        <v>0</v>
      </c>
      <c r="J123" s="383">
        <v>0.74878438000000003</v>
      </c>
      <c r="K123" s="383">
        <v>2.6208694399999999</v>
      </c>
      <c r="L123" s="383">
        <v>6.4516400000000012</v>
      </c>
      <c r="M123" s="383">
        <v>5.1872799999999994</v>
      </c>
      <c r="N123" s="383">
        <v>6.8302649999999998</v>
      </c>
      <c r="O123" s="383">
        <v>5.3988449999999997</v>
      </c>
      <c r="P123" s="383">
        <v>5.0109950000000003</v>
      </c>
      <c r="Q123" s="383">
        <v>5.2447151999999999</v>
      </c>
      <c r="R123" s="383">
        <v>5.0002999999999993</v>
      </c>
      <c r="S123" s="337">
        <f t="shared" si="25"/>
        <v>42.493694020000007</v>
      </c>
      <c r="T123" s="290"/>
    </row>
    <row r="124" spans="2:20">
      <c r="B124" s="325"/>
      <c r="C124" s="314" t="s">
        <v>86</v>
      </c>
      <c r="D124" s="383">
        <v>1</v>
      </c>
      <c r="E124" s="383">
        <v>7.0000000000000007E-2</v>
      </c>
      <c r="F124" s="383">
        <v>0</v>
      </c>
      <c r="G124" s="383">
        <v>6.0000000000000001E-3</v>
      </c>
      <c r="H124" s="383">
        <v>5.4000000000000003E-3</v>
      </c>
      <c r="I124" s="383">
        <v>4.4000000000000003E-3</v>
      </c>
      <c r="J124" s="383">
        <v>8.0000000000000004E-4</v>
      </c>
      <c r="K124" s="383">
        <v>8.0000000000000004E-4</v>
      </c>
      <c r="L124" s="383">
        <v>4.0000000000000002E-4</v>
      </c>
      <c r="M124" s="383">
        <v>0</v>
      </c>
      <c r="N124" s="383">
        <v>5.9999999999999995E-4</v>
      </c>
      <c r="O124" s="383">
        <v>2.0000000000000001E-4</v>
      </c>
      <c r="P124" s="383">
        <v>5.9999999999999995E-4</v>
      </c>
      <c r="Q124" s="383">
        <v>4.0000000000000002E-4</v>
      </c>
      <c r="R124" s="383">
        <v>2.0000000000000001E-4</v>
      </c>
      <c r="S124" s="337">
        <f t="shared" si="25"/>
        <v>1.9799999999999998E-2</v>
      </c>
      <c r="T124" s="290"/>
    </row>
    <row r="125" spans="2:20">
      <c r="B125" s="325"/>
      <c r="C125" s="314" t="s">
        <v>87</v>
      </c>
      <c r="D125" s="383">
        <v>11</v>
      </c>
      <c r="E125" s="383">
        <v>8.1176000000000013</v>
      </c>
      <c r="F125" s="383">
        <v>0</v>
      </c>
      <c r="G125" s="383">
        <v>0.96766340000000006</v>
      </c>
      <c r="H125" s="383">
        <v>0.82327400000000006</v>
      </c>
      <c r="I125" s="383">
        <v>0.73975299999999999</v>
      </c>
      <c r="J125" s="383">
        <v>0.60132999999999992</v>
      </c>
      <c r="K125" s="383">
        <v>0.31645100000000004</v>
      </c>
      <c r="L125" s="383">
        <v>0.59108949999999993</v>
      </c>
      <c r="M125" s="383">
        <v>0.48998579999999997</v>
      </c>
      <c r="N125" s="383">
        <v>0.56539400999999989</v>
      </c>
      <c r="O125" s="383">
        <v>0.47994869999999989</v>
      </c>
      <c r="P125" s="383">
        <v>0.52997032999999982</v>
      </c>
      <c r="Q125" s="383">
        <v>0.61900699999999997</v>
      </c>
      <c r="R125" s="383">
        <v>0.54732699000000018</v>
      </c>
      <c r="S125" s="337">
        <f t="shared" si="25"/>
        <v>7.2711937299999985</v>
      </c>
      <c r="T125" s="290"/>
    </row>
    <row r="126" spans="2:20">
      <c r="B126" s="384"/>
      <c r="C126" s="347" t="s">
        <v>126</v>
      </c>
      <c r="D126" s="383">
        <v>0</v>
      </c>
      <c r="E126" s="383">
        <v>0</v>
      </c>
      <c r="F126" s="383">
        <v>0</v>
      </c>
      <c r="G126" s="383">
        <v>0.22908899999999999</v>
      </c>
      <c r="H126" s="383">
        <v>0.19234800000000002</v>
      </c>
      <c r="I126" s="383">
        <v>0.16702900000000001</v>
      </c>
      <c r="J126" s="383">
        <v>0.38504700000000003</v>
      </c>
      <c r="K126" s="383">
        <v>0.29596699999999998</v>
      </c>
      <c r="L126" s="383">
        <v>0.20422050000000003</v>
      </c>
      <c r="M126" s="383">
        <v>0.19236320000000001</v>
      </c>
      <c r="N126" s="383">
        <v>0.23331398999999997</v>
      </c>
      <c r="O126" s="383">
        <v>0.22207815</v>
      </c>
      <c r="P126" s="383">
        <v>0.27442734000000002</v>
      </c>
      <c r="Q126" s="383">
        <v>0.33415149999999999</v>
      </c>
      <c r="R126" s="383">
        <v>0.29497099999999998</v>
      </c>
      <c r="S126" s="337">
        <f t="shared" si="25"/>
        <v>3.02500568</v>
      </c>
      <c r="T126" s="290"/>
    </row>
    <row r="127" spans="2:20">
      <c r="B127" s="384"/>
      <c r="C127" s="347" t="s">
        <v>127</v>
      </c>
      <c r="D127" s="383">
        <v>0</v>
      </c>
      <c r="E127" s="383">
        <v>0</v>
      </c>
      <c r="F127" s="383">
        <v>0</v>
      </c>
      <c r="G127" s="383">
        <v>0</v>
      </c>
      <c r="H127" s="383">
        <v>0</v>
      </c>
      <c r="I127" s="383">
        <v>0</v>
      </c>
      <c r="J127" s="383">
        <v>4.9389999999999998E-3</v>
      </c>
      <c r="K127" s="383">
        <v>0.16217000000000001</v>
      </c>
      <c r="L127" s="383">
        <v>8.6899999999999991E-2</v>
      </c>
      <c r="M127" s="383">
        <v>9.4999999999999987E-2</v>
      </c>
      <c r="N127" s="383">
        <v>0.123225</v>
      </c>
      <c r="O127" s="383">
        <v>0.15015614999999999</v>
      </c>
      <c r="P127" s="383">
        <v>0.20331034000000001</v>
      </c>
      <c r="Q127" s="383">
        <v>0.20109150000000001</v>
      </c>
      <c r="R127" s="383">
        <v>0.248059</v>
      </c>
      <c r="S127" s="337">
        <f t="shared" si="25"/>
        <v>1.27485099</v>
      </c>
      <c r="T127" s="290"/>
    </row>
    <row r="128" spans="2:20">
      <c r="B128" s="384"/>
      <c r="C128" s="347" t="s">
        <v>128</v>
      </c>
      <c r="D128" s="383">
        <v>0</v>
      </c>
      <c r="E128" s="383">
        <v>0</v>
      </c>
      <c r="F128" s="383">
        <v>0</v>
      </c>
      <c r="G128" s="383">
        <v>0</v>
      </c>
      <c r="H128" s="383">
        <v>0</v>
      </c>
      <c r="I128" s="383">
        <v>0</v>
      </c>
      <c r="J128" s="383">
        <v>2.8159999999999999E-3</v>
      </c>
      <c r="K128" s="383">
        <v>0.34489999999999998</v>
      </c>
      <c r="L128" s="383">
        <v>0.1857</v>
      </c>
      <c r="M128" s="383">
        <v>0.19805</v>
      </c>
      <c r="N128" s="383">
        <v>0.26419999999999999</v>
      </c>
      <c r="O128" s="383">
        <v>0.29930000000000001</v>
      </c>
      <c r="P128" s="383">
        <v>0.40407500000000002</v>
      </c>
      <c r="Q128" s="383">
        <v>0.40426499999999999</v>
      </c>
      <c r="R128" s="383">
        <v>0.48524499999999998</v>
      </c>
      <c r="S128" s="337">
        <f t="shared" si="25"/>
        <v>2.5885509999999998</v>
      </c>
      <c r="T128" s="290"/>
    </row>
    <row r="129" spans="2:20">
      <c r="B129" s="325"/>
      <c r="C129" s="314" t="s">
        <v>88</v>
      </c>
      <c r="D129" s="383">
        <v>0</v>
      </c>
      <c r="E129" s="383">
        <v>0</v>
      </c>
      <c r="F129" s="383">
        <v>0</v>
      </c>
      <c r="G129" s="383">
        <v>0</v>
      </c>
      <c r="H129" s="383">
        <v>0</v>
      </c>
      <c r="I129" s="383">
        <v>0</v>
      </c>
      <c r="J129" s="383">
        <v>0</v>
      </c>
      <c r="K129" s="383">
        <v>0</v>
      </c>
      <c r="L129" s="383">
        <v>0</v>
      </c>
      <c r="M129" s="383">
        <v>0</v>
      </c>
      <c r="N129" s="383">
        <v>0</v>
      </c>
      <c r="O129" s="383">
        <v>0</v>
      </c>
      <c r="P129" s="383">
        <v>0</v>
      </c>
      <c r="Q129" s="383">
        <v>0</v>
      </c>
      <c r="R129" s="383">
        <v>0</v>
      </c>
      <c r="S129" s="337">
        <f t="shared" si="25"/>
        <v>0</v>
      </c>
      <c r="T129" s="290"/>
    </row>
    <row r="130" spans="2:20">
      <c r="B130" s="325"/>
      <c r="C130" s="347" t="s">
        <v>126</v>
      </c>
      <c r="D130" s="383">
        <v>0</v>
      </c>
      <c r="E130" s="383">
        <v>0</v>
      </c>
      <c r="F130" s="383">
        <v>0</v>
      </c>
      <c r="G130" s="383">
        <v>0</v>
      </c>
      <c r="H130" s="383">
        <v>0</v>
      </c>
      <c r="I130" s="383">
        <v>0</v>
      </c>
      <c r="J130" s="383">
        <v>0</v>
      </c>
      <c r="K130" s="383">
        <v>0</v>
      </c>
      <c r="L130" s="383">
        <v>0</v>
      </c>
      <c r="M130" s="383">
        <v>0</v>
      </c>
      <c r="N130" s="383">
        <v>0</v>
      </c>
      <c r="O130" s="383">
        <v>0</v>
      </c>
      <c r="P130" s="383">
        <v>0</v>
      </c>
      <c r="Q130" s="383">
        <v>0</v>
      </c>
      <c r="R130" s="383">
        <v>0</v>
      </c>
      <c r="S130" s="337">
        <f t="shared" si="25"/>
        <v>0</v>
      </c>
      <c r="T130" s="290"/>
    </row>
    <row r="131" spans="2:20">
      <c r="B131" s="325"/>
      <c r="C131" s="347" t="s">
        <v>127</v>
      </c>
      <c r="D131" s="383">
        <v>0</v>
      </c>
      <c r="E131" s="383">
        <v>0</v>
      </c>
      <c r="F131" s="383">
        <v>0</v>
      </c>
      <c r="G131" s="383">
        <v>0</v>
      </c>
      <c r="H131" s="383">
        <v>0</v>
      </c>
      <c r="I131" s="383">
        <v>0</v>
      </c>
      <c r="J131" s="383">
        <v>0</v>
      </c>
      <c r="K131" s="383">
        <v>0</v>
      </c>
      <c r="L131" s="383">
        <v>0</v>
      </c>
      <c r="M131" s="383">
        <v>0</v>
      </c>
      <c r="N131" s="383">
        <v>0</v>
      </c>
      <c r="O131" s="383">
        <v>0</v>
      </c>
      <c r="P131" s="383">
        <v>0</v>
      </c>
      <c r="Q131" s="383">
        <v>0</v>
      </c>
      <c r="R131" s="383">
        <v>0</v>
      </c>
      <c r="S131" s="337">
        <f t="shared" si="25"/>
        <v>0</v>
      </c>
      <c r="T131" s="290"/>
    </row>
    <row r="132" spans="2:20">
      <c r="B132" s="325"/>
      <c r="C132" s="347" t="s">
        <v>128</v>
      </c>
      <c r="D132" s="383">
        <v>0</v>
      </c>
      <c r="E132" s="383">
        <v>0</v>
      </c>
      <c r="F132" s="383">
        <v>0</v>
      </c>
      <c r="G132" s="383">
        <v>0</v>
      </c>
      <c r="H132" s="383">
        <v>0</v>
      </c>
      <c r="I132" s="383">
        <v>0</v>
      </c>
      <c r="J132" s="383">
        <v>0</v>
      </c>
      <c r="K132" s="383">
        <v>0</v>
      </c>
      <c r="L132" s="383">
        <v>0</v>
      </c>
      <c r="M132" s="383">
        <v>0</v>
      </c>
      <c r="N132" s="383">
        <v>0</v>
      </c>
      <c r="O132" s="383">
        <v>0</v>
      </c>
      <c r="P132" s="383">
        <v>0</v>
      </c>
      <c r="Q132" s="383">
        <v>0</v>
      </c>
      <c r="R132" s="383">
        <v>0</v>
      </c>
      <c r="S132" s="337">
        <f t="shared" si="25"/>
        <v>0</v>
      </c>
      <c r="T132" s="290"/>
    </row>
    <row r="133" spans="2:20">
      <c r="B133" s="325"/>
      <c r="C133" s="347" t="s">
        <v>89</v>
      </c>
      <c r="D133" s="383">
        <v>16</v>
      </c>
      <c r="E133" s="383">
        <v>52.381999999999998</v>
      </c>
      <c r="F133" s="383">
        <v>0</v>
      </c>
      <c r="G133" s="383">
        <v>0.23604999999999998</v>
      </c>
      <c r="H133" s="383">
        <v>0.18452499999999999</v>
      </c>
      <c r="I133" s="383">
        <v>6.737499999999999E-2</v>
      </c>
      <c r="J133" s="383">
        <v>7.2719999999999993E-2</v>
      </c>
      <c r="K133" s="383">
        <v>7.3624000000000001</v>
      </c>
      <c r="L133" s="383">
        <v>8.5319500000000001</v>
      </c>
      <c r="M133" s="383">
        <v>12.1195</v>
      </c>
      <c r="N133" s="383">
        <v>8.7882999999999996</v>
      </c>
      <c r="O133" s="383">
        <v>2.1434739999999999</v>
      </c>
      <c r="P133" s="383">
        <v>2.7263359999999999</v>
      </c>
      <c r="Q133" s="383">
        <v>2.4523649999999999</v>
      </c>
      <c r="R133" s="383">
        <v>2.9361950000000006</v>
      </c>
      <c r="S133" s="337">
        <f t="shared" si="25"/>
        <v>47.621189999999999</v>
      </c>
      <c r="T133" s="290"/>
    </row>
    <row r="134" spans="2:20">
      <c r="B134" s="325"/>
      <c r="C134" s="347" t="s">
        <v>90</v>
      </c>
      <c r="D134" s="383">
        <v>0</v>
      </c>
      <c r="E134" s="383">
        <v>0</v>
      </c>
      <c r="F134" s="383">
        <v>0</v>
      </c>
      <c r="G134" s="383">
        <v>0</v>
      </c>
      <c r="H134" s="383">
        <v>0</v>
      </c>
      <c r="I134" s="383">
        <v>0</v>
      </c>
      <c r="J134" s="383">
        <v>0</v>
      </c>
      <c r="K134" s="383">
        <v>0</v>
      </c>
      <c r="L134" s="383">
        <v>0</v>
      </c>
      <c r="M134" s="383">
        <v>0</v>
      </c>
      <c r="N134" s="383">
        <v>0</v>
      </c>
      <c r="O134" s="383">
        <v>0</v>
      </c>
      <c r="P134" s="383">
        <v>0</v>
      </c>
      <c r="Q134" s="383">
        <v>0</v>
      </c>
      <c r="R134" s="383">
        <v>0</v>
      </c>
      <c r="S134" s="337">
        <f t="shared" si="25"/>
        <v>0</v>
      </c>
      <c r="T134" s="290"/>
    </row>
    <row r="135" spans="2:20">
      <c r="B135" s="325"/>
      <c r="C135" s="347" t="s">
        <v>91</v>
      </c>
      <c r="D135" s="383">
        <v>2</v>
      </c>
      <c r="E135" s="383">
        <v>0.224</v>
      </c>
      <c r="F135" s="383">
        <v>0</v>
      </c>
      <c r="G135" s="383">
        <v>7.77E-3</v>
      </c>
      <c r="H135" s="383">
        <v>1.008E-2</v>
      </c>
      <c r="I135" s="383">
        <v>2.5000000000000001E-3</v>
      </c>
      <c r="J135" s="383">
        <v>3.6900000000000001E-3</v>
      </c>
      <c r="K135" s="383">
        <v>4.1700000000000001E-3</v>
      </c>
      <c r="L135" s="383">
        <v>4.4299999999999999E-3</v>
      </c>
      <c r="M135" s="383">
        <v>4.4999999999999997E-3</v>
      </c>
      <c r="N135" s="383">
        <v>3.3500000000000001E-3</v>
      </c>
      <c r="O135" s="383">
        <v>5.1599999999999997E-3</v>
      </c>
      <c r="P135" s="383">
        <v>4.9500000000000004E-3</v>
      </c>
      <c r="Q135" s="383">
        <v>5.5700000000000003E-3</v>
      </c>
      <c r="R135" s="383">
        <v>4.2700000000000004E-3</v>
      </c>
      <c r="S135" s="337">
        <f t="shared" si="25"/>
        <v>6.0440000000000001E-2</v>
      </c>
      <c r="T135" s="290"/>
    </row>
    <row r="136" spans="2:20">
      <c r="B136" s="325"/>
      <c r="C136" s="314" t="s">
        <v>92</v>
      </c>
      <c r="D136" s="383">
        <v>6</v>
      </c>
      <c r="E136" s="383">
        <v>10.57</v>
      </c>
      <c r="F136" s="383">
        <v>0</v>
      </c>
      <c r="G136" s="383">
        <v>4.0928960000000005</v>
      </c>
      <c r="H136" s="383">
        <v>3.9629599999999998</v>
      </c>
      <c r="I136" s="383">
        <v>4.229635</v>
      </c>
      <c r="J136" s="383">
        <v>3.7487279999999998</v>
      </c>
      <c r="K136" s="383">
        <v>3.8196419999999995</v>
      </c>
      <c r="L136" s="383">
        <v>3.783188</v>
      </c>
      <c r="M136" s="383">
        <v>3.5015719999999999</v>
      </c>
      <c r="N136" s="383">
        <v>3.2919769999999997</v>
      </c>
      <c r="O136" s="383">
        <v>2.9909499999999998</v>
      </c>
      <c r="P136" s="383">
        <v>3.0917390099999995</v>
      </c>
      <c r="Q136" s="383">
        <v>3.25231497</v>
      </c>
      <c r="R136" s="383">
        <v>3.3331829900000001</v>
      </c>
      <c r="S136" s="337">
        <f t="shared" si="25"/>
        <v>43.09878496999999</v>
      </c>
      <c r="T136" s="290"/>
    </row>
    <row r="137" spans="2:20">
      <c r="B137" s="325"/>
      <c r="C137" s="385" t="s">
        <v>135</v>
      </c>
      <c r="D137" s="383">
        <v>0</v>
      </c>
      <c r="E137" s="383">
        <v>0</v>
      </c>
      <c r="F137" s="383">
        <v>0</v>
      </c>
      <c r="G137" s="383">
        <v>0</v>
      </c>
      <c r="H137" s="383">
        <v>0</v>
      </c>
      <c r="I137" s="383">
        <v>0</v>
      </c>
      <c r="J137" s="383">
        <v>0</v>
      </c>
      <c r="K137" s="383">
        <v>0</v>
      </c>
      <c r="L137" s="383">
        <v>0</v>
      </c>
      <c r="M137" s="383">
        <v>0</v>
      </c>
      <c r="N137" s="383">
        <v>0</v>
      </c>
      <c r="O137" s="383">
        <v>0</v>
      </c>
      <c r="P137" s="383">
        <v>0</v>
      </c>
      <c r="Q137" s="383">
        <v>0</v>
      </c>
      <c r="R137" s="383">
        <v>0</v>
      </c>
      <c r="S137" s="337">
        <f t="shared" si="25"/>
        <v>0</v>
      </c>
      <c r="T137" s="290"/>
    </row>
    <row r="138" spans="2:20">
      <c r="B138" s="325"/>
      <c r="C138" s="385" t="s">
        <v>136</v>
      </c>
      <c r="D138" s="383">
        <v>0</v>
      </c>
      <c r="E138" s="383">
        <v>0</v>
      </c>
      <c r="F138" s="383">
        <v>0</v>
      </c>
      <c r="G138" s="383">
        <v>0</v>
      </c>
      <c r="H138" s="383">
        <v>0</v>
      </c>
      <c r="I138" s="383">
        <v>0</v>
      </c>
      <c r="J138" s="383">
        <v>0</v>
      </c>
      <c r="K138" s="383">
        <v>0</v>
      </c>
      <c r="L138" s="383">
        <v>0</v>
      </c>
      <c r="M138" s="383">
        <v>0</v>
      </c>
      <c r="N138" s="383">
        <v>0</v>
      </c>
      <c r="O138" s="383">
        <v>0</v>
      </c>
      <c r="P138" s="383">
        <v>0</v>
      </c>
      <c r="Q138" s="383">
        <v>0</v>
      </c>
      <c r="R138" s="383">
        <v>0</v>
      </c>
      <c r="S138" s="337">
        <f>SUM(G138:R138)</f>
        <v>0</v>
      </c>
      <c r="T138" s="290"/>
    </row>
    <row r="139" spans="2:20">
      <c r="B139" s="325"/>
      <c r="C139" s="298"/>
      <c r="D139" s="338"/>
      <c r="E139" s="338"/>
      <c r="F139" s="338"/>
      <c r="G139" s="338"/>
      <c r="H139" s="338"/>
      <c r="I139" s="338"/>
      <c r="J139" s="338"/>
      <c r="K139" s="338"/>
      <c r="L139" s="338"/>
      <c r="M139" s="338"/>
      <c r="N139" s="338"/>
      <c r="O139" s="338"/>
      <c r="P139" s="338"/>
      <c r="Q139" s="338"/>
      <c r="R139" s="338"/>
      <c r="S139" s="386"/>
      <c r="T139" s="290"/>
    </row>
    <row r="140" spans="2:20">
      <c r="B140" s="325"/>
      <c r="C140" s="334" t="s">
        <v>97</v>
      </c>
      <c r="D140" s="371">
        <f t="shared" ref="D140:R140" si="27">SUM(D141:D164)</f>
        <v>47</v>
      </c>
      <c r="E140" s="377">
        <f t="shared" si="27"/>
        <v>834.42200000000003</v>
      </c>
      <c r="F140" s="378">
        <f t="shared" si="27"/>
        <v>0</v>
      </c>
      <c r="G140" s="377">
        <f t="shared" si="27"/>
        <v>101.90566288000001</v>
      </c>
      <c r="H140" s="379">
        <f t="shared" si="27"/>
        <v>103.82086185</v>
      </c>
      <c r="I140" s="379">
        <f t="shared" si="27"/>
        <v>109.76031959000001</v>
      </c>
      <c r="J140" s="379">
        <f t="shared" si="27"/>
        <v>140.67386448999997</v>
      </c>
      <c r="K140" s="379">
        <f t="shared" si="27"/>
        <v>178.51881119999996</v>
      </c>
      <c r="L140" s="379">
        <f t="shared" si="27"/>
        <v>182.61453275999997</v>
      </c>
      <c r="M140" s="379">
        <f t="shared" si="27"/>
        <v>156.04001049999999</v>
      </c>
      <c r="N140" s="379">
        <f t="shared" si="27"/>
        <v>153.62949959999997</v>
      </c>
      <c r="O140" s="379">
        <f t="shared" si="27"/>
        <v>103.27348291</v>
      </c>
      <c r="P140" s="379">
        <f t="shared" si="27"/>
        <v>113.35374303</v>
      </c>
      <c r="Q140" s="379">
        <f t="shared" si="27"/>
        <v>140.04546691000002</v>
      </c>
      <c r="R140" s="380">
        <f t="shared" si="27"/>
        <v>122.45578927999989</v>
      </c>
      <c r="S140" s="381">
        <f>SUM(G140:R140)</f>
        <v>1606.0920449999996</v>
      </c>
      <c r="T140" s="290"/>
    </row>
    <row r="141" spans="2:20">
      <c r="B141" s="325"/>
      <c r="C141" s="314" t="s">
        <v>81</v>
      </c>
      <c r="D141" s="383">
        <v>17</v>
      </c>
      <c r="E141" s="383">
        <v>147.696</v>
      </c>
      <c r="F141" s="383">
        <v>0</v>
      </c>
      <c r="G141" s="387">
        <v>44.819354400000002</v>
      </c>
      <c r="H141" s="387">
        <v>42.894445060000002</v>
      </c>
      <c r="I141" s="387">
        <v>47.377362730000002</v>
      </c>
      <c r="J141" s="387">
        <v>35.111072059999998</v>
      </c>
      <c r="K141" s="387">
        <v>15.141815389999991</v>
      </c>
      <c r="L141" s="387">
        <v>22.926224070000004</v>
      </c>
      <c r="M141" s="387">
        <v>15.978177000000002</v>
      </c>
      <c r="N141" s="387">
        <v>17.113716369999992</v>
      </c>
      <c r="O141" s="387">
        <v>18.408779039999999</v>
      </c>
      <c r="P141" s="387">
        <v>17.131927249999997</v>
      </c>
      <c r="Q141" s="387">
        <v>17.003720080000004</v>
      </c>
      <c r="R141" s="387">
        <v>16.248650069999997</v>
      </c>
      <c r="S141" s="337">
        <f>SUM(G141:R141)</f>
        <v>310.15524351999994</v>
      </c>
      <c r="T141" s="290"/>
    </row>
    <row r="142" spans="2:20" s="205" customFormat="1">
      <c r="B142" s="323"/>
      <c r="C142" s="347" t="s">
        <v>82</v>
      </c>
      <c r="D142" s="383">
        <v>0</v>
      </c>
      <c r="E142" s="383">
        <v>0</v>
      </c>
      <c r="F142" s="383">
        <v>0</v>
      </c>
      <c r="G142" s="387"/>
      <c r="H142" s="387"/>
      <c r="I142" s="387"/>
      <c r="J142" s="387"/>
      <c r="K142" s="387"/>
      <c r="L142" s="387"/>
      <c r="M142" s="388"/>
      <c r="N142" s="388"/>
      <c r="O142" s="388"/>
      <c r="P142" s="388"/>
      <c r="Q142" s="388"/>
      <c r="R142" s="388"/>
      <c r="S142" s="337">
        <f t="shared" ref="S142:S148" si="28">SUM(G142:R142)</f>
        <v>0</v>
      </c>
      <c r="T142" s="289"/>
    </row>
    <row r="143" spans="2:20">
      <c r="B143" s="325"/>
      <c r="C143" s="347" t="s">
        <v>83</v>
      </c>
      <c r="D143" s="383">
        <v>0</v>
      </c>
      <c r="E143" s="383">
        <v>0</v>
      </c>
      <c r="F143" s="383">
        <v>0</v>
      </c>
      <c r="G143" s="387"/>
      <c r="H143" s="387"/>
      <c r="I143" s="387"/>
      <c r="J143" s="387"/>
      <c r="K143" s="387"/>
      <c r="L143" s="387"/>
      <c r="M143" s="388"/>
      <c r="N143" s="388"/>
      <c r="O143" s="388"/>
      <c r="P143" s="388"/>
      <c r="Q143" s="388"/>
      <c r="R143" s="388"/>
      <c r="S143" s="337">
        <f t="shared" si="28"/>
        <v>0</v>
      </c>
      <c r="T143" s="290"/>
    </row>
    <row r="144" spans="2:20">
      <c r="B144" s="325"/>
      <c r="C144" s="347" t="s">
        <v>84</v>
      </c>
      <c r="D144" s="383">
        <v>0</v>
      </c>
      <c r="E144" s="383">
        <v>0</v>
      </c>
      <c r="F144" s="383">
        <v>0</v>
      </c>
      <c r="G144" s="387"/>
      <c r="H144" s="387"/>
      <c r="I144" s="387"/>
      <c r="J144" s="387"/>
      <c r="K144" s="387"/>
      <c r="L144" s="387"/>
      <c r="M144" s="388"/>
      <c r="N144" s="388"/>
      <c r="O144" s="388"/>
      <c r="P144" s="388"/>
      <c r="Q144" s="388"/>
      <c r="R144" s="388"/>
      <c r="S144" s="337">
        <f t="shared" si="28"/>
        <v>0</v>
      </c>
      <c r="T144" s="290"/>
    </row>
    <row r="145" spans="2:20">
      <c r="B145" s="325"/>
      <c r="C145" s="347" t="s">
        <v>126</v>
      </c>
      <c r="D145" s="383">
        <v>0</v>
      </c>
      <c r="E145" s="383">
        <v>0</v>
      </c>
      <c r="F145" s="383">
        <v>0</v>
      </c>
      <c r="G145" s="387">
        <v>10.085526999999999</v>
      </c>
      <c r="H145" s="387">
        <v>9.4427099999999982</v>
      </c>
      <c r="I145" s="387">
        <v>10.208962</v>
      </c>
      <c r="J145" s="387">
        <v>9.6019539999999992</v>
      </c>
      <c r="K145" s="387">
        <v>10.427902</v>
      </c>
      <c r="L145" s="387">
        <v>10.47894</v>
      </c>
      <c r="M145" s="387">
        <v>10.610116679999999</v>
      </c>
      <c r="N145" s="387">
        <v>10.63144</v>
      </c>
      <c r="O145" s="387">
        <v>9.4668910000000004</v>
      </c>
      <c r="P145" s="387">
        <v>10.577371049999998</v>
      </c>
      <c r="Q145" s="387">
        <v>11.243089999999999</v>
      </c>
      <c r="R145" s="387">
        <v>10.315315999999999</v>
      </c>
      <c r="S145" s="337">
        <f t="shared" si="28"/>
        <v>123.09021972999999</v>
      </c>
      <c r="T145" s="290"/>
    </row>
    <row r="146" spans="2:20">
      <c r="B146" s="325"/>
      <c r="C146" s="347" t="s">
        <v>127</v>
      </c>
      <c r="D146" s="383">
        <v>0</v>
      </c>
      <c r="E146" s="383">
        <v>0</v>
      </c>
      <c r="F146" s="383">
        <v>0</v>
      </c>
      <c r="G146" s="387">
        <v>0</v>
      </c>
      <c r="H146" s="387">
        <v>0</v>
      </c>
      <c r="I146" s="387">
        <v>0</v>
      </c>
      <c r="J146" s="387">
        <v>4.5053783999999997</v>
      </c>
      <c r="K146" s="387">
        <v>10.116382</v>
      </c>
      <c r="L146" s="387">
        <v>8.670636</v>
      </c>
      <c r="M146" s="387">
        <v>8.6832100199999989</v>
      </c>
      <c r="N146" s="387">
        <v>8.2932799999999993</v>
      </c>
      <c r="O146" s="387">
        <v>7.5408496700000001</v>
      </c>
      <c r="P146" s="387">
        <v>8.3878434100000003</v>
      </c>
      <c r="Q146" s="387">
        <v>9.2221060000000001</v>
      </c>
      <c r="R146" s="387">
        <v>8.6313659999999999</v>
      </c>
      <c r="S146" s="337">
        <f t="shared" si="28"/>
        <v>74.0510515</v>
      </c>
      <c r="T146" s="290"/>
    </row>
    <row r="147" spans="2:20">
      <c r="B147" s="325"/>
      <c r="C147" s="347" t="s">
        <v>128</v>
      </c>
      <c r="D147" s="383">
        <v>0</v>
      </c>
      <c r="E147" s="383">
        <v>0</v>
      </c>
      <c r="F147" s="383">
        <v>0</v>
      </c>
      <c r="G147" s="387">
        <v>0</v>
      </c>
      <c r="H147" s="387">
        <v>0</v>
      </c>
      <c r="I147" s="387">
        <v>0</v>
      </c>
      <c r="J147" s="387">
        <v>4.0194016000000001</v>
      </c>
      <c r="K147" s="387">
        <v>21.704025000000001</v>
      </c>
      <c r="L147" s="387">
        <v>18.317003</v>
      </c>
      <c r="M147" s="387">
        <v>18.683123340000002</v>
      </c>
      <c r="N147" s="387">
        <v>19.740236670000002</v>
      </c>
      <c r="O147" s="387">
        <v>16.85725334</v>
      </c>
      <c r="P147" s="387">
        <v>19.441600020000003</v>
      </c>
      <c r="Q147" s="387">
        <v>20.622277</v>
      </c>
      <c r="R147" s="387">
        <v>19.387709999999998</v>
      </c>
      <c r="S147" s="337">
        <f t="shared" si="28"/>
        <v>158.77262997</v>
      </c>
      <c r="T147" s="290"/>
    </row>
    <row r="148" spans="2:20">
      <c r="B148" s="325"/>
      <c r="C148" s="314" t="s">
        <v>86</v>
      </c>
      <c r="D148" s="383">
        <v>0</v>
      </c>
      <c r="E148" s="383">
        <v>0</v>
      </c>
      <c r="F148" s="383">
        <v>0</v>
      </c>
      <c r="G148" s="383">
        <v>0</v>
      </c>
      <c r="H148" s="383">
        <v>0</v>
      </c>
      <c r="I148" s="383">
        <v>0</v>
      </c>
      <c r="J148" s="383">
        <v>0</v>
      </c>
      <c r="K148" s="383">
        <v>0</v>
      </c>
      <c r="L148" s="383">
        <v>0</v>
      </c>
      <c r="M148" s="383">
        <v>0</v>
      </c>
      <c r="N148" s="383">
        <v>0</v>
      </c>
      <c r="O148" s="383">
        <v>0</v>
      </c>
      <c r="P148" s="383">
        <v>0</v>
      </c>
      <c r="Q148" s="383">
        <v>0</v>
      </c>
      <c r="R148" s="383">
        <v>0</v>
      </c>
      <c r="S148" s="337">
        <f t="shared" si="28"/>
        <v>0</v>
      </c>
      <c r="T148" s="290"/>
    </row>
    <row r="149" spans="2:20">
      <c r="B149" s="325"/>
      <c r="C149" s="314" t="s">
        <v>87</v>
      </c>
      <c r="D149" s="383">
        <v>3</v>
      </c>
      <c r="E149" s="383">
        <v>34.4</v>
      </c>
      <c r="F149" s="383">
        <v>0</v>
      </c>
      <c r="G149" s="383">
        <v>1.6332899999999999</v>
      </c>
      <c r="H149" s="383">
        <v>0.90296700000000008</v>
      </c>
      <c r="I149" s="383">
        <v>0.29054000000000002</v>
      </c>
      <c r="J149" s="383">
        <v>0.33199499999999998</v>
      </c>
      <c r="K149" s="383">
        <v>0.13316999999999996</v>
      </c>
      <c r="L149" s="383">
        <v>7.2410000000000002E-2</v>
      </c>
      <c r="M149" s="383">
        <v>0.17047000000000001</v>
      </c>
      <c r="N149" s="383">
        <v>1.1540000000000009E-2</v>
      </c>
      <c r="O149" s="383">
        <v>1.2800000000000034E-3</v>
      </c>
      <c r="P149" s="383">
        <v>1.0414999999999994E-2</v>
      </c>
      <c r="Q149" s="383">
        <v>1.4259999999999981E-2</v>
      </c>
      <c r="R149" s="383">
        <v>1.6129999999999999E-2</v>
      </c>
      <c r="S149" s="337">
        <f t="shared" si="25"/>
        <v>3.5884670000000001</v>
      </c>
      <c r="T149" s="290"/>
    </row>
    <row r="150" spans="2:20">
      <c r="B150" s="325"/>
      <c r="C150" s="347" t="s">
        <v>126</v>
      </c>
      <c r="D150" s="383">
        <v>0</v>
      </c>
      <c r="E150" s="383">
        <v>0</v>
      </c>
      <c r="F150" s="383">
        <v>0</v>
      </c>
      <c r="G150" s="383">
        <v>0.59140999999999999</v>
      </c>
      <c r="H150" s="383">
        <v>0.24013299999999999</v>
      </c>
      <c r="I150" s="383">
        <v>9.1359999999999997E-2</v>
      </c>
      <c r="J150" s="383">
        <v>0.128605</v>
      </c>
      <c r="K150" s="383">
        <v>0.13783000000000001</v>
      </c>
      <c r="L150" s="383">
        <v>8.2290000000000002E-2</v>
      </c>
      <c r="M150" s="383">
        <v>0.14052999999999999</v>
      </c>
      <c r="N150" s="383">
        <v>5.9959999999999999E-2</v>
      </c>
      <c r="O150" s="383">
        <v>4.6620000000000002E-2</v>
      </c>
      <c r="P150" s="383">
        <v>6.6585000000000005E-2</v>
      </c>
      <c r="Q150" s="383">
        <v>7.0640000000000008E-2</v>
      </c>
      <c r="R150" s="383">
        <v>2.9269999999999997E-2</v>
      </c>
      <c r="S150" s="337">
        <f t="shared" si="25"/>
        <v>1.6852329999999998</v>
      </c>
      <c r="T150" s="290"/>
    </row>
    <row r="151" spans="2:20">
      <c r="B151" s="325"/>
      <c r="C151" s="347" t="s">
        <v>127</v>
      </c>
      <c r="D151" s="383">
        <v>0</v>
      </c>
      <c r="E151" s="383">
        <v>0</v>
      </c>
      <c r="F151" s="383">
        <v>0</v>
      </c>
      <c r="G151" s="383">
        <v>0</v>
      </c>
      <c r="H151" s="383">
        <v>0</v>
      </c>
      <c r="I151" s="383">
        <v>0</v>
      </c>
      <c r="J151" s="383">
        <v>5.4999999999999997E-3</v>
      </c>
      <c r="K151" s="383">
        <v>4.0599999999999997E-2</v>
      </c>
      <c r="L151" s="383">
        <v>2.4799999999999999E-2</v>
      </c>
      <c r="M151" s="383">
        <v>8.8300000000000003E-2</v>
      </c>
      <c r="N151" s="383">
        <v>5.4999999999999997E-3</v>
      </c>
      <c r="O151" s="383">
        <v>1.9E-3</v>
      </c>
      <c r="P151" s="383">
        <v>4.1000000000000003E-3</v>
      </c>
      <c r="Q151" s="383">
        <v>3.3E-3</v>
      </c>
      <c r="R151" s="383">
        <v>1E-3</v>
      </c>
      <c r="S151" s="337">
        <f t="shared" si="25"/>
        <v>0.17500000000000002</v>
      </c>
      <c r="T151" s="290"/>
    </row>
    <row r="152" spans="2:20">
      <c r="B152" s="325"/>
      <c r="C152" s="347" t="s">
        <v>128</v>
      </c>
      <c r="D152" s="383">
        <v>0</v>
      </c>
      <c r="E152" s="383">
        <v>0</v>
      </c>
      <c r="F152" s="383">
        <v>0</v>
      </c>
      <c r="G152" s="383">
        <v>0</v>
      </c>
      <c r="H152" s="383">
        <v>0</v>
      </c>
      <c r="I152" s="383">
        <v>0</v>
      </c>
      <c r="J152" s="383">
        <v>2.1000000000000001E-2</v>
      </c>
      <c r="K152" s="383">
        <v>9.4899999999999998E-2</v>
      </c>
      <c r="L152" s="383">
        <v>8.5699999999999998E-2</v>
      </c>
      <c r="M152" s="383">
        <v>0.2117</v>
      </c>
      <c r="N152" s="383">
        <v>6.3299999999999995E-2</v>
      </c>
      <c r="O152" s="383">
        <v>4.4699999999999997E-2</v>
      </c>
      <c r="P152" s="383">
        <v>7.3099999999999998E-2</v>
      </c>
      <c r="Q152" s="383">
        <v>8.9800000000000005E-2</v>
      </c>
      <c r="R152" s="383">
        <v>2.86E-2</v>
      </c>
      <c r="S152" s="337">
        <f t="shared" si="25"/>
        <v>0.71279999999999999</v>
      </c>
      <c r="T152" s="290"/>
    </row>
    <row r="153" spans="2:20">
      <c r="B153" s="384"/>
      <c r="C153" s="314" t="s">
        <v>88</v>
      </c>
      <c r="D153" s="383">
        <v>0</v>
      </c>
      <c r="E153" s="383">
        <v>0</v>
      </c>
      <c r="F153" s="383">
        <v>0</v>
      </c>
      <c r="G153" s="383">
        <v>0</v>
      </c>
      <c r="H153" s="383">
        <v>0</v>
      </c>
      <c r="I153" s="383">
        <v>0</v>
      </c>
      <c r="J153" s="383">
        <v>0</v>
      </c>
      <c r="K153" s="383">
        <v>0</v>
      </c>
      <c r="L153" s="383">
        <v>0</v>
      </c>
      <c r="M153" s="383">
        <v>0</v>
      </c>
      <c r="N153" s="383">
        <v>0</v>
      </c>
      <c r="O153" s="383">
        <v>0</v>
      </c>
      <c r="P153" s="383">
        <v>0</v>
      </c>
      <c r="Q153" s="383">
        <v>0</v>
      </c>
      <c r="R153" s="383">
        <v>0</v>
      </c>
      <c r="S153" s="337">
        <f t="shared" si="25"/>
        <v>0</v>
      </c>
      <c r="T153" s="290"/>
    </row>
    <row r="154" spans="2:20">
      <c r="B154" s="325"/>
      <c r="C154" s="347" t="s">
        <v>126</v>
      </c>
      <c r="D154" s="383">
        <v>0</v>
      </c>
      <c r="E154" s="383">
        <v>0</v>
      </c>
      <c r="F154" s="383">
        <v>0</v>
      </c>
      <c r="G154" s="383">
        <v>0</v>
      </c>
      <c r="H154" s="383">
        <v>0</v>
      </c>
      <c r="I154" s="383">
        <v>0</v>
      </c>
      <c r="J154" s="383">
        <v>0</v>
      </c>
      <c r="K154" s="383">
        <v>0</v>
      </c>
      <c r="L154" s="383">
        <v>0</v>
      </c>
      <c r="M154" s="383">
        <v>0</v>
      </c>
      <c r="N154" s="383">
        <v>0</v>
      </c>
      <c r="O154" s="383">
        <v>0</v>
      </c>
      <c r="P154" s="383">
        <v>0</v>
      </c>
      <c r="Q154" s="383">
        <v>0</v>
      </c>
      <c r="R154" s="383">
        <v>0</v>
      </c>
      <c r="S154" s="337">
        <f t="shared" si="25"/>
        <v>0</v>
      </c>
      <c r="T154" s="290"/>
    </row>
    <row r="155" spans="2:20">
      <c r="B155" s="325"/>
      <c r="C155" s="347" t="s">
        <v>127</v>
      </c>
      <c r="D155" s="383">
        <v>0</v>
      </c>
      <c r="E155" s="383">
        <v>0</v>
      </c>
      <c r="F155" s="383">
        <v>0</v>
      </c>
      <c r="G155" s="383">
        <v>0</v>
      </c>
      <c r="H155" s="383">
        <v>0</v>
      </c>
      <c r="I155" s="383">
        <v>0</v>
      </c>
      <c r="J155" s="383">
        <v>0</v>
      </c>
      <c r="K155" s="383">
        <v>0</v>
      </c>
      <c r="L155" s="383">
        <v>0</v>
      </c>
      <c r="M155" s="383">
        <v>0</v>
      </c>
      <c r="N155" s="383">
        <v>0</v>
      </c>
      <c r="O155" s="383">
        <v>0</v>
      </c>
      <c r="P155" s="383">
        <v>0</v>
      </c>
      <c r="Q155" s="383">
        <v>0</v>
      </c>
      <c r="R155" s="383">
        <v>0</v>
      </c>
      <c r="S155" s="337">
        <f t="shared" si="25"/>
        <v>0</v>
      </c>
      <c r="T155" s="290"/>
    </row>
    <row r="156" spans="2:20">
      <c r="B156" s="325"/>
      <c r="C156" s="347" t="s">
        <v>128</v>
      </c>
      <c r="D156" s="383">
        <v>0</v>
      </c>
      <c r="E156" s="383">
        <v>0</v>
      </c>
      <c r="F156" s="383">
        <v>0</v>
      </c>
      <c r="G156" s="383">
        <v>0</v>
      </c>
      <c r="H156" s="383">
        <v>0</v>
      </c>
      <c r="I156" s="383">
        <v>0</v>
      </c>
      <c r="J156" s="383">
        <v>0</v>
      </c>
      <c r="K156" s="383">
        <v>0</v>
      </c>
      <c r="L156" s="383">
        <v>0</v>
      </c>
      <c r="M156" s="383">
        <v>0</v>
      </c>
      <c r="N156" s="383">
        <v>0</v>
      </c>
      <c r="O156" s="383">
        <v>0</v>
      </c>
      <c r="P156" s="383">
        <v>0</v>
      </c>
      <c r="Q156" s="383">
        <v>0</v>
      </c>
      <c r="R156" s="383">
        <v>0</v>
      </c>
      <c r="S156" s="337">
        <f t="shared" si="25"/>
        <v>0</v>
      </c>
      <c r="T156" s="290"/>
    </row>
    <row r="157" spans="2:20">
      <c r="B157" s="325"/>
      <c r="C157" s="347" t="s">
        <v>89</v>
      </c>
      <c r="D157" s="383">
        <v>15</v>
      </c>
      <c r="E157" s="383">
        <v>494.32600000000002</v>
      </c>
      <c r="F157" s="383">
        <v>0</v>
      </c>
      <c r="G157" s="383">
        <v>0.54326619999999992</v>
      </c>
      <c r="H157" s="383">
        <v>7.1199240000000001</v>
      </c>
      <c r="I157" s="383">
        <v>7.3864464700000001</v>
      </c>
      <c r="J157" s="383">
        <v>45.905925249999996</v>
      </c>
      <c r="K157" s="383">
        <v>76.436328999999986</v>
      </c>
      <c r="L157" s="383">
        <v>78.542200999999991</v>
      </c>
      <c r="M157" s="383">
        <v>60.14466800000001</v>
      </c>
      <c r="N157" s="383">
        <v>55.618832189999999</v>
      </c>
      <c r="O157" s="383">
        <v>12.251852999999999</v>
      </c>
      <c r="P157" s="383">
        <v>15.499425</v>
      </c>
      <c r="Q157" s="383">
        <v>37.864015999999999</v>
      </c>
      <c r="R157" s="383">
        <v>26.168199000000001</v>
      </c>
      <c r="S157" s="337">
        <f t="shared" si="25"/>
        <v>423.48108510999992</v>
      </c>
      <c r="T157" s="290"/>
    </row>
    <row r="158" spans="2:20">
      <c r="B158" s="325"/>
      <c r="C158" s="347" t="s">
        <v>90</v>
      </c>
      <c r="D158" s="383">
        <v>0</v>
      </c>
      <c r="E158" s="383">
        <v>0</v>
      </c>
      <c r="F158" s="383">
        <v>0</v>
      </c>
      <c r="G158" s="383">
        <v>0</v>
      </c>
      <c r="H158" s="383">
        <v>0</v>
      </c>
      <c r="I158" s="383">
        <v>0</v>
      </c>
      <c r="J158" s="383">
        <v>0</v>
      </c>
      <c r="K158" s="383">
        <v>0</v>
      </c>
      <c r="L158" s="383">
        <v>0</v>
      </c>
      <c r="M158" s="383">
        <v>0</v>
      </c>
      <c r="N158" s="383">
        <v>0</v>
      </c>
      <c r="O158" s="383">
        <v>0</v>
      </c>
      <c r="P158" s="383">
        <v>0</v>
      </c>
      <c r="Q158" s="383">
        <v>0</v>
      </c>
      <c r="R158" s="383">
        <v>0</v>
      </c>
      <c r="S158" s="337">
        <f t="shared" si="25"/>
        <v>0</v>
      </c>
      <c r="T158" s="290"/>
    </row>
    <row r="159" spans="2:20">
      <c r="B159" s="325"/>
      <c r="C159" s="347" t="s">
        <v>91</v>
      </c>
      <c r="D159" s="383">
        <v>0</v>
      </c>
      <c r="E159" s="383">
        <v>0</v>
      </c>
      <c r="F159" s="383">
        <v>0</v>
      </c>
      <c r="G159" s="383">
        <v>0</v>
      </c>
      <c r="H159" s="383">
        <v>0</v>
      </c>
      <c r="I159" s="383">
        <v>0</v>
      </c>
      <c r="J159" s="383">
        <v>0</v>
      </c>
      <c r="K159" s="383">
        <v>0</v>
      </c>
      <c r="L159" s="383">
        <v>0</v>
      </c>
      <c r="M159" s="383">
        <v>0</v>
      </c>
      <c r="N159" s="383">
        <v>0</v>
      </c>
      <c r="O159" s="383">
        <v>0</v>
      </c>
      <c r="P159" s="383">
        <v>0</v>
      </c>
      <c r="Q159" s="383">
        <v>0</v>
      </c>
      <c r="R159" s="383">
        <v>0</v>
      </c>
      <c r="S159" s="337">
        <f t="shared" si="25"/>
        <v>0</v>
      </c>
      <c r="T159" s="290"/>
    </row>
    <row r="160" spans="2:20">
      <c r="B160" s="325"/>
      <c r="C160" s="314" t="s">
        <v>129</v>
      </c>
      <c r="D160" s="383">
        <v>10</v>
      </c>
      <c r="E160" s="383">
        <v>132</v>
      </c>
      <c r="F160" s="383">
        <v>0</v>
      </c>
      <c r="G160" s="383">
        <v>35.229815280000004</v>
      </c>
      <c r="H160" s="383">
        <v>34.283982789999996</v>
      </c>
      <c r="I160" s="383">
        <v>35.190248390000001</v>
      </c>
      <c r="J160" s="383">
        <v>32.950833180000004</v>
      </c>
      <c r="K160" s="383">
        <v>35.971957809999999</v>
      </c>
      <c r="L160" s="383">
        <v>34.539128689999998</v>
      </c>
      <c r="M160" s="383">
        <v>32.644115459999995</v>
      </c>
      <c r="N160" s="383">
        <v>33.658694369999999</v>
      </c>
      <c r="O160" s="383">
        <v>31.512156860000001</v>
      </c>
      <c r="P160" s="383">
        <v>35.0303763</v>
      </c>
      <c r="Q160" s="383">
        <v>36.290457830000001</v>
      </c>
      <c r="R160" s="383">
        <f>34.49645159-1.11000338000008</f>
        <v>33.386448209999919</v>
      </c>
      <c r="S160" s="337">
        <f t="shared" si="25"/>
        <v>410.68821516999986</v>
      </c>
      <c r="T160" s="290"/>
    </row>
    <row r="161" spans="2:20">
      <c r="B161" s="325"/>
      <c r="C161" s="314" t="s">
        <v>130</v>
      </c>
      <c r="D161" s="383">
        <v>0</v>
      </c>
      <c r="E161" s="383">
        <v>0</v>
      </c>
      <c r="F161" s="383">
        <v>0</v>
      </c>
      <c r="G161" s="383">
        <v>0</v>
      </c>
      <c r="H161" s="383">
        <v>0</v>
      </c>
      <c r="I161" s="383">
        <v>0</v>
      </c>
      <c r="J161" s="383">
        <v>0</v>
      </c>
      <c r="K161" s="383">
        <v>0</v>
      </c>
      <c r="L161" s="383">
        <v>0</v>
      </c>
      <c r="M161" s="383">
        <v>0</v>
      </c>
      <c r="N161" s="383">
        <v>0</v>
      </c>
      <c r="O161" s="383">
        <v>0</v>
      </c>
      <c r="P161" s="383">
        <v>0</v>
      </c>
      <c r="Q161" s="383">
        <v>0</v>
      </c>
      <c r="R161" s="383">
        <v>0</v>
      </c>
      <c r="S161" s="337">
        <f t="shared" si="25"/>
        <v>0</v>
      </c>
      <c r="T161" s="290"/>
    </row>
    <row r="162" spans="2:20">
      <c r="B162" s="325"/>
      <c r="C162" s="314" t="s">
        <v>92</v>
      </c>
      <c r="D162" s="383">
        <v>2</v>
      </c>
      <c r="E162" s="383">
        <v>26</v>
      </c>
      <c r="F162" s="383">
        <v>0</v>
      </c>
      <c r="G162" s="383">
        <v>9.0030000000000001</v>
      </c>
      <c r="H162" s="383">
        <v>8.9367000000000001</v>
      </c>
      <c r="I162" s="383">
        <v>9.2153999999999989</v>
      </c>
      <c r="J162" s="383">
        <v>8.0922000000000001</v>
      </c>
      <c r="K162" s="383">
        <v>8.3139000000000003</v>
      </c>
      <c r="L162" s="383">
        <v>8.8751999999999995</v>
      </c>
      <c r="M162" s="383">
        <v>8.6856000000000009</v>
      </c>
      <c r="N162" s="383">
        <v>8.4329999999999998</v>
      </c>
      <c r="O162" s="383">
        <v>7.1411999999999995</v>
      </c>
      <c r="P162" s="383">
        <v>7.1310000000000002</v>
      </c>
      <c r="Q162" s="383">
        <v>7.6218000000000004</v>
      </c>
      <c r="R162" s="383">
        <v>8.2431000000000001</v>
      </c>
      <c r="S162" s="337">
        <f>SUM(G162:R162)</f>
        <v>99.692100000000011</v>
      </c>
      <c r="T162" s="290"/>
    </row>
    <row r="163" spans="2:20">
      <c r="B163" s="325"/>
      <c r="C163" s="385" t="s">
        <v>135</v>
      </c>
      <c r="D163" s="383">
        <v>0</v>
      </c>
      <c r="E163" s="383">
        <v>0</v>
      </c>
      <c r="F163" s="383">
        <v>0</v>
      </c>
      <c r="G163" s="383">
        <v>0</v>
      </c>
      <c r="H163" s="383">
        <v>0</v>
      </c>
      <c r="I163" s="383">
        <v>0</v>
      </c>
      <c r="J163" s="383">
        <v>0</v>
      </c>
      <c r="K163" s="383">
        <v>0</v>
      </c>
      <c r="L163" s="383">
        <v>0</v>
      </c>
      <c r="M163" s="383">
        <v>0</v>
      </c>
      <c r="N163" s="383">
        <v>0</v>
      </c>
      <c r="O163" s="383">
        <v>0</v>
      </c>
      <c r="P163" s="383">
        <v>0</v>
      </c>
      <c r="Q163" s="383">
        <v>0</v>
      </c>
      <c r="R163" s="383">
        <v>0</v>
      </c>
      <c r="S163" s="337">
        <f t="shared" si="25"/>
        <v>0</v>
      </c>
      <c r="T163" s="290"/>
    </row>
    <row r="164" spans="2:20">
      <c r="B164" s="325"/>
      <c r="C164" s="385" t="s">
        <v>136</v>
      </c>
      <c r="D164" s="383">
        <v>0</v>
      </c>
      <c r="E164" s="383">
        <v>0</v>
      </c>
      <c r="F164" s="383">
        <v>0</v>
      </c>
      <c r="G164" s="383">
        <v>0</v>
      </c>
      <c r="H164" s="383">
        <v>0</v>
      </c>
      <c r="I164" s="383">
        <v>0</v>
      </c>
      <c r="J164" s="383">
        <v>0</v>
      </c>
      <c r="K164" s="383">
        <v>0</v>
      </c>
      <c r="L164" s="383">
        <v>0</v>
      </c>
      <c r="M164" s="383">
        <v>0</v>
      </c>
      <c r="N164" s="383">
        <v>0</v>
      </c>
      <c r="O164" s="383">
        <v>0</v>
      </c>
      <c r="P164" s="383">
        <v>0</v>
      </c>
      <c r="Q164" s="383">
        <v>0</v>
      </c>
      <c r="R164" s="383">
        <v>0</v>
      </c>
      <c r="S164" s="337">
        <f t="shared" si="25"/>
        <v>0</v>
      </c>
      <c r="T164" s="290"/>
    </row>
    <row r="165" spans="2:20">
      <c r="B165" s="325"/>
      <c r="C165" s="298"/>
      <c r="D165" s="338"/>
      <c r="E165" s="349"/>
      <c r="F165" s="350"/>
      <c r="G165" s="349"/>
      <c r="H165" s="351"/>
      <c r="I165" s="351"/>
      <c r="J165" s="351"/>
      <c r="K165" s="351"/>
      <c r="L165" s="351"/>
      <c r="M165" s="351"/>
      <c r="N165" s="351"/>
      <c r="O165" s="351"/>
      <c r="P165" s="351"/>
      <c r="Q165" s="351"/>
      <c r="R165" s="352"/>
      <c r="S165" s="386"/>
      <c r="T165" s="290"/>
    </row>
    <row r="166" spans="2:20">
      <c r="B166" s="325"/>
      <c r="C166" s="334" t="s">
        <v>99</v>
      </c>
      <c r="D166" s="371">
        <f t="shared" ref="D166:R166" si="29">D83+D112+D140</f>
        <v>2204</v>
      </c>
      <c r="E166" s="377">
        <f t="shared" si="29"/>
        <v>1421.7582300000001</v>
      </c>
      <c r="F166" s="378">
        <f t="shared" si="29"/>
        <v>0</v>
      </c>
      <c r="G166" s="377">
        <f t="shared" si="29"/>
        <v>236.42737919000001</v>
      </c>
      <c r="H166" s="379">
        <f t="shared" si="29"/>
        <v>207.58476302999998</v>
      </c>
      <c r="I166" s="379">
        <f t="shared" si="29"/>
        <v>221.11554343</v>
      </c>
      <c r="J166" s="379">
        <f t="shared" si="29"/>
        <v>251.24751391999996</v>
      </c>
      <c r="K166" s="379">
        <f t="shared" si="29"/>
        <v>315.49458230999994</v>
      </c>
      <c r="L166" s="379">
        <f t="shared" si="29"/>
        <v>325.91290180999999</v>
      </c>
      <c r="M166" s="379">
        <f t="shared" si="29"/>
        <v>272.40533701000004</v>
      </c>
      <c r="N166" s="379">
        <f t="shared" si="29"/>
        <v>290.43203306999999</v>
      </c>
      <c r="O166" s="379">
        <f t="shared" si="29"/>
        <v>250.71739911999998</v>
      </c>
      <c r="P166" s="379">
        <f t="shared" si="29"/>
        <v>274.96788105999997</v>
      </c>
      <c r="Q166" s="379">
        <f t="shared" si="29"/>
        <v>311.91238514000003</v>
      </c>
      <c r="R166" s="380">
        <f t="shared" si="29"/>
        <v>289.31915682999994</v>
      </c>
      <c r="S166" s="381">
        <f>SUM(G166:R166)</f>
        <v>3247.5368759199991</v>
      </c>
      <c r="T166" s="290"/>
    </row>
    <row r="167" spans="2:20" s="205" customFormat="1" ht="15" thickBot="1">
      <c r="B167" s="323"/>
      <c r="C167" s="353" t="s">
        <v>100</v>
      </c>
      <c r="D167" s="389">
        <f t="shared" ref="D167:R167" si="30">D78+D166</f>
        <v>4597304</v>
      </c>
      <c r="E167" s="390">
        <f t="shared" si="30"/>
        <v>4712.2473431787002</v>
      </c>
      <c r="F167" s="391">
        <f t="shared" si="30"/>
        <v>4529201.3121723905</v>
      </c>
      <c r="G167" s="390">
        <f t="shared" si="30"/>
        <v>933.07027869000001</v>
      </c>
      <c r="H167" s="392">
        <f t="shared" si="30"/>
        <v>783.22537577085529</v>
      </c>
      <c r="I167" s="392">
        <f t="shared" si="30"/>
        <v>764.07969943000012</v>
      </c>
      <c r="J167" s="392">
        <f t="shared" si="30"/>
        <v>961.36630861999993</v>
      </c>
      <c r="K167" s="392">
        <f t="shared" si="30"/>
        <v>1286.3998373350728</v>
      </c>
      <c r="L167" s="392">
        <f t="shared" si="30"/>
        <v>1017.2246685099999</v>
      </c>
      <c r="M167" s="392">
        <f t="shared" si="30"/>
        <v>1165.7567625900001</v>
      </c>
      <c r="N167" s="392">
        <f t="shared" si="30"/>
        <v>994.71880014999988</v>
      </c>
      <c r="O167" s="392">
        <f t="shared" si="30"/>
        <v>1102.11995912</v>
      </c>
      <c r="P167" s="392">
        <f t="shared" si="30"/>
        <v>1312.7584613499998</v>
      </c>
      <c r="Q167" s="392">
        <f t="shared" si="30"/>
        <v>1278.8953437400003</v>
      </c>
      <c r="R167" s="393">
        <f t="shared" si="30"/>
        <v>1284.9833933</v>
      </c>
      <c r="S167" s="394">
        <f>SUM(G167:R167)</f>
        <v>12884.598888605928</v>
      </c>
      <c r="T167" s="289"/>
    </row>
    <row r="168" spans="2:20">
      <c r="G168" s="282"/>
      <c r="H168" s="282"/>
      <c r="I168" s="282"/>
      <c r="J168" s="282"/>
      <c r="K168" s="282"/>
      <c r="L168" s="282"/>
      <c r="M168" s="282"/>
      <c r="N168" s="282"/>
      <c r="O168" s="282"/>
      <c r="P168" s="282"/>
      <c r="Q168" s="282"/>
      <c r="R168" s="282"/>
    </row>
    <row r="170" spans="2:20">
      <c r="G170" s="282"/>
      <c r="H170" s="282"/>
      <c r="I170" s="282"/>
      <c r="J170" s="282"/>
      <c r="K170" s="282"/>
      <c r="L170" s="282"/>
    </row>
  </sheetData>
  <mergeCells count="4">
    <mergeCell ref="C5:C6"/>
    <mergeCell ref="D5:D6"/>
    <mergeCell ref="E5:F5"/>
    <mergeCell ref="G5:S5"/>
  </mergeCells>
  <pageMargins left="0.51181102362204722" right="0.31496062992125984" top="0.35433070866141736" bottom="0.35433070866141736" header="0.31496062992125984" footer="0.31496062992125984"/>
  <pageSetup paperSize="5" scale="63" orientation="landscape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showGridLines="0" topLeftCell="B151" zoomScale="78" zoomScaleNormal="78" workbookViewId="0">
      <selection activeCell="F17" sqref="F17"/>
    </sheetView>
  </sheetViews>
  <sheetFormatPr defaultColWidth="9.109375" defaultRowHeight="13.5" customHeight="1"/>
  <cols>
    <col min="1" max="1" width="0" style="201" hidden="1" customWidth="1"/>
    <col min="2" max="2" width="6.44140625" style="201" bestFit="1" customWidth="1"/>
    <col min="3" max="3" width="51" style="201" customWidth="1"/>
    <col min="4" max="6" width="13" style="201" customWidth="1"/>
    <col min="7" max="12" width="10.44140625" style="201" customWidth="1"/>
    <col min="13" max="19" width="10.44140625" style="285" customWidth="1"/>
    <col min="20" max="20" width="9.109375" style="201"/>
    <col min="21" max="21" width="10.109375" style="201" bestFit="1" customWidth="1"/>
    <col min="22" max="16384" width="9.109375" style="201"/>
  </cols>
  <sheetData>
    <row r="1" spans="1:22" ht="13.5" customHeight="1" thickBot="1"/>
    <row r="2" spans="1:22" ht="13.5" customHeight="1" thickBot="1">
      <c r="B2" s="321"/>
      <c r="C2" s="202"/>
      <c r="D2" s="202"/>
      <c r="E2" s="202"/>
      <c r="F2" s="20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286"/>
      <c r="T2" s="287"/>
    </row>
    <row r="3" spans="1:22" s="205" customFormat="1" ht="13.5" customHeight="1" thickBot="1">
      <c r="B3" s="323"/>
      <c r="C3" s="203" t="s">
        <v>134</v>
      </c>
      <c r="D3" s="204"/>
      <c r="E3" s="204"/>
      <c r="F3" s="204"/>
      <c r="G3" s="324"/>
      <c r="H3" s="324"/>
      <c r="I3" s="324"/>
      <c r="J3" s="324"/>
      <c r="K3" s="204"/>
      <c r="L3" s="204"/>
      <c r="M3" s="288"/>
      <c r="N3" s="288"/>
      <c r="O3" s="288"/>
      <c r="P3" s="288"/>
      <c r="Q3" s="288"/>
      <c r="R3" s="288"/>
      <c r="S3" s="288"/>
      <c r="T3" s="289"/>
    </row>
    <row r="4" spans="1:22" ht="13.5" customHeight="1" thickBot="1">
      <c r="B4" s="325"/>
      <c r="C4" s="206"/>
      <c r="D4" s="206"/>
      <c r="E4" s="206"/>
      <c r="F4" s="20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288"/>
      <c r="T4" s="290"/>
    </row>
    <row r="5" spans="1:22" ht="13.5" customHeight="1">
      <c r="B5" s="325"/>
      <c r="C5" s="582" t="s">
        <v>0</v>
      </c>
      <c r="D5" s="584" t="s">
        <v>1</v>
      </c>
      <c r="E5" s="586" t="s">
        <v>2</v>
      </c>
      <c r="F5" s="587"/>
      <c r="G5" s="586" t="s">
        <v>3</v>
      </c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7"/>
      <c r="T5" s="290"/>
    </row>
    <row r="6" spans="1:22" ht="55.5" customHeight="1" thickBot="1">
      <c r="B6" s="325"/>
      <c r="C6" s="583"/>
      <c r="D6" s="585"/>
      <c r="E6" s="207" t="s">
        <v>4</v>
      </c>
      <c r="F6" s="208" t="s">
        <v>5</v>
      </c>
      <c r="G6" s="209" t="s">
        <v>6</v>
      </c>
      <c r="H6" s="210" t="s">
        <v>7</v>
      </c>
      <c r="I6" s="210" t="s">
        <v>8</v>
      </c>
      <c r="J6" s="210" t="s">
        <v>9</v>
      </c>
      <c r="K6" s="210" t="s">
        <v>10</v>
      </c>
      <c r="L6" s="210" t="s">
        <v>11</v>
      </c>
      <c r="M6" s="291" t="s">
        <v>12</v>
      </c>
      <c r="N6" s="291" t="s">
        <v>13</v>
      </c>
      <c r="O6" s="291" t="s">
        <v>14</v>
      </c>
      <c r="P6" s="291" t="s">
        <v>15</v>
      </c>
      <c r="Q6" s="291" t="s">
        <v>16</v>
      </c>
      <c r="R6" s="291" t="s">
        <v>17</v>
      </c>
      <c r="S6" s="292" t="s">
        <v>18</v>
      </c>
      <c r="T6" s="290"/>
    </row>
    <row r="7" spans="1:22" s="205" customFormat="1" ht="13.5" customHeight="1">
      <c r="B7" s="323"/>
      <c r="C7" s="327" t="s">
        <v>19</v>
      </c>
      <c r="D7" s="328"/>
      <c r="E7" s="329"/>
      <c r="F7" s="330"/>
      <c r="G7" s="329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2"/>
      <c r="S7" s="333"/>
      <c r="T7" s="289"/>
    </row>
    <row r="8" spans="1:22" s="205" customFormat="1" ht="13.5" customHeight="1">
      <c r="B8" s="323"/>
      <c r="C8" s="334" t="s">
        <v>20</v>
      </c>
      <c r="D8" s="335">
        <f>D9+D12+D15</f>
        <v>3220739</v>
      </c>
      <c r="E8" s="336">
        <f t="shared" ref="E8:R8" si="0">E9+E12+E15</f>
        <v>2387.3380240739357</v>
      </c>
      <c r="F8" s="335">
        <f t="shared" si="0"/>
        <v>0</v>
      </c>
      <c r="G8" s="336">
        <f t="shared" si="0"/>
        <v>269.47083700000007</v>
      </c>
      <c r="H8" s="336">
        <f t="shared" si="0"/>
        <v>297.80504550000006</v>
      </c>
      <c r="I8" s="336">
        <f t="shared" si="0"/>
        <v>309.46175700000003</v>
      </c>
      <c r="J8" s="336">
        <f t="shared" si="0"/>
        <v>267.03131999999999</v>
      </c>
      <c r="K8" s="336">
        <f t="shared" si="0"/>
        <v>271.54979299999997</v>
      </c>
      <c r="L8" s="336">
        <f t="shared" si="0"/>
        <v>273.79015000000004</v>
      </c>
      <c r="M8" s="336">
        <f t="shared" si="0"/>
        <v>275.12847599999998</v>
      </c>
      <c r="N8" s="336">
        <f t="shared" si="0"/>
        <v>252.83066100000005</v>
      </c>
      <c r="O8" s="336">
        <f t="shared" si="0"/>
        <v>216.33516300000008</v>
      </c>
      <c r="P8" s="336">
        <f t="shared" si="0"/>
        <v>191.30810500000001</v>
      </c>
      <c r="Q8" s="336">
        <f t="shared" si="0"/>
        <v>195.62937100000002</v>
      </c>
      <c r="R8" s="336">
        <f t="shared" si="0"/>
        <v>217.59088400000002</v>
      </c>
      <c r="S8" s="337">
        <f t="shared" ref="S8:S56" si="1">SUM(G8:R8)</f>
        <v>3037.9315625000004</v>
      </c>
      <c r="T8" s="289"/>
      <c r="U8" s="226"/>
    </row>
    <row r="9" spans="1:22" s="205" customFormat="1" ht="13.5" customHeight="1">
      <c r="B9" s="323"/>
      <c r="C9" s="334" t="s">
        <v>113</v>
      </c>
      <c r="D9" s="335">
        <f>D10+D11</f>
        <v>2501639</v>
      </c>
      <c r="E9" s="335">
        <f>E10+E11</f>
        <v>1627.5451303989116</v>
      </c>
      <c r="F9" s="335">
        <f t="shared" ref="F9:R9" si="2">F10+F11</f>
        <v>0</v>
      </c>
      <c r="G9" s="336">
        <f t="shared" si="2"/>
        <v>132.5120998160919</v>
      </c>
      <c r="H9" s="336">
        <f t="shared" si="2"/>
        <v>146.44542746951052</v>
      </c>
      <c r="I9" s="336">
        <f t="shared" si="2"/>
        <v>152.17760737814896</v>
      </c>
      <c r="J9" s="336">
        <f t="shared" si="2"/>
        <v>131.31246899961488</v>
      </c>
      <c r="K9" s="336">
        <f t="shared" si="2"/>
        <v>133.5344250073899</v>
      </c>
      <c r="L9" s="336">
        <f t="shared" si="2"/>
        <v>134.63611903006324</v>
      </c>
      <c r="M9" s="336">
        <f t="shared" si="2"/>
        <v>135.2942399253439</v>
      </c>
      <c r="N9" s="336">
        <f t="shared" si="2"/>
        <v>124.32930464753963</v>
      </c>
      <c r="O9" s="336">
        <f t="shared" si="2"/>
        <v>106.38266846362494</v>
      </c>
      <c r="P9" s="336">
        <f t="shared" si="2"/>
        <v>94.075629806973836</v>
      </c>
      <c r="Q9" s="336">
        <f t="shared" si="2"/>
        <v>96.200609407359622</v>
      </c>
      <c r="R9" s="336">
        <f t="shared" si="2"/>
        <v>107.00016840664534</v>
      </c>
      <c r="S9" s="337">
        <f t="shared" si="1"/>
        <v>1493.9007683583068</v>
      </c>
      <c r="T9" s="289"/>
      <c r="U9" s="226"/>
    </row>
    <row r="10" spans="1:22" ht="13.5" customHeight="1">
      <c r="A10" s="282"/>
      <c r="B10" s="325"/>
      <c r="C10" s="298" t="s">
        <v>22</v>
      </c>
      <c r="D10" s="383">
        <v>1430739</v>
      </c>
      <c r="E10" s="383">
        <v>868.16451250255921</v>
      </c>
      <c r="F10" s="383"/>
      <c r="G10" s="383">
        <v>106.85944618009634</v>
      </c>
      <c r="H10" s="383">
        <v>118.09545918235446</v>
      </c>
      <c r="I10" s="383">
        <v>122.71796211825159</v>
      </c>
      <c r="J10" s="383">
        <v>105.89204860019817</v>
      </c>
      <c r="K10" s="383">
        <v>107.68386224406093</v>
      </c>
      <c r="L10" s="383">
        <v>108.57228234521534</v>
      </c>
      <c r="M10" s="383">
        <v>109.10299942302818</v>
      </c>
      <c r="N10" s="383">
        <v>100.26073586511212</v>
      </c>
      <c r="O10" s="383">
        <v>85.788339713587902</v>
      </c>
      <c r="P10" s="383">
        <v>75.86378688564254</v>
      </c>
      <c r="Q10" s="383">
        <v>77.577397518606432</v>
      </c>
      <c r="R10" s="383">
        <v>86.286299537777396</v>
      </c>
      <c r="S10" s="337">
        <f t="shared" si="1"/>
        <v>1204.7006196139316</v>
      </c>
      <c r="T10" s="339"/>
      <c r="U10" s="340"/>
      <c r="V10" s="340"/>
    </row>
    <row r="11" spans="1:22" s="205" customFormat="1" ht="13.5" customHeight="1">
      <c r="B11" s="323"/>
      <c r="C11" s="298" t="s">
        <v>24</v>
      </c>
      <c r="D11" s="383">
        <v>1070900</v>
      </c>
      <c r="E11" s="383">
        <v>759.38061789635231</v>
      </c>
      <c r="F11" s="383"/>
      <c r="G11" s="383">
        <v>25.652653635995563</v>
      </c>
      <c r="H11" s="383">
        <v>28.349968287156056</v>
      </c>
      <c r="I11" s="383">
        <v>29.459645259897361</v>
      </c>
      <c r="J11" s="383">
        <v>25.420420399416706</v>
      </c>
      <c r="K11" s="383">
        <v>25.850562763328977</v>
      </c>
      <c r="L11" s="383">
        <v>26.063836684847907</v>
      </c>
      <c r="M11" s="383">
        <v>26.191240502315718</v>
      </c>
      <c r="N11" s="383">
        <v>24.068568782427505</v>
      </c>
      <c r="O11" s="383">
        <v>20.594328750037036</v>
      </c>
      <c r="P11" s="383">
        <v>18.2118429213313</v>
      </c>
      <c r="Q11" s="383">
        <v>18.623211888753197</v>
      </c>
      <c r="R11" s="383">
        <v>20.713868868867948</v>
      </c>
      <c r="S11" s="337">
        <f t="shared" si="1"/>
        <v>289.20014874437527</v>
      </c>
      <c r="T11" s="341"/>
      <c r="U11" s="340"/>
      <c r="V11" s="340"/>
    </row>
    <row r="12" spans="1:22" ht="13.5" customHeight="1">
      <c r="B12" s="325"/>
      <c r="C12" s="334" t="s">
        <v>114</v>
      </c>
      <c r="D12" s="335">
        <f t="shared" ref="D12:R12" si="3">SUM(D13:D14)</f>
        <v>567900</v>
      </c>
      <c r="E12" s="342">
        <f t="shared" si="3"/>
        <v>532.61796074354493</v>
      </c>
      <c r="F12" s="343">
        <f t="shared" si="3"/>
        <v>0</v>
      </c>
      <c r="G12" s="342">
        <f t="shared" si="3"/>
        <v>86.36836901394372</v>
      </c>
      <c r="H12" s="342">
        <f t="shared" si="3"/>
        <v>95.449794680224699</v>
      </c>
      <c r="I12" s="342">
        <f t="shared" si="3"/>
        <v>99.185899007985711</v>
      </c>
      <c r="J12" s="342">
        <f t="shared" si="3"/>
        <v>85.586476966487055</v>
      </c>
      <c r="K12" s="342">
        <f t="shared" si="3"/>
        <v>87.034697292620294</v>
      </c>
      <c r="L12" s="342">
        <f t="shared" si="3"/>
        <v>87.752756368152006</v>
      </c>
      <c r="M12" s="342">
        <f t="shared" si="3"/>
        <v>88.181704580566375</v>
      </c>
      <c r="N12" s="342">
        <f t="shared" si="3"/>
        <v>81.035009466673031</v>
      </c>
      <c r="O12" s="342">
        <f t="shared" si="3"/>
        <v>69.337800693719089</v>
      </c>
      <c r="P12" s="342">
        <f t="shared" si="3"/>
        <v>61.316353160688365</v>
      </c>
      <c r="Q12" s="342">
        <f t="shared" si="3"/>
        <v>62.701366472891088</v>
      </c>
      <c r="R12" s="342">
        <f t="shared" si="3"/>
        <v>69.740273094495265</v>
      </c>
      <c r="S12" s="337">
        <f t="shared" si="1"/>
        <v>973.69050079844669</v>
      </c>
      <c r="T12" s="290"/>
      <c r="U12" s="340"/>
      <c r="V12" s="340"/>
    </row>
    <row r="13" spans="1:22" ht="13.5" customHeight="1">
      <c r="B13" s="325"/>
      <c r="C13" s="298" t="s">
        <v>115</v>
      </c>
      <c r="D13" s="383">
        <v>0</v>
      </c>
      <c r="E13" s="383">
        <v>0</v>
      </c>
      <c r="F13" s="383"/>
      <c r="G13" s="383">
        <v>60.448721991211137</v>
      </c>
      <c r="H13" s="383">
        <v>66.804759295750742</v>
      </c>
      <c r="I13" s="383">
        <v>69.41963710828098</v>
      </c>
      <c r="J13" s="383">
        <v>59.901480268998966</v>
      </c>
      <c r="K13" s="383">
        <v>60.915081299977288</v>
      </c>
      <c r="L13" s="383">
        <v>61.417646694295136</v>
      </c>
      <c r="M13" s="383">
        <v>61.717865067490045</v>
      </c>
      <c r="N13" s="383">
        <v>56.715934487720261</v>
      </c>
      <c r="O13" s="383">
        <v>48.529125714298893</v>
      </c>
      <c r="P13" s="383">
        <v>42.914960975203513</v>
      </c>
      <c r="Q13" s="383">
        <v>43.884323782667813</v>
      </c>
      <c r="R13" s="383">
        <v>48.810813820041943</v>
      </c>
      <c r="S13" s="337">
        <f t="shared" si="1"/>
        <v>681.48035050593671</v>
      </c>
      <c r="T13" s="339"/>
      <c r="U13" s="340"/>
      <c r="V13" s="340"/>
    </row>
    <row r="14" spans="1:22" s="205" customFormat="1" ht="13.5" customHeight="1">
      <c r="B14" s="323"/>
      <c r="C14" s="298" t="s">
        <v>132</v>
      </c>
      <c r="D14" s="383">
        <v>567900</v>
      </c>
      <c r="E14" s="383">
        <v>532.61796074354493</v>
      </c>
      <c r="F14" s="383"/>
      <c r="G14" s="383">
        <v>25.91964702273258</v>
      </c>
      <c r="H14" s="383">
        <v>28.64503538447396</v>
      </c>
      <c r="I14" s="383">
        <v>29.766261899704727</v>
      </c>
      <c r="J14" s="383">
        <v>25.684996697488089</v>
      </c>
      <c r="K14" s="383">
        <v>26.119615992643009</v>
      </c>
      <c r="L14" s="383">
        <v>26.335109673856866</v>
      </c>
      <c r="M14" s="383">
        <v>26.46383951307633</v>
      </c>
      <c r="N14" s="383">
        <v>24.31907497895277</v>
      </c>
      <c r="O14" s="383">
        <v>20.808674979420196</v>
      </c>
      <c r="P14" s="383">
        <v>18.401392185484848</v>
      </c>
      <c r="Q14" s="383">
        <v>18.817042690223275</v>
      </c>
      <c r="R14" s="383">
        <v>20.929459274453325</v>
      </c>
      <c r="S14" s="337">
        <f t="shared" si="1"/>
        <v>292.21015029250992</v>
      </c>
      <c r="T14" s="341"/>
      <c r="U14" s="340"/>
      <c r="V14" s="340"/>
    </row>
    <row r="15" spans="1:22" ht="13.5" customHeight="1">
      <c r="B15" s="325"/>
      <c r="C15" s="334" t="s">
        <v>116</v>
      </c>
      <c r="D15" s="335">
        <f t="shared" ref="D15:R15" si="4">SUM(D16:D20)</f>
        <v>151200</v>
      </c>
      <c r="E15" s="342">
        <f t="shared" si="4"/>
        <v>227.17493293147916</v>
      </c>
      <c r="F15" s="343">
        <f t="shared" si="4"/>
        <v>0</v>
      </c>
      <c r="G15" s="342">
        <f t="shared" si="4"/>
        <v>50.590368169964421</v>
      </c>
      <c r="H15" s="342">
        <f t="shared" si="4"/>
        <v>55.909823350264823</v>
      </c>
      <c r="I15" s="342">
        <f t="shared" si="4"/>
        <v>58.098250613865368</v>
      </c>
      <c r="J15" s="342">
        <f t="shared" si="4"/>
        <v>50.132374033898081</v>
      </c>
      <c r="K15" s="342">
        <f t="shared" si="4"/>
        <v>50.980670699989787</v>
      </c>
      <c r="L15" s="342">
        <f t="shared" si="4"/>
        <v>51.401274601784763</v>
      </c>
      <c r="M15" s="342">
        <f t="shared" si="4"/>
        <v>51.652531494089722</v>
      </c>
      <c r="N15" s="342">
        <f t="shared" si="4"/>
        <v>47.466346885787367</v>
      </c>
      <c r="O15" s="342">
        <f t="shared" si="4"/>
        <v>40.614693842656031</v>
      </c>
      <c r="P15" s="342">
        <f t="shared" si="4"/>
        <v>35.916122032337803</v>
      </c>
      <c r="Q15" s="342">
        <f t="shared" si="4"/>
        <v>36.727395119749303</v>
      </c>
      <c r="R15" s="342">
        <f t="shared" si="4"/>
        <v>40.850442498859422</v>
      </c>
      <c r="S15" s="337">
        <f t="shared" si="1"/>
        <v>570.34029334324669</v>
      </c>
      <c r="T15" s="290"/>
      <c r="U15" s="340"/>
      <c r="V15" s="340"/>
    </row>
    <row r="16" spans="1:22" ht="13.5" customHeight="1">
      <c r="B16" s="325"/>
      <c r="C16" s="298" t="s">
        <v>117</v>
      </c>
      <c r="D16" s="383">
        <v>0</v>
      </c>
      <c r="E16" s="383">
        <v>0</v>
      </c>
      <c r="F16" s="383">
        <v>0</v>
      </c>
      <c r="G16" s="383">
        <v>32.188225973133029</v>
      </c>
      <c r="H16" s="383">
        <v>35.572740290605779</v>
      </c>
      <c r="I16" s="383">
        <v>36.965131645613958</v>
      </c>
      <c r="J16" s="383">
        <v>31.896826260512917</v>
      </c>
      <c r="K16" s="383">
        <v>32.436556761953035</v>
      </c>
      <c r="L16" s="383">
        <v>32.704166860987577</v>
      </c>
      <c r="M16" s="383">
        <v>32.864029576349687</v>
      </c>
      <c r="N16" s="383">
        <v>30.200560995045972</v>
      </c>
      <c r="O16" s="383">
        <v>25.841182630751867</v>
      </c>
      <c r="P16" s="383">
        <v>22.851706636558443</v>
      </c>
      <c r="Q16" s="383">
        <v>23.367880809788243</v>
      </c>
      <c r="R16" s="383">
        <v>25.991178198944681</v>
      </c>
      <c r="S16" s="337">
        <f t="shared" si="1"/>
        <v>362.88018664024514</v>
      </c>
      <c r="T16" s="339"/>
      <c r="U16" s="340"/>
      <c r="V16" s="340"/>
    </row>
    <row r="17" spans="2:22" ht="13.5" customHeight="1">
      <c r="B17" s="325"/>
      <c r="C17" s="298" t="s">
        <v>118</v>
      </c>
      <c r="D17" s="383">
        <v>105271</v>
      </c>
      <c r="E17" s="383">
        <v>131.97586247188343</v>
      </c>
      <c r="F17" s="383">
        <v>0</v>
      </c>
      <c r="G17" s="383">
        <v>9.8406133968787959</v>
      </c>
      <c r="H17" s="383">
        <v>10.875330158288703</v>
      </c>
      <c r="I17" s="383">
        <v>11.301013295757308</v>
      </c>
      <c r="J17" s="383">
        <v>9.7515264146310159</v>
      </c>
      <c r="K17" s="383">
        <v>9.9165333090031691</v>
      </c>
      <c r="L17" s="383">
        <v>9.9983473091875048</v>
      </c>
      <c r="M17" s="383">
        <v>10.047220682319868</v>
      </c>
      <c r="N17" s="383">
        <v>9.232942671931216</v>
      </c>
      <c r="O17" s="383">
        <v>7.9001895972652436</v>
      </c>
      <c r="P17" s="383">
        <v>6.9862443073737701</v>
      </c>
      <c r="Q17" s="383">
        <v>7.1440495398972326</v>
      </c>
      <c r="R17" s="383">
        <v>7.9460463772897993</v>
      </c>
      <c r="S17" s="337">
        <f t="shared" si="1"/>
        <v>110.94005705982363</v>
      </c>
      <c r="T17" s="339"/>
      <c r="U17" s="340"/>
      <c r="V17" s="340"/>
    </row>
    <row r="18" spans="2:22" ht="13.5" customHeight="1">
      <c r="B18" s="325"/>
      <c r="C18" s="298" t="s">
        <v>34</v>
      </c>
      <c r="D18" s="383">
        <v>22748</v>
      </c>
      <c r="E18" s="383">
        <v>37.397133018116449</v>
      </c>
      <c r="F18" s="383">
        <v>0</v>
      </c>
      <c r="G18" s="383">
        <v>3.0939300097632274</v>
      </c>
      <c r="H18" s="383">
        <v>3.4192492871922662</v>
      </c>
      <c r="I18" s="383">
        <v>3.5530858460069852</v>
      </c>
      <c r="J18" s="383">
        <v>3.0659206899434817</v>
      </c>
      <c r="K18" s="383">
        <v>3.1177995476656797</v>
      </c>
      <c r="L18" s="383">
        <v>3.1435222115058608</v>
      </c>
      <c r="M18" s="383">
        <v>3.1588882044286732</v>
      </c>
      <c r="N18" s="383">
        <v>2.9028757922927788</v>
      </c>
      <c r="O18" s="383">
        <v>2.4838526514567492</v>
      </c>
      <c r="P18" s="383">
        <v>2.1965044297926548</v>
      </c>
      <c r="Q18" s="383">
        <v>2.2461190549090992</v>
      </c>
      <c r="R18" s="383">
        <v>2.498270214889744</v>
      </c>
      <c r="S18" s="337">
        <f t="shared" si="1"/>
        <v>34.8800179398472</v>
      </c>
      <c r="T18" s="339"/>
      <c r="U18" s="340"/>
      <c r="V18" s="340"/>
    </row>
    <row r="19" spans="2:22" s="205" customFormat="1" ht="13.5" customHeight="1">
      <c r="B19" s="323"/>
      <c r="C19" s="298" t="s">
        <v>119</v>
      </c>
      <c r="D19" s="383">
        <v>20196</v>
      </c>
      <c r="E19" s="383">
        <v>45.613436875150569</v>
      </c>
      <c r="F19" s="383">
        <v>0</v>
      </c>
      <c r="G19" s="383">
        <v>3.7068616716744622</v>
      </c>
      <c r="H19" s="383">
        <v>4.0966292348556417</v>
      </c>
      <c r="I19" s="383">
        <v>4.2569798596511434</v>
      </c>
      <c r="J19" s="383">
        <v>3.6733034871771237</v>
      </c>
      <c r="K19" s="383">
        <v>3.7354599511739894</v>
      </c>
      <c r="L19" s="383">
        <v>3.7662784753104908</v>
      </c>
      <c r="M19" s="383">
        <v>3.7846885912578627</v>
      </c>
      <c r="N19" s="383">
        <v>3.47795812385078</v>
      </c>
      <c r="O19" s="383">
        <v>2.9759232312034842</v>
      </c>
      <c r="P19" s="383">
        <v>2.6316490860388484</v>
      </c>
      <c r="Q19" s="383">
        <v>2.6910927552939006</v>
      </c>
      <c r="R19" s="383">
        <v>2.9931970263830965</v>
      </c>
      <c r="S19" s="337">
        <f t="shared" si="1"/>
        <v>41.790021493870817</v>
      </c>
      <c r="T19" s="341"/>
      <c r="U19" s="340"/>
      <c r="V19" s="340"/>
    </row>
    <row r="20" spans="2:22" ht="13.5" customHeight="1">
      <c r="B20" s="325"/>
      <c r="C20" s="298" t="s">
        <v>120</v>
      </c>
      <c r="D20" s="383">
        <v>2985</v>
      </c>
      <c r="E20" s="383">
        <v>12.18850056632871</v>
      </c>
      <c r="F20" s="383">
        <v>0</v>
      </c>
      <c r="G20" s="383">
        <v>1.7607371185149101</v>
      </c>
      <c r="H20" s="383">
        <v>1.9458743793224338</v>
      </c>
      <c r="I20" s="383">
        <v>2.0220399668359708</v>
      </c>
      <c r="J20" s="383">
        <v>1.7447971816335468</v>
      </c>
      <c r="K20" s="383">
        <v>1.774321130193915</v>
      </c>
      <c r="L20" s="383">
        <v>1.7889597447933296</v>
      </c>
      <c r="M20" s="383">
        <v>1.7977044397336344</v>
      </c>
      <c r="N20" s="383">
        <v>1.6520093026666187</v>
      </c>
      <c r="O20" s="383">
        <v>1.4135457319786833</v>
      </c>
      <c r="P20" s="383">
        <v>1.2500175725740885</v>
      </c>
      <c r="Q20" s="383">
        <v>1.2782529598608265</v>
      </c>
      <c r="R20" s="383">
        <v>1.4217506813521052</v>
      </c>
      <c r="S20" s="337">
        <f t="shared" si="1"/>
        <v>19.850010209460059</v>
      </c>
      <c r="T20" s="339"/>
      <c r="U20" s="340"/>
      <c r="V20" s="340"/>
    </row>
    <row r="21" spans="2:22" ht="13.5" customHeight="1">
      <c r="B21" s="325"/>
      <c r="C21" s="334" t="s">
        <v>37</v>
      </c>
      <c r="D21" s="344">
        <f t="shared" ref="D21:F21" si="5">D22+D24+D29+D30</f>
        <v>323373</v>
      </c>
      <c r="E21" s="342">
        <f t="shared" si="5"/>
        <v>568.10974165607411</v>
      </c>
      <c r="F21" s="342">
        <f t="shared" si="5"/>
        <v>0</v>
      </c>
      <c r="G21" s="342">
        <f>G22+G24+G29+G30</f>
        <v>56.516842799999999</v>
      </c>
      <c r="H21" s="342">
        <f t="shared" ref="H21:R21" si="6">H22+H24+H29+H30</f>
        <v>59.900710599999996</v>
      </c>
      <c r="I21" s="342">
        <f t="shared" si="6"/>
        <v>61.525599200000002</v>
      </c>
      <c r="J21" s="342">
        <f t="shared" si="6"/>
        <v>53.090682799999989</v>
      </c>
      <c r="K21" s="342">
        <f t="shared" si="6"/>
        <v>55.179095599999997</v>
      </c>
      <c r="L21" s="342">
        <f t="shared" si="6"/>
        <v>55.115021399999989</v>
      </c>
      <c r="M21" s="342">
        <f t="shared" si="6"/>
        <v>53.193873000000004</v>
      </c>
      <c r="N21" s="342">
        <f t="shared" si="6"/>
        <v>52.941845039999997</v>
      </c>
      <c r="O21" s="342">
        <f t="shared" si="6"/>
        <v>49.328865</v>
      </c>
      <c r="P21" s="342">
        <f t="shared" si="6"/>
        <v>45.594824499999994</v>
      </c>
      <c r="Q21" s="342">
        <f t="shared" si="6"/>
        <v>46.570838700000003</v>
      </c>
      <c r="R21" s="342">
        <f t="shared" si="6"/>
        <v>49.734242000000002</v>
      </c>
      <c r="S21" s="337">
        <f t="shared" si="1"/>
        <v>638.69244063999997</v>
      </c>
      <c r="T21" s="290"/>
      <c r="U21" s="340"/>
    </row>
    <row r="22" spans="2:22" ht="13.5" customHeight="1">
      <c r="B22" s="325"/>
      <c r="C22" s="334" t="s">
        <v>38</v>
      </c>
      <c r="D22" s="335">
        <f>SUM(D23:D23)</f>
        <v>189818</v>
      </c>
      <c r="E22" s="342">
        <f t="shared" ref="E22:R22" si="7">SUM(E23:E23)</f>
        <v>196.26563393334189</v>
      </c>
      <c r="F22" s="343">
        <f t="shared" si="7"/>
        <v>0</v>
      </c>
      <c r="G22" s="342">
        <f t="shared" si="7"/>
        <v>3.2377715723154608</v>
      </c>
      <c r="H22" s="345">
        <f t="shared" si="7"/>
        <v>3.4316286673779897</v>
      </c>
      <c r="I22" s="345">
        <f t="shared" si="7"/>
        <v>3.5247162826199991</v>
      </c>
      <c r="J22" s="345">
        <f t="shared" si="7"/>
        <v>3.0414916157464011</v>
      </c>
      <c r="K22" s="345">
        <f t="shared" si="7"/>
        <v>3.1611338898031494</v>
      </c>
      <c r="L22" s="345">
        <f t="shared" si="7"/>
        <v>3.1574631677139307</v>
      </c>
      <c r="M22" s="345">
        <f t="shared" si="7"/>
        <v>3.0474032392474499</v>
      </c>
      <c r="N22" s="345">
        <f t="shared" si="7"/>
        <v>3.032964906816102</v>
      </c>
      <c r="O22" s="345">
        <f t="shared" si="7"/>
        <v>2.8259822891519892</v>
      </c>
      <c r="P22" s="345">
        <f t="shared" si="7"/>
        <v>2.6120642855657268</v>
      </c>
      <c r="Q22" s="345">
        <f t="shared" si="7"/>
        <v>2.66797878599384</v>
      </c>
      <c r="R22" s="346">
        <f t="shared" si="7"/>
        <v>2.8492057754906583</v>
      </c>
      <c r="S22" s="337">
        <f t="shared" si="1"/>
        <v>36.589804477842705</v>
      </c>
      <c r="T22" s="290"/>
      <c r="U22" s="282"/>
    </row>
    <row r="23" spans="2:22" ht="13.5" customHeight="1">
      <c r="B23" s="325"/>
      <c r="C23" s="298" t="s">
        <v>22</v>
      </c>
      <c r="D23" s="383">
        <v>189818</v>
      </c>
      <c r="E23" s="383">
        <v>196.26563393334189</v>
      </c>
      <c r="F23" s="383"/>
      <c r="G23" s="383">
        <v>3.2377715723154608</v>
      </c>
      <c r="H23" s="383">
        <v>3.4316286673779897</v>
      </c>
      <c r="I23" s="383">
        <v>3.5247162826199991</v>
      </c>
      <c r="J23" s="383">
        <v>3.0414916157464011</v>
      </c>
      <c r="K23" s="383">
        <v>3.1611338898031494</v>
      </c>
      <c r="L23" s="383">
        <v>3.1574631677139307</v>
      </c>
      <c r="M23" s="383">
        <v>3.0474032392474499</v>
      </c>
      <c r="N23" s="383">
        <v>3.032964906816102</v>
      </c>
      <c r="O23" s="383">
        <v>2.8259822891519892</v>
      </c>
      <c r="P23" s="383">
        <v>2.6120642855657268</v>
      </c>
      <c r="Q23" s="383">
        <v>2.66797878599384</v>
      </c>
      <c r="R23" s="383">
        <v>2.8492057754906583</v>
      </c>
      <c r="S23" s="337">
        <f t="shared" si="1"/>
        <v>36.589804477842705</v>
      </c>
      <c r="T23" s="290"/>
      <c r="U23" s="282"/>
    </row>
    <row r="24" spans="2:22" ht="13.5" customHeight="1">
      <c r="B24" s="325"/>
      <c r="C24" s="334" t="s">
        <v>39</v>
      </c>
      <c r="D24" s="335">
        <f t="shared" ref="D24:R24" si="8">SUM(D25:D28)</f>
        <v>129717</v>
      </c>
      <c r="E24" s="342">
        <f t="shared" si="8"/>
        <v>369.12201730069251</v>
      </c>
      <c r="F24" s="343">
        <f t="shared" si="8"/>
        <v>0</v>
      </c>
      <c r="G24" s="342">
        <f t="shared" si="8"/>
        <v>53.078570646015464</v>
      </c>
      <c r="H24" s="342">
        <f t="shared" si="8"/>
        <v>56.256576655917286</v>
      </c>
      <c r="I24" s="342">
        <f t="shared" si="8"/>
        <v>57.782613144760319</v>
      </c>
      <c r="J24" s="342">
        <f t="shared" si="8"/>
        <v>49.860845334499075</v>
      </c>
      <c r="K24" s="342">
        <f t="shared" si="8"/>
        <v>51.822206954346029</v>
      </c>
      <c r="L24" s="342">
        <f t="shared" si="8"/>
        <v>51.762030787688545</v>
      </c>
      <c r="M24" s="342">
        <f t="shared" si="8"/>
        <v>49.957757830833302</v>
      </c>
      <c r="N24" s="342">
        <f t="shared" si="8"/>
        <v>49.721062304033076</v>
      </c>
      <c r="O24" s="342">
        <f t="shared" si="8"/>
        <v>46.32788238111312</v>
      </c>
      <c r="P24" s="342">
        <f t="shared" si="8"/>
        <v>42.821006861266611</v>
      </c>
      <c r="Q24" s="342">
        <f t="shared" si="8"/>
        <v>43.737644028164667</v>
      </c>
      <c r="R24" s="342">
        <f t="shared" si="8"/>
        <v>46.708597769071233</v>
      </c>
      <c r="S24" s="337">
        <f t="shared" si="1"/>
        <v>599.8367946977088</v>
      </c>
      <c r="T24" s="290"/>
      <c r="U24" s="282"/>
    </row>
    <row r="25" spans="2:22" ht="13.5" customHeight="1">
      <c r="B25" s="325"/>
      <c r="C25" s="347" t="s">
        <v>115</v>
      </c>
      <c r="D25" s="383">
        <v>53822</v>
      </c>
      <c r="E25" s="383">
        <v>58.049622810320805</v>
      </c>
      <c r="F25" s="383"/>
      <c r="G25" s="383">
        <v>11.791010167013804</v>
      </c>
      <c r="H25" s="383">
        <v>12.496980593826651</v>
      </c>
      <c r="I25" s="383">
        <v>12.835978263435768</v>
      </c>
      <c r="J25" s="383">
        <v>11.076216392407979</v>
      </c>
      <c r="K25" s="383">
        <v>11.51191830599261</v>
      </c>
      <c r="L25" s="383">
        <v>11.498550617597189</v>
      </c>
      <c r="M25" s="383">
        <v>11.097744783539838</v>
      </c>
      <c r="N25" s="383">
        <v>11.045164630588836</v>
      </c>
      <c r="O25" s="383">
        <v>10.291394917450191</v>
      </c>
      <c r="P25" s="383">
        <v>9.5123685720588433</v>
      </c>
      <c r="Q25" s="383">
        <v>9.7159927093107186</v>
      </c>
      <c r="R25" s="383">
        <v>10.375968012684616</v>
      </c>
      <c r="S25" s="337">
        <f t="shared" si="1"/>
        <v>133.24928796590703</v>
      </c>
      <c r="T25" s="282"/>
      <c r="U25" s="282"/>
      <c r="V25" s="282"/>
    </row>
    <row r="26" spans="2:22" ht="13.5" customHeight="1">
      <c r="B26" s="325"/>
      <c r="C26" s="298" t="s">
        <v>40</v>
      </c>
      <c r="D26" s="383">
        <v>45547</v>
      </c>
      <c r="E26" s="383">
        <v>73.868948710844776</v>
      </c>
      <c r="F26" s="383"/>
      <c r="G26" s="383">
        <v>8.7027831138897387</v>
      </c>
      <c r="H26" s="383">
        <v>9.2238502169069498</v>
      </c>
      <c r="I26" s="383">
        <v>9.4740597539130054</v>
      </c>
      <c r="J26" s="383">
        <v>8.1752036187116293</v>
      </c>
      <c r="K26" s="383">
        <v>8.4967892337288795</v>
      </c>
      <c r="L26" s="383">
        <v>8.4869227260088831</v>
      </c>
      <c r="M26" s="383">
        <v>8.191093429351918</v>
      </c>
      <c r="N26" s="383">
        <v>8.1522847385997146</v>
      </c>
      <c r="O26" s="383">
        <v>7.5959376370073262</v>
      </c>
      <c r="P26" s="383">
        <v>7.0209489610655691</v>
      </c>
      <c r="Q26" s="383">
        <v>7.1712411479227693</v>
      </c>
      <c r="R26" s="383">
        <v>7.6583598802816679</v>
      </c>
      <c r="S26" s="337">
        <f t="shared" si="1"/>
        <v>98.349474457388041</v>
      </c>
      <c r="T26" s="290"/>
      <c r="U26" s="282"/>
    </row>
    <row r="27" spans="2:22" ht="13.5" customHeight="1">
      <c r="B27" s="325"/>
      <c r="C27" s="298" t="s">
        <v>41</v>
      </c>
      <c r="D27" s="383">
        <v>11206</v>
      </c>
      <c r="E27" s="383">
        <v>36.800844940353393</v>
      </c>
      <c r="F27" s="383"/>
      <c r="G27" s="383">
        <v>4.735871400664756</v>
      </c>
      <c r="H27" s="383">
        <v>5.0194251510814434</v>
      </c>
      <c r="I27" s="383">
        <v>5.1555839148899238</v>
      </c>
      <c r="J27" s="383">
        <v>4.448773743502251</v>
      </c>
      <c r="K27" s="383">
        <v>4.6237738666921162</v>
      </c>
      <c r="L27" s="383">
        <v>4.6184047208540457</v>
      </c>
      <c r="M27" s="383">
        <v>4.4574206440154009</v>
      </c>
      <c r="N27" s="383">
        <v>4.4363017713254376</v>
      </c>
      <c r="O27" s="383">
        <v>4.1335493882321526</v>
      </c>
      <c r="P27" s="383">
        <v>3.820652652732377</v>
      </c>
      <c r="Q27" s="383">
        <v>3.9024384975783089</v>
      </c>
      <c r="R27" s="383">
        <v>4.1675182592036073</v>
      </c>
      <c r="S27" s="337">
        <f t="shared" si="1"/>
        <v>53.519714010771821</v>
      </c>
      <c r="T27" s="290"/>
      <c r="U27" s="282"/>
    </row>
    <row r="28" spans="2:22" ht="13.5" customHeight="1">
      <c r="B28" s="325"/>
      <c r="C28" s="298" t="s">
        <v>42</v>
      </c>
      <c r="D28" s="383">
        <v>19142</v>
      </c>
      <c r="E28" s="383">
        <v>200.40260083917354</v>
      </c>
      <c r="F28" s="383"/>
      <c r="G28" s="383">
        <v>27.848905964447162</v>
      </c>
      <c r="H28" s="383">
        <v>29.516320694102241</v>
      </c>
      <c r="I28" s="383">
        <v>30.316991212521621</v>
      </c>
      <c r="J28" s="383">
        <v>26.160651579877218</v>
      </c>
      <c r="K28" s="383">
        <v>27.189725547932422</v>
      </c>
      <c r="L28" s="383">
        <v>27.158152723228429</v>
      </c>
      <c r="M28" s="383">
        <v>26.211498973926144</v>
      </c>
      <c r="N28" s="383">
        <v>26.08731116351909</v>
      </c>
      <c r="O28" s="383">
        <v>24.307000438423451</v>
      </c>
      <c r="P28" s="383">
        <v>22.467036675409826</v>
      </c>
      <c r="Q28" s="383">
        <v>22.947971673352868</v>
      </c>
      <c r="R28" s="383">
        <v>24.506751616901337</v>
      </c>
      <c r="S28" s="337">
        <f t="shared" si="1"/>
        <v>314.71831826364183</v>
      </c>
      <c r="T28" s="290"/>
      <c r="U28" s="282"/>
    </row>
    <row r="29" spans="2:22" s="205" customFormat="1" ht="13.5" customHeight="1">
      <c r="B29" s="323"/>
      <c r="C29" s="334" t="s">
        <v>43</v>
      </c>
      <c r="D29" s="383">
        <v>364</v>
      </c>
      <c r="E29" s="383">
        <v>0.10893365853658535</v>
      </c>
      <c r="F29" s="383"/>
      <c r="G29" s="383">
        <v>9.4275107358894217E-2</v>
      </c>
      <c r="H29" s="383">
        <v>9.9919699029774045E-2</v>
      </c>
      <c r="I29" s="383">
        <v>0.10263015735727361</v>
      </c>
      <c r="J29" s="383">
        <v>8.8559968546703713E-2</v>
      </c>
      <c r="K29" s="383">
        <v>9.2043626358701836E-2</v>
      </c>
      <c r="L29" s="383">
        <v>9.1936744909125595E-2</v>
      </c>
      <c r="M29" s="383">
        <v>8.8732098954232189E-2</v>
      </c>
      <c r="N29" s="383">
        <v>8.831169395973304E-2</v>
      </c>
      <c r="O29" s="383">
        <v>8.2284922748151107E-2</v>
      </c>
      <c r="P29" s="383">
        <v>7.6056211950102787E-2</v>
      </c>
      <c r="Q29" s="383">
        <v>7.76842902172208E-2</v>
      </c>
      <c r="R29" s="383">
        <v>8.2961127544853325E-2</v>
      </c>
      <c r="S29" s="337">
        <f t="shared" si="1"/>
        <v>1.0653956489347662</v>
      </c>
      <c r="T29" s="289"/>
    </row>
    <row r="30" spans="2:22" s="205" customFormat="1" ht="13.5" customHeight="1">
      <c r="B30" s="323"/>
      <c r="C30" s="334" t="s">
        <v>121</v>
      </c>
      <c r="D30" s="342">
        <f>D31+D32+D33</f>
        <v>3474</v>
      </c>
      <c r="E30" s="342">
        <f>E31+E32+E33</f>
        <v>2.6131567635032371</v>
      </c>
      <c r="F30" s="342">
        <f t="shared" ref="F30:R30" si="9">F31+F32+F33</f>
        <v>0</v>
      </c>
      <c r="G30" s="342">
        <f t="shared" si="9"/>
        <v>0.10622547431017895</v>
      </c>
      <c r="H30" s="342">
        <f t="shared" si="9"/>
        <v>0.1125855776749398</v>
      </c>
      <c r="I30" s="342">
        <f t="shared" si="9"/>
        <v>0.11563961526240751</v>
      </c>
      <c r="J30" s="342">
        <f t="shared" si="9"/>
        <v>9.9785881207809762E-2</v>
      </c>
      <c r="K30" s="342">
        <f t="shared" si="9"/>
        <v>0.10371112949212211</v>
      </c>
      <c r="L30" s="342">
        <f t="shared" si="9"/>
        <v>0.10359069968838852</v>
      </c>
      <c r="M30" s="342">
        <f t="shared" si="9"/>
        <v>9.9979830965016725E-2</v>
      </c>
      <c r="N30" s="342">
        <f t="shared" si="9"/>
        <v>9.9506135191083173E-2</v>
      </c>
      <c r="O30" s="342">
        <f t="shared" si="9"/>
        <v>9.2715406986743187E-2</v>
      </c>
      <c r="P30" s="342">
        <f t="shared" si="9"/>
        <v>8.5697141217553424E-2</v>
      </c>
      <c r="Q30" s="342">
        <f t="shared" si="9"/>
        <v>8.7531595624275357E-2</v>
      </c>
      <c r="R30" s="342">
        <f t="shared" si="9"/>
        <v>9.3477327893256329E-2</v>
      </c>
      <c r="S30" s="337">
        <f t="shared" si="1"/>
        <v>1.2004458155137747</v>
      </c>
      <c r="T30" s="289"/>
    </row>
    <row r="31" spans="2:22" ht="13.5" customHeight="1">
      <c r="B31" s="325"/>
      <c r="C31" s="298" t="s">
        <v>22</v>
      </c>
      <c r="D31" s="383">
        <v>2632</v>
      </c>
      <c r="E31" s="383">
        <v>1.9207734703337003</v>
      </c>
      <c r="F31" s="383"/>
      <c r="G31" s="383">
        <v>5.2831376914421149E-2</v>
      </c>
      <c r="H31" s="383">
        <v>5.5994582541512065E-2</v>
      </c>
      <c r="I31" s="383">
        <v>5.7513512082115248E-2</v>
      </c>
      <c r="J31" s="383">
        <v>4.9628636963612832E-2</v>
      </c>
      <c r="K31" s="383">
        <v>5.158086427008407E-2</v>
      </c>
      <c r="L31" s="383">
        <v>5.1520968351575845E-2</v>
      </c>
      <c r="M31" s="383">
        <v>4.9725098125984676E-2</v>
      </c>
      <c r="N31" s="383">
        <v>4.9489504920701588E-2</v>
      </c>
      <c r="O31" s="383">
        <v>4.6112127473185709E-2</v>
      </c>
      <c r="P31" s="383">
        <v>4.2621583923764118E-2</v>
      </c>
      <c r="Q31" s="383">
        <v>4.3533952193458535E-2</v>
      </c>
      <c r="R31" s="383">
        <v>4.6491069820606377E-2</v>
      </c>
      <c r="S31" s="337">
        <f t="shared" si="1"/>
        <v>0.59704327758102227</v>
      </c>
      <c r="T31" s="290"/>
    </row>
    <row r="32" spans="2:22" s="205" customFormat="1" ht="13.5" customHeight="1">
      <c r="B32" s="323"/>
      <c r="C32" s="298" t="s">
        <v>29</v>
      </c>
      <c r="D32" s="383">
        <v>631</v>
      </c>
      <c r="E32" s="383">
        <v>0.49010507118147956</v>
      </c>
      <c r="F32" s="383"/>
      <c r="G32" s="383">
        <v>3.24167160387452E-2</v>
      </c>
      <c r="H32" s="383">
        <v>3.4357622079329145E-2</v>
      </c>
      <c r="I32" s="383">
        <v>3.5289619511089339E-2</v>
      </c>
      <c r="J32" s="383">
        <v>3.0451552198713653E-2</v>
      </c>
      <c r="K32" s="383">
        <v>3.1649416080616152E-2</v>
      </c>
      <c r="L32" s="383">
        <v>3.1612664644337936E-2</v>
      </c>
      <c r="M32" s="383">
        <v>3.051073964170687E-2</v>
      </c>
      <c r="N32" s="383">
        <v>3.0366182401627913E-2</v>
      </c>
      <c r="O32" s="383">
        <v>2.829386303260728E-2</v>
      </c>
      <c r="P32" s="383">
        <v>2.6152106264734992E-2</v>
      </c>
      <c r="Q32" s="383">
        <v>2.6711924782608448E-2</v>
      </c>
      <c r="R32" s="383">
        <v>2.852637763262026E-2</v>
      </c>
      <c r="S32" s="337">
        <f t="shared" si="1"/>
        <v>0.36633878430873718</v>
      </c>
      <c r="T32" s="289"/>
    </row>
    <row r="33" spans="2:20" ht="13.5" customHeight="1">
      <c r="B33" s="325"/>
      <c r="C33" s="298" t="s">
        <v>122</v>
      </c>
      <c r="D33" s="383">
        <v>211</v>
      </c>
      <c r="E33" s="383">
        <v>0.20227822198805756</v>
      </c>
      <c r="F33" s="383"/>
      <c r="G33" s="383">
        <v>2.0977381357012596E-2</v>
      </c>
      <c r="H33" s="383">
        <v>2.2233373054098605E-2</v>
      </c>
      <c r="I33" s="383">
        <v>2.283648366920293E-2</v>
      </c>
      <c r="J33" s="383">
        <v>1.9705692045483288E-2</v>
      </c>
      <c r="K33" s="383">
        <v>2.048084914142189E-2</v>
      </c>
      <c r="L33" s="383">
        <v>2.0457066692474733E-2</v>
      </c>
      <c r="M33" s="383">
        <v>1.9743993197325168E-2</v>
      </c>
      <c r="N33" s="383">
        <v>1.9650447868753668E-2</v>
      </c>
      <c r="O33" s="383">
        <v>1.8309416480950195E-2</v>
      </c>
      <c r="P33" s="383">
        <v>1.6923451029054321E-2</v>
      </c>
      <c r="Q33" s="383">
        <v>1.7285718648208371E-2</v>
      </c>
      <c r="R33" s="383">
        <v>1.8459880440029695E-2</v>
      </c>
      <c r="S33" s="337">
        <f t="shared" si="1"/>
        <v>0.23706375362401549</v>
      </c>
      <c r="T33" s="290"/>
    </row>
    <row r="34" spans="2:20" ht="13.5" customHeight="1">
      <c r="B34" s="325"/>
      <c r="C34" s="334" t="s">
        <v>44</v>
      </c>
      <c r="D34" s="335">
        <f t="shared" ref="D34:R34" si="10">SUM(D35:D41)</f>
        <v>19879</v>
      </c>
      <c r="E34" s="342">
        <f t="shared" si="10"/>
        <v>444.66042666286768</v>
      </c>
      <c r="F34" s="343">
        <f t="shared" si="10"/>
        <v>0</v>
      </c>
      <c r="G34" s="342">
        <f t="shared" si="10"/>
        <v>21.46021567</v>
      </c>
      <c r="H34" s="345">
        <f t="shared" si="10"/>
        <v>22.004559819999994</v>
      </c>
      <c r="I34" s="345">
        <f t="shared" si="10"/>
        <v>22.246462940000001</v>
      </c>
      <c r="J34" s="345">
        <f t="shared" si="10"/>
        <v>19.313044900000005</v>
      </c>
      <c r="K34" s="345">
        <f t="shared" si="10"/>
        <v>19.410625939999999</v>
      </c>
      <c r="L34" s="345">
        <f t="shared" si="10"/>
        <v>18.853194580000004</v>
      </c>
      <c r="M34" s="345">
        <f t="shared" si="10"/>
        <v>17.473635500000004</v>
      </c>
      <c r="N34" s="345">
        <f t="shared" si="10"/>
        <v>19.165354980000004</v>
      </c>
      <c r="O34" s="345">
        <f t="shared" si="10"/>
        <v>24.529730799999999</v>
      </c>
      <c r="P34" s="345">
        <f t="shared" si="10"/>
        <v>28.548595600000002</v>
      </c>
      <c r="Q34" s="345">
        <f t="shared" si="10"/>
        <v>23.291546850000003</v>
      </c>
      <c r="R34" s="346">
        <f t="shared" si="10"/>
        <v>19.147227500000003</v>
      </c>
      <c r="S34" s="337">
        <f t="shared" si="1"/>
        <v>255.44419508000007</v>
      </c>
      <c r="T34" s="290"/>
    </row>
    <row r="35" spans="2:20" ht="13.5" customHeight="1">
      <c r="B35" s="325"/>
      <c r="C35" s="298" t="s">
        <v>45</v>
      </c>
      <c r="D35" s="383">
        <v>18427</v>
      </c>
      <c r="E35" s="383">
        <v>431.42652509364569</v>
      </c>
      <c r="F35" s="383"/>
      <c r="G35" s="383">
        <v>20.632700242565953</v>
      </c>
      <c r="H35" s="383">
        <v>21.156054240887826</v>
      </c>
      <c r="I35" s="383">
        <v>21.388629469368816</v>
      </c>
      <c r="J35" s="383">
        <v>18.56832532908637</v>
      </c>
      <c r="K35" s="383">
        <v>18.662143600935906</v>
      </c>
      <c r="L35" s="383">
        <v>18.126207041231901</v>
      </c>
      <c r="M35" s="383">
        <v>16.799844370779294</v>
      </c>
      <c r="N35" s="383">
        <v>18.426330397857956</v>
      </c>
      <c r="O35" s="383">
        <v>23.583853508739576</v>
      </c>
      <c r="P35" s="383">
        <v>27.447749100884842</v>
      </c>
      <c r="Q35" s="383">
        <v>22.393414480616507</v>
      </c>
      <c r="R35" s="383">
        <v>18.408901921520883</v>
      </c>
      <c r="S35" s="337">
        <f t="shared" si="1"/>
        <v>245.59415370447581</v>
      </c>
      <c r="T35" s="290"/>
    </row>
    <row r="36" spans="2:20" ht="13.5" customHeight="1">
      <c r="B36" s="325"/>
      <c r="C36" s="298" t="s">
        <v>46</v>
      </c>
      <c r="D36" s="383">
        <v>0</v>
      </c>
      <c r="E36" s="383">
        <v>0</v>
      </c>
      <c r="F36" s="383"/>
      <c r="G36" s="383">
        <v>0</v>
      </c>
      <c r="H36" s="383">
        <v>0</v>
      </c>
      <c r="I36" s="383">
        <v>0</v>
      </c>
      <c r="J36" s="383">
        <v>0</v>
      </c>
      <c r="K36" s="383">
        <v>0</v>
      </c>
      <c r="L36" s="383">
        <v>0</v>
      </c>
      <c r="M36" s="383">
        <v>0</v>
      </c>
      <c r="N36" s="383">
        <v>0</v>
      </c>
      <c r="O36" s="383">
        <v>0</v>
      </c>
      <c r="P36" s="383">
        <v>0</v>
      </c>
      <c r="Q36" s="383">
        <v>0</v>
      </c>
      <c r="R36" s="383">
        <v>0</v>
      </c>
      <c r="S36" s="337">
        <f t="shared" si="1"/>
        <v>0</v>
      </c>
      <c r="T36" s="290"/>
    </row>
    <row r="37" spans="2:20" ht="13.5" customHeight="1">
      <c r="B37" s="325"/>
      <c r="C37" s="298" t="s">
        <v>47</v>
      </c>
      <c r="D37" s="383">
        <v>67</v>
      </c>
      <c r="E37" s="383">
        <v>0.85662997484276726</v>
      </c>
      <c r="F37" s="383"/>
      <c r="G37" s="383">
        <v>4.7103383358687224E-2</v>
      </c>
      <c r="H37" s="383">
        <v>4.8298173363167579E-2</v>
      </c>
      <c r="I37" s="383">
        <v>4.8829130533973253E-2</v>
      </c>
      <c r="J37" s="383">
        <v>4.2390522618090704E-2</v>
      </c>
      <c r="K37" s="383">
        <v>4.2604704861472567E-2</v>
      </c>
      <c r="L37" s="383">
        <v>4.1381189522671016E-2</v>
      </c>
      <c r="M37" s="383">
        <v>3.8353172413689289E-2</v>
      </c>
      <c r="N37" s="383">
        <v>4.2066355562784784E-2</v>
      </c>
      <c r="O37" s="383">
        <v>5.3840713035005476E-2</v>
      </c>
      <c r="P37" s="383">
        <v>6.2661786049931709E-2</v>
      </c>
      <c r="Q37" s="383">
        <v>5.112300254400818E-2</v>
      </c>
      <c r="R37" s="383">
        <v>4.2026567256231995E-2</v>
      </c>
      <c r="S37" s="337">
        <f t="shared" si="1"/>
        <v>0.56067870111971374</v>
      </c>
      <c r="T37" s="290"/>
    </row>
    <row r="38" spans="2:20" s="205" customFormat="1" ht="13.5" customHeight="1">
      <c r="B38" s="323"/>
      <c r="C38" s="298" t="s">
        <v>48</v>
      </c>
      <c r="D38" s="383">
        <v>0</v>
      </c>
      <c r="E38" s="383">
        <v>0</v>
      </c>
      <c r="F38" s="383"/>
      <c r="G38" s="383">
        <v>0</v>
      </c>
      <c r="H38" s="383">
        <v>0</v>
      </c>
      <c r="I38" s="383">
        <v>0</v>
      </c>
      <c r="J38" s="383">
        <v>0</v>
      </c>
      <c r="K38" s="383">
        <v>0</v>
      </c>
      <c r="L38" s="383">
        <v>0</v>
      </c>
      <c r="M38" s="383">
        <v>0</v>
      </c>
      <c r="N38" s="383">
        <v>0</v>
      </c>
      <c r="O38" s="383">
        <v>0</v>
      </c>
      <c r="P38" s="383">
        <v>0</v>
      </c>
      <c r="Q38" s="383">
        <v>0</v>
      </c>
      <c r="R38" s="383">
        <v>0</v>
      </c>
      <c r="S38" s="337">
        <f t="shared" si="1"/>
        <v>0</v>
      </c>
      <c r="T38" s="289"/>
    </row>
    <row r="39" spans="2:20" ht="13.5" customHeight="1">
      <c r="B39" s="325"/>
      <c r="C39" s="298" t="s">
        <v>49</v>
      </c>
      <c r="D39" s="383">
        <v>1385</v>
      </c>
      <c r="E39" s="383">
        <v>12.37727159437922</v>
      </c>
      <c r="F39" s="383"/>
      <c r="G39" s="383">
        <v>0.78041204407535991</v>
      </c>
      <c r="H39" s="383">
        <v>0.80020740574899973</v>
      </c>
      <c r="I39" s="383">
        <v>0.80900434009720934</v>
      </c>
      <c r="J39" s="383">
        <v>0.70232904829554343</v>
      </c>
      <c r="K39" s="383">
        <v>0.70587763420262062</v>
      </c>
      <c r="L39" s="383">
        <v>0.6856063492454314</v>
      </c>
      <c r="M39" s="383">
        <v>0.6354379568070192</v>
      </c>
      <c r="N39" s="383">
        <v>0.69695822657926176</v>
      </c>
      <c r="O39" s="383">
        <v>0.89203657822541893</v>
      </c>
      <c r="P39" s="383">
        <v>1.0381847130652264</v>
      </c>
      <c r="Q39" s="383">
        <v>0.84700936683948591</v>
      </c>
      <c r="R39" s="383">
        <v>0.69629901122288895</v>
      </c>
      <c r="S39" s="337">
        <f t="shared" si="1"/>
        <v>9.2893626744044653</v>
      </c>
      <c r="T39" s="290"/>
    </row>
    <row r="40" spans="2:20" ht="13.5" customHeight="1">
      <c r="B40" s="325"/>
      <c r="C40" s="298" t="s">
        <v>108</v>
      </c>
      <c r="D40" s="383">
        <v>0</v>
      </c>
      <c r="E40" s="383">
        <v>0</v>
      </c>
      <c r="F40" s="383"/>
      <c r="G40" s="383">
        <v>0</v>
      </c>
      <c r="H40" s="383">
        <v>0</v>
      </c>
      <c r="I40" s="383">
        <v>0</v>
      </c>
      <c r="J40" s="383">
        <v>0</v>
      </c>
      <c r="K40" s="383">
        <v>0</v>
      </c>
      <c r="L40" s="383">
        <v>0</v>
      </c>
      <c r="M40" s="383">
        <v>0</v>
      </c>
      <c r="N40" s="383">
        <v>0</v>
      </c>
      <c r="O40" s="383">
        <v>0</v>
      </c>
      <c r="P40" s="383">
        <v>0</v>
      </c>
      <c r="Q40" s="383">
        <v>0</v>
      </c>
      <c r="R40" s="383">
        <v>0</v>
      </c>
      <c r="S40" s="337">
        <f t="shared" si="1"/>
        <v>0</v>
      </c>
      <c r="T40" s="290"/>
    </row>
    <row r="41" spans="2:20" ht="13.5" customHeight="1">
      <c r="B41" s="325"/>
      <c r="C41" s="298" t="s">
        <v>51</v>
      </c>
      <c r="D41" s="383">
        <v>0</v>
      </c>
      <c r="E41" s="383">
        <v>0</v>
      </c>
      <c r="F41" s="383">
        <v>0</v>
      </c>
      <c r="G41" s="383">
        <v>0</v>
      </c>
      <c r="H41" s="383">
        <v>0</v>
      </c>
      <c r="I41" s="383">
        <v>0</v>
      </c>
      <c r="J41" s="383">
        <v>0</v>
      </c>
      <c r="K41" s="383">
        <v>0</v>
      </c>
      <c r="L41" s="383">
        <v>0</v>
      </c>
      <c r="M41" s="383">
        <v>0</v>
      </c>
      <c r="N41" s="383">
        <v>0</v>
      </c>
      <c r="O41" s="383">
        <v>0</v>
      </c>
      <c r="P41" s="383">
        <v>0</v>
      </c>
      <c r="Q41" s="383">
        <v>0</v>
      </c>
      <c r="R41" s="383">
        <v>0</v>
      </c>
      <c r="S41" s="337">
        <f t="shared" si="1"/>
        <v>0</v>
      </c>
      <c r="T41" s="290"/>
    </row>
    <row r="42" spans="2:20" ht="13.5" customHeight="1">
      <c r="B42" s="325"/>
      <c r="C42" s="334" t="s">
        <v>52</v>
      </c>
      <c r="D42" s="335">
        <f>D43+D44</f>
        <v>5052</v>
      </c>
      <c r="E42" s="342">
        <f>E43+E44</f>
        <v>11.716309188429358</v>
      </c>
      <c r="F42" s="343">
        <f>F43+F44</f>
        <v>0</v>
      </c>
      <c r="G42" s="342">
        <f>G43+G44</f>
        <v>0.58195200000000002</v>
      </c>
      <c r="H42" s="345">
        <f t="shared" ref="H42:R42" si="11">H43+H44</f>
        <v>0.62138500000000019</v>
      </c>
      <c r="I42" s="345">
        <f t="shared" si="11"/>
        <v>0.57711299999999999</v>
      </c>
      <c r="J42" s="345">
        <f t="shared" si="11"/>
        <v>0.55153899999999989</v>
      </c>
      <c r="K42" s="345">
        <f t="shared" si="11"/>
        <v>0.57875119999999991</v>
      </c>
      <c r="L42" s="345">
        <f t="shared" si="11"/>
        <v>0.57666200000000001</v>
      </c>
      <c r="M42" s="345">
        <f t="shared" si="11"/>
        <v>0.55650299999999997</v>
      </c>
      <c r="N42" s="345">
        <f t="shared" si="11"/>
        <v>0.5623260000000001</v>
      </c>
      <c r="O42" s="345">
        <f t="shared" si="11"/>
        <v>0.55446300000000004</v>
      </c>
      <c r="P42" s="345">
        <f t="shared" si="11"/>
        <v>0.56715599999999999</v>
      </c>
      <c r="Q42" s="345">
        <f t="shared" si="11"/>
        <v>0.52363599999999999</v>
      </c>
      <c r="R42" s="346">
        <f t="shared" si="11"/>
        <v>0.53223600000000004</v>
      </c>
      <c r="S42" s="337">
        <f t="shared" si="1"/>
        <v>6.7837221999999997</v>
      </c>
      <c r="T42" s="290"/>
    </row>
    <row r="43" spans="2:20" ht="13.5" customHeight="1">
      <c r="B43" s="325"/>
      <c r="C43" s="298" t="s">
        <v>53</v>
      </c>
      <c r="D43" s="383">
        <v>5012</v>
      </c>
      <c r="E43" s="383">
        <v>11.686469188429358</v>
      </c>
      <c r="F43" s="383"/>
      <c r="G43" s="383">
        <v>0.57617049721743074</v>
      </c>
      <c r="H43" s="383">
        <v>0.61521174325967309</v>
      </c>
      <c r="I43" s="383">
        <v>0.57137957109975235</v>
      </c>
      <c r="J43" s="383">
        <v>0.54605964042533484</v>
      </c>
      <c r="K43" s="383">
        <v>0.57300149611855389</v>
      </c>
      <c r="L43" s="383">
        <v>0.57093305163724506</v>
      </c>
      <c r="M43" s="383">
        <v>0.55097432470889662</v>
      </c>
      <c r="N43" s="383">
        <v>0.55673947510840927</v>
      </c>
      <c r="O43" s="383">
        <v>0.54895459144167957</v>
      </c>
      <c r="P43" s="383">
        <v>0.56152149063814394</v>
      </c>
      <c r="Q43" s="383">
        <v>0.51843384760417788</v>
      </c>
      <c r="R43" s="383">
        <v>0.5269484094169562</v>
      </c>
      <c r="S43" s="337">
        <f t="shared" si="1"/>
        <v>6.7163281386762534</v>
      </c>
      <c r="T43" s="290"/>
    </row>
    <row r="44" spans="2:20" ht="13.5" customHeight="1">
      <c r="B44" s="325"/>
      <c r="C44" s="298" t="s">
        <v>54</v>
      </c>
      <c r="D44" s="383">
        <v>40</v>
      </c>
      <c r="E44" s="383">
        <v>2.9839999999999998E-2</v>
      </c>
      <c r="F44" s="383"/>
      <c r="G44" s="383">
        <v>5.7815027825692681E-3</v>
      </c>
      <c r="H44" s="383">
        <v>6.1732567403270464E-3</v>
      </c>
      <c r="I44" s="383">
        <v>5.7334289002476113E-3</v>
      </c>
      <c r="J44" s="383">
        <v>5.4793595746650426E-3</v>
      </c>
      <c r="K44" s="383">
        <v>5.7497038814460682E-3</v>
      </c>
      <c r="L44" s="383">
        <v>5.7289483627549339E-3</v>
      </c>
      <c r="M44" s="383">
        <v>5.5286752911032945E-3</v>
      </c>
      <c r="N44" s="383">
        <v>5.5865248915907949E-3</v>
      </c>
      <c r="O44" s="383">
        <v>5.5084085583204517E-3</v>
      </c>
      <c r="P44" s="383">
        <v>5.6345093618560566E-3</v>
      </c>
      <c r="Q44" s="383">
        <v>5.2021523958220633E-3</v>
      </c>
      <c r="R44" s="383">
        <v>5.2875905830438545E-3</v>
      </c>
      <c r="S44" s="337">
        <f t="shared" si="1"/>
        <v>6.7394061323746479E-2</v>
      </c>
      <c r="T44" s="290"/>
    </row>
    <row r="45" spans="2:20" ht="13.5" customHeight="1">
      <c r="B45" s="325"/>
      <c r="C45" s="334" t="s">
        <v>55</v>
      </c>
      <c r="D45" s="335">
        <f>D46+D49</f>
        <v>1095709</v>
      </c>
      <c r="E45" s="335">
        <f t="shared" ref="E45:R45" si="12">E46+E49</f>
        <v>0</v>
      </c>
      <c r="F45" s="335">
        <f t="shared" si="12"/>
        <v>4582690.1284992434</v>
      </c>
      <c r="G45" s="335">
        <f t="shared" si="12"/>
        <v>563.19299999999998</v>
      </c>
      <c r="H45" s="335">
        <f t="shared" si="12"/>
        <v>245.43</v>
      </c>
      <c r="I45" s="335">
        <f t="shared" si="12"/>
        <v>153.90000000000006</v>
      </c>
      <c r="J45" s="335">
        <f t="shared" si="12"/>
        <v>582.53</v>
      </c>
      <c r="K45" s="335">
        <f t="shared" si="12"/>
        <v>564.90400000000011</v>
      </c>
      <c r="L45" s="335">
        <f t="shared" si="12"/>
        <v>666.85094913369403</v>
      </c>
      <c r="M45" s="335">
        <f t="shared" si="12"/>
        <v>500.87465479000008</v>
      </c>
      <c r="N45" s="335">
        <f t="shared" si="12"/>
        <v>385.57608000000005</v>
      </c>
      <c r="O45" s="335">
        <f t="shared" si="12"/>
        <v>568.35200000000009</v>
      </c>
      <c r="P45" s="335">
        <f t="shared" si="12"/>
        <v>809.71699999999998</v>
      </c>
      <c r="Q45" s="335">
        <f t="shared" si="12"/>
        <v>781.73199999999997</v>
      </c>
      <c r="R45" s="335">
        <f t="shared" si="12"/>
        <v>1099.432</v>
      </c>
      <c r="S45" s="337">
        <f t="shared" si="1"/>
        <v>6922.4916839236939</v>
      </c>
      <c r="T45" s="290"/>
    </row>
    <row r="46" spans="2:20" s="205" customFormat="1" ht="13.5" customHeight="1">
      <c r="B46" s="323"/>
      <c r="C46" s="334" t="s">
        <v>139</v>
      </c>
      <c r="D46" s="335">
        <f>D47+D48</f>
        <v>1095604</v>
      </c>
      <c r="E46" s="335">
        <f t="shared" ref="E46:O46" si="13">E47+E48</f>
        <v>0</v>
      </c>
      <c r="F46" s="335">
        <f t="shared" si="13"/>
        <v>4581916.1284992434</v>
      </c>
      <c r="G46" s="335">
        <f t="shared" si="13"/>
        <v>563.17976500961834</v>
      </c>
      <c r="H46" s="335">
        <f t="shared" si="13"/>
        <v>245.42423241466182</v>
      </c>
      <c r="I46" s="335">
        <f t="shared" si="13"/>
        <v>153.89638336232923</v>
      </c>
      <c r="J46" s="335">
        <f t="shared" si="13"/>
        <v>582.51631059166743</v>
      </c>
      <c r="K46" s="335">
        <f t="shared" si="13"/>
        <v>564.89072480125549</v>
      </c>
      <c r="L46" s="335">
        <f t="shared" si="13"/>
        <v>666.8352781898119</v>
      </c>
      <c r="M46" s="335">
        <f t="shared" si="13"/>
        <v>500.86288427573839</v>
      </c>
      <c r="N46" s="335">
        <f t="shared" si="13"/>
        <v>385.56701899300919</v>
      </c>
      <c r="O46" s="335">
        <f t="shared" si="13"/>
        <v>568.33864377353166</v>
      </c>
      <c r="P46" s="335">
        <f>P47+P48</f>
        <v>809.69797171536777</v>
      </c>
      <c r="Q46" s="335">
        <f t="shared" ref="Q46:R46" si="14">Q47+Q48</f>
        <v>781.71362936062576</v>
      </c>
      <c r="R46" s="335">
        <f t="shared" si="14"/>
        <v>1099.4061634360773</v>
      </c>
      <c r="S46" s="337">
        <f t="shared" si="1"/>
        <v>6922.3290059236951</v>
      </c>
      <c r="T46" s="289"/>
    </row>
    <row r="47" spans="2:20" ht="13.5" customHeight="1">
      <c r="B47" s="325"/>
      <c r="C47" s="298" t="s">
        <v>123</v>
      </c>
      <c r="D47" s="383">
        <v>0</v>
      </c>
      <c r="E47" s="383"/>
      <c r="F47" s="383">
        <v>0</v>
      </c>
      <c r="G47" s="383">
        <v>0</v>
      </c>
      <c r="H47" s="383">
        <v>0</v>
      </c>
      <c r="I47" s="383">
        <v>0</v>
      </c>
      <c r="J47" s="383">
        <v>0</v>
      </c>
      <c r="K47" s="383">
        <v>0</v>
      </c>
      <c r="L47" s="383">
        <v>0</v>
      </c>
      <c r="M47" s="383">
        <v>0</v>
      </c>
      <c r="N47" s="383">
        <v>0</v>
      </c>
      <c r="O47" s="383">
        <v>0</v>
      </c>
      <c r="P47" s="383">
        <v>0</v>
      </c>
      <c r="Q47" s="383">
        <v>0</v>
      </c>
      <c r="R47" s="383">
        <v>0</v>
      </c>
      <c r="S47" s="337">
        <f t="shared" si="1"/>
        <v>0</v>
      </c>
      <c r="T47" s="290"/>
    </row>
    <row r="48" spans="2:20" ht="13.5" customHeight="1">
      <c r="B48" s="325"/>
      <c r="C48" s="298" t="s">
        <v>140</v>
      </c>
      <c r="D48" s="383">
        <v>1095604</v>
      </c>
      <c r="E48" s="383"/>
      <c r="F48" s="383">
        <v>4581916.1284992434</v>
      </c>
      <c r="G48" s="383">
        <v>563.17976500961834</v>
      </c>
      <c r="H48" s="383">
        <v>245.42423241466182</v>
      </c>
      <c r="I48" s="383">
        <v>153.89638336232923</v>
      </c>
      <c r="J48" s="383">
        <v>582.51631059166743</v>
      </c>
      <c r="K48" s="383">
        <v>564.89072480125549</v>
      </c>
      <c r="L48" s="383">
        <v>666.8352781898119</v>
      </c>
      <c r="M48" s="383">
        <v>500.86288427573839</v>
      </c>
      <c r="N48" s="383">
        <v>385.56701899300919</v>
      </c>
      <c r="O48" s="383">
        <v>568.33864377353166</v>
      </c>
      <c r="P48" s="383">
        <v>809.69797171536777</v>
      </c>
      <c r="Q48" s="383">
        <v>781.71362936062576</v>
      </c>
      <c r="R48" s="383">
        <v>1099.4061634360773</v>
      </c>
      <c r="S48" s="337">
        <f t="shared" si="1"/>
        <v>6922.3290059236951</v>
      </c>
      <c r="T48" s="290"/>
    </row>
    <row r="49" spans="2:20" ht="13.5" customHeight="1">
      <c r="B49" s="325"/>
      <c r="C49" s="334" t="s">
        <v>141</v>
      </c>
      <c r="D49" s="335">
        <f t="shared" ref="D49:R49" si="15">D50</f>
        <v>105</v>
      </c>
      <c r="E49" s="335">
        <f t="shared" si="15"/>
        <v>0</v>
      </c>
      <c r="F49" s="335">
        <f t="shared" si="15"/>
        <v>774</v>
      </c>
      <c r="G49" s="336">
        <f t="shared" si="15"/>
        <v>1.3234990381681461E-2</v>
      </c>
      <c r="H49" s="336">
        <f t="shared" si="15"/>
        <v>5.7675853381985945E-3</v>
      </c>
      <c r="I49" s="336">
        <f t="shared" si="15"/>
        <v>3.6166376708176014E-3</v>
      </c>
      <c r="J49" s="336">
        <f t="shared" si="15"/>
        <v>1.3689408332562552E-2</v>
      </c>
      <c r="K49" s="336">
        <f t="shared" si="15"/>
        <v>1.3275198744610434E-2</v>
      </c>
      <c r="L49" s="335">
        <f t="shared" si="15"/>
        <v>1.5670943882114291E-2</v>
      </c>
      <c r="M49" s="335">
        <f t="shared" si="15"/>
        <v>1.1770514261671704E-2</v>
      </c>
      <c r="N49" s="335">
        <f t="shared" si="15"/>
        <v>9.0610069908653723E-3</v>
      </c>
      <c r="O49" s="335">
        <f t="shared" si="15"/>
        <v>1.3356226468385477E-2</v>
      </c>
      <c r="P49" s="335">
        <f t="shared" si="15"/>
        <v>1.9028284632237918E-2</v>
      </c>
      <c r="Q49" s="335">
        <f t="shared" si="15"/>
        <v>1.8370639374162341E-2</v>
      </c>
      <c r="R49" s="335">
        <f t="shared" si="15"/>
        <v>2.5836563922692242E-2</v>
      </c>
      <c r="S49" s="337">
        <f t="shared" si="1"/>
        <v>0.16267799999999999</v>
      </c>
      <c r="T49" s="290"/>
    </row>
    <row r="50" spans="2:20" ht="13.5" customHeight="1">
      <c r="B50" s="325"/>
      <c r="C50" s="298" t="s">
        <v>109</v>
      </c>
      <c r="D50" s="383">
        <v>105</v>
      </c>
      <c r="E50" s="383"/>
      <c r="F50" s="383">
        <v>774</v>
      </c>
      <c r="G50" s="383">
        <v>1.3234990381681461E-2</v>
      </c>
      <c r="H50" s="383">
        <v>5.7675853381985945E-3</v>
      </c>
      <c r="I50" s="383">
        <v>3.6166376708176014E-3</v>
      </c>
      <c r="J50" s="383">
        <v>1.3689408332562552E-2</v>
      </c>
      <c r="K50" s="383">
        <v>1.3275198744610434E-2</v>
      </c>
      <c r="L50" s="383">
        <v>1.5670943882114291E-2</v>
      </c>
      <c r="M50" s="383">
        <v>1.1770514261671704E-2</v>
      </c>
      <c r="N50" s="383">
        <v>9.0610069908653723E-3</v>
      </c>
      <c r="O50" s="383">
        <v>1.3356226468385477E-2</v>
      </c>
      <c r="P50" s="383">
        <v>1.9028284632237918E-2</v>
      </c>
      <c r="Q50" s="383">
        <v>1.8370639374162341E-2</v>
      </c>
      <c r="R50" s="383">
        <v>2.5836563922692242E-2</v>
      </c>
      <c r="S50" s="337">
        <f t="shared" si="1"/>
        <v>0.16267799999999999</v>
      </c>
      <c r="T50" s="290"/>
    </row>
    <row r="51" spans="2:20" ht="13.5" customHeight="1">
      <c r="B51" s="325"/>
      <c r="C51" s="334" t="s">
        <v>68</v>
      </c>
      <c r="D51" s="335">
        <f>D52+D56</f>
        <v>55047</v>
      </c>
      <c r="E51" s="342">
        <f>E52+E56</f>
        <v>53.913820371802778</v>
      </c>
      <c r="F51" s="343">
        <f t="shared" ref="F51:R51" si="16">F52+F56</f>
        <v>121741.39097721606</v>
      </c>
      <c r="G51" s="342">
        <f t="shared" si="16"/>
        <v>25.602511999999997</v>
      </c>
      <c r="H51" s="345">
        <f t="shared" si="16"/>
        <v>25.19905</v>
      </c>
      <c r="I51" s="345">
        <f t="shared" si="16"/>
        <v>26.095677000000002</v>
      </c>
      <c r="J51" s="345">
        <f t="shared" si="16"/>
        <v>24.418031899999999</v>
      </c>
      <c r="K51" s="345">
        <f t="shared" si="16"/>
        <v>25.014746000000002</v>
      </c>
      <c r="L51" s="345">
        <f t="shared" si="16"/>
        <v>26.124986</v>
      </c>
      <c r="M51" s="345">
        <f t="shared" si="16"/>
        <v>26.265039000000002</v>
      </c>
      <c r="N51" s="345">
        <f t="shared" si="16"/>
        <v>27.319353999999997</v>
      </c>
      <c r="O51" s="345">
        <f t="shared" si="16"/>
        <v>26.370267999999996</v>
      </c>
      <c r="P51" s="345">
        <f t="shared" si="16"/>
        <v>26.808525699999997</v>
      </c>
      <c r="Q51" s="345">
        <f t="shared" si="16"/>
        <v>26.906723</v>
      </c>
      <c r="R51" s="346">
        <f t="shared" si="16"/>
        <v>25.984443999999996</v>
      </c>
      <c r="S51" s="337">
        <f t="shared" si="1"/>
        <v>312.10935660000001</v>
      </c>
      <c r="T51" s="290"/>
    </row>
    <row r="52" spans="2:20" ht="13.5" customHeight="1">
      <c r="B52" s="325"/>
      <c r="C52" s="334" t="s">
        <v>69</v>
      </c>
      <c r="D52" s="335">
        <f>D53+D54+D55</f>
        <v>25749</v>
      </c>
      <c r="E52" s="342">
        <f>E53+E54+E55</f>
        <v>53.913820371802778</v>
      </c>
      <c r="F52" s="343">
        <f t="shared" ref="F52:R52" si="17">F53+F54+F55</f>
        <v>0</v>
      </c>
      <c r="G52" s="342">
        <f t="shared" si="17"/>
        <v>8.2626679363863111</v>
      </c>
      <c r="H52" s="345">
        <f t="shared" si="17"/>
        <v>8.1324591298852038</v>
      </c>
      <c r="I52" s="345">
        <f t="shared" si="17"/>
        <v>8.421826484299423</v>
      </c>
      <c r="J52" s="345">
        <f t="shared" si="17"/>
        <v>7.8804020968640947</v>
      </c>
      <c r="K52" s="345">
        <f t="shared" si="17"/>
        <v>8.0729789214061398</v>
      </c>
      <c r="L52" s="345">
        <f t="shared" si="17"/>
        <v>8.431285342654709</v>
      </c>
      <c r="M52" s="345">
        <f t="shared" si="17"/>
        <v>8.4764844790712726</v>
      </c>
      <c r="N52" s="345">
        <f t="shared" si="17"/>
        <v>8.8167422922636334</v>
      </c>
      <c r="O52" s="345">
        <f t="shared" si="17"/>
        <v>8.5104449078088127</v>
      </c>
      <c r="P52" s="345">
        <f t="shared" si="17"/>
        <v>8.6518832887639476</v>
      </c>
      <c r="Q52" s="345">
        <f t="shared" si="17"/>
        <v>8.683574385409063</v>
      </c>
      <c r="R52" s="346">
        <f t="shared" si="17"/>
        <v>8.3859283918556766</v>
      </c>
      <c r="S52" s="337">
        <f t="shared" si="1"/>
        <v>100.72667765666829</v>
      </c>
      <c r="T52" s="290"/>
    </row>
    <row r="53" spans="2:20" s="205" customFormat="1" ht="13.5" customHeight="1">
      <c r="B53" s="323"/>
      <c r="C53" s="298" t="s">
        <v>70</v>
      </c>
      <c r="D53" s="383">
        <v>18317</v>
      </c>
      <c r="E53" s="383">
        <v>35.430624330765873</v>
      </c>
      <c r="F53" s="383"/>
      <c r="G53" s="383">
        <v>4.9746909724437902</v>
      </c>
      <c r="H53" s="383">
        <v>4.8962963692453192</v>
      </c>
      <c r="I53" s="383">
        <v>5.0705152991124107</v>
      </c>
      <c r="J53" s="383">
        <v>4.7445408035654673</v>
      </c>
      <c r="K53" s="383">
        <v>4.8604852173948574</v>
      </c>
      <c r="L53" s="383">
        <v>5.0762101784942208</v>
      </c>
      <c r="M53" s="383">
        <v>5.1034231486419808</v>
      </c>
      <c r="N53" s="383">
        <v>5.3082816138039961</v>
      </c>
      <c r="O53" s="383">
        <v>5.1238696484361919</v>
      </c>
      <c r="P53" s="383">
        <v>5.2090252231623735</v>
      </c>
      <c r="Q53" s="383">
        <v>5.2281054298947591</v>
      </c>
      <c r="R53" s="383">
        <v>5.0489021932992832</v>
      </c>
      <c r="S53" s="337">
        <f t="shared" si="1"/>
        <v>60.644346097494655</v>
      </c>
      <c r="T53" s="289"/>
    </row>
    <row r="54" spans="2:20" ht="13.5" customHeight="1">
      <c r="B54" s="325"/>
      <c r="C54" s="298" t="s">
        <v>71</v>
      </c>
      <c r="D54" s="383">
        <v>3297</v>
      </c>
      <c r="E54" s="383">
        <v>7.1805007784521999</v>
      </c>
      <c r="F54" s="383"/>
      <c r="G54" s="383">
        <v>1.2925421695733281</v>
      </c>
      <c r="H54" s="383">
        <v>1.2721734007267247</v>
      </c>
      <c r="I54" s="383">
        <v>1.3174395921019315</v>
      </c>
      <c r="J54" s="383">
        <v>1.2327437217385833</v>
      </c>
      <c r="K54" s="383">
        <v>1.262868817956837</v>
      </c>
      <c r="L54" s="383">
        <v>1.3189192562242653</v>
      </c>
      <c r="M54" s="383">
        <v>1.325989828380437</v>
      </c>
      <c r="N54" s="383">
        <v>1.379216894439959</v>
      </c>
      <c r="O54" s="383">
        <v>1.3313023117790204</v>
      </c>
      <c r="P54" s="383">
        <v>1.3534277406584294</v>
      </c>
      <c r="Q54" s="383">
        <v>1.3583852288606904</v>
      </c>
      <c r="R54" s="383">
        <v>1.3118239969154841</v>
      </c>
      <c r="S54" s="337">
        <f t="shared" si="1"/>
        <v>15.756832959355689</v>
      </c>
      <c r="T54" s="290"/>
    </row>
    <row r="55" spans="2:20" ht="13.5" customHeight="1">
      <c r="B55" s="325"/>
      <c r="C55" s="298" t="s">
        <v>72</v>
      </c>
      <c r="D55" s="383">
        <v>4135</v>
      </c>
      <c r="E55" s="383">
        <v>11.302695262584706</v>
      </c>
      <c r="F55" s="383"/>
      <c r="G55" s="383">
        <v>1.9954347943691932</v>
      </c>
      <c r="H55" s="383">
        <v>1.963989359913161</v>
      </c>
      <c r="I55" s="383">
        <v>2.0338715930850806</v>
      </c>
      <c r="J55" s="383">
        <v>1.9031175715600448</v>
      </c>
      <c r="K55" s="383">
        <v>1.9496248860544467</v>
      </c>
      <c r="L55" s="383">
        <v>2.0361559079362235</v>
      </c>
      <c r="M55" s="383">
        <v>2.0470715020488552</v>
      </c>
      <c r="N55" s="383">
        <v>2.1292437840196778</v>
      </c>
      <c r="O55" s="383">
        <v>2.0552729475936</v>
      </c>
      <c r="P55" s="383">
        <v>2.0894303249431436</v>
      </c>
      <c r="Q55" s="383">
        <v>2.0970837266536129</v>
      </c>
      <c r="R55" s="383">
        <v>2.0252022016409099</v>
      </c>
      <c r="S55" s="337">
        <f t="shared" si="1"/>
        <v>24.325498599817948</v>
      </c>
      <c r="T55" s="290"/>
    </row>
    <row r="56" spans="2:20" s="205" customFormat="1" ht="13.5" customHeight="1">
      <c r="B56" s="323"/>
      <c r="C56" s="334" t="s">
        <v>73</v>
      </c>
      <c r="D56" s="335">
        <f>D57+D58+D59</f>
        <v>29298</v>
      </c>
      <c r="E56" s="342">
        <f>E57+E58+E59</f>
        <v>0</v>
      </c>
      <c r="F56" s="343">
        <f t="shared" ref="F56:R56" si="18">F57+F58+F59</f>
        <v>121741.39097721606</v>
      </c>
      <c r="G56" s="342">
        <f t="shared" si="18"/>
        <v>17.339844063613686</v>
      </c>
      <c r="H56" s="345">
        <f t="shared" si="18"/>
        <v>17.066590870114794</v>
      </c>
      <c r="I56" s="345">
        <f t="shared" si="18"/>
        <v>17.673850515700579</v>
      </c>
      <c r="J56" s="345">
        <f t="shared" si="18"/>
        <v>16.537629803135903</v>
      </c>
      <c r="K56" s="345">
        <f t="shared" si="18"/>
        <v>16.941767078593863</v>
      </c>
      <c r="L56" s="345">
        <f t="shared" si="18"/>
        <v>17.693700657345293</v>
      </c>
      <c r="M56" s="345">
        <f t="shared" si="18"/>
        <v>17.788554520928727</v>
      </c>
      <c r="N56" s="345">
        <f t="shared" si="18"/>
        <v>18.502611707736364</v>
      </c>
      <c r="O56" s="345">
        <f t="shared" si="18"/>
        <v>17.859823092191181</v>
      </c>
      <c r="P56" s="345">
        <f t="shared" si="18"/>
        <v>18.156642411236049</v>
      </c>
      <c r="Q56" s="345">
        <f t="shared" si="18"/>
        <v>18.223148614590936</v>
      </c>
      <c r="R56" s="346">
        <f t="shared" si="18"/>
        <v>17.598515608144321</v>
      </c>
      <c r="S56" s="337">
        <f t="shared" si="1"/>
        <v>211.38267894333171</v>
      </c>
      <c r="T56" s="289"/>
    </row>
    <row r="57" spans="2:20" s="205" customFormat="1" ht="13.5" customHeight="1">
      <c r="B57" s="323"/>
      <c r="C57" s="298" t="s">
        <v>70</v>
      </c>
      <c r="D57" s="383">
        <v>26936</v>
      </c>
      <c r="E57" s="383"/>
      <c r="F57" s="383">
        <v>109589.90552760236</v>
      </c>
      <c r="G57" s="383">
        <v>15.696889721795284</v>
      </c>
      <c r="H57" s="383">
        <v>15.449527333255638</v>
      </c>
      <c r="I57" s="383">
        <v>15.999248983247803</v>
      </c>
      <c r="J57" s="383">
        <v>14.970685452957873</v>
      </c>
      <c r="K57" s="383">
        <v>15.336530625616726</v>
      </c>
      <c r="L57" s="383">
        <v>16.017218319258898</v>
      </c>
      <c r="M57" s="383">
        <v>16.103084756747787</v>
      </c>
      <c r="N57" s="383">
        <v>16.749484855575378</v>
      </c>
      <c r="O57" s="383">
        <v>16.167600613962684</v>
      </c>
      <c r="P57" s="383">
        <v>16.436296232057803</v>
      </c>
      <c r="Q57" s="383">
        <v>16.496500956855044</v>
      </c>
      <c r="R57" s="383">
        <v>15.931052076068362</v>
      </c>
      <c r="S57" s="337">
        <f t="shared" ref="S57:S69" si="19">SUM(G57:R57)</f>
        <v>191.3541199273993</v>
      </c>
      <c r="T57" s="289"/>
    </row>
    <row r="58" spans="2:20" ht="13.5" customHeight="1">
      <c r="B58" s="325"/>
      <c r="C58" s="298" t="s">
        <v>71</v>
      </c>
      <c r="D58" s="383">
        <v>1365</v>
      </c>
      <c r="E58" s="383"/>
      <c r="F58" s="383">
        <v>6832.6305901759533</v>
      </c>
      <c r="G58" s="383">
        <v>1.1298624243245932</v>
      </c>
      <c r="H58" s="383">
        <v>1.1120572748360256</v>
      </c>
      <c r="I58" s="383">
        <v>1.1516262497840652</v>
      </c>
      <c r="J58" s="383">
        <v>1.0775902270749547</v>
      </c>
      <c r="K58" s="383">
        <v>1.1039237696451005</v>
      </c>
      <c r="L58" s="383">
        <v>1.152919682936036</v>
      </c>
      <c r="M58" s="383">
        <v>1.1591003507593312</v>
      </c>
      <c r="N58" s="383">
        <v>1.2056282423155107</v>
      </c>
      <c r="O58" s="383">
        <v>1.1637442034035268</v>
      </c>
      <c r="P58" s="383">
        <v>1.183084919166141</v>
      </c>
      <c r="Q58" s="383">
        <v>1.1874184564159285</v>
      </c>
      <c r="R58" s="383">
        <v>1.1467174350925653</v>
      </c>
      <c r="S58" s="337">
        <f t="shared" si="19"/>
        <v>13.773673235753778</v>
      </c>
      <c r="T58" s="290"/>
    </row>
    <row r="59" spans="2:20" ht="13.5" customHeight="1">
      <c r="B59" s="325"/>
      <c r="C59" s="298" t="s">
        <v>72</v>
      </c>
      <c r="D59" s="383">
        <v>997</v>
      </c>
      <c r="E59" s="383"/>
      <c r="F59" s="383">
        <v>5318.8548594377507</v>
      </c>
      <c r="G59" s="383">
        <v>0.51309191749380856</v>
      </c>
      <c r="H59" s="383">
        <v>0.50500626202313104</v>
      </c>
      <c r="I59" s="383">
        <v>0.52297528266871152</v>
      </c>
      <c r="J59" s="383">
        <v>0.48935412310307624</v>
      </c>
      <c r="K59" s="383">
        <v>0.50131268333203327</v>
      </c>
      <c r="L59" s="383">
        <v>0.52356265515035805</v>
      </c>
      <c r="M59" s="383">
        <v>0.52636941342160737</v>
      </c>
      <c r="N59" s="383">
        <v>0.54749860984547727</v>
      </c>
      <c r="O59" s="383">
        <v>0.52847827482497112</v>
      </c>
      <c r="P59" s="383">
        <v>0.53726126001210528</v>
      </c>
      <c r="Q59" s="383">
        <v>0.53922920131996277</v>
      </c>
      <c r="R59" s="383">
        <v>0.52074609698339314</v>
      </c>
      <c r="S59" s="337">
        <f t="shared" si="19"/>
        <v>6.2548857801786353</v>
      </c>
      <c r="T59" s="290"/>
    </row>
    <row r="60" spans="2:20" ht="13.5" customHeight="1">
      <c r="B60" s="325"/>
      <c r="C60" s="334" t="s">
        <v>74</v>
      </c>
      <c r="D60" s="335">
        <f>D61+D62</f>
        <v>20924</v>
      </c>
      <c r="E60" s="342">
        <f>E61+E62</f>
        <v>40.29411081816739</v>
      </c>
      <c r="F60" s="343">
        <f t="shared" ref="F60:R60" si="20">F61+F62</f>
        <v>0</v>
      </c>
      <c r="G60" s="342">
        <f t="shared" si="20"/>
        <v>4.0775230000000002</v>
      </c>
      <c r="H60" s="345">
        <f t="shared" si="20"/>
        <v>3.1254839999999997</v>
      </c>
      <c r="I60" s="345">
        <f t="shared" si="20"/>
        <v>2.7131129999999999</v>
      </c>
      <c r="J60" s="345">
        <f t="shared" si="20"/>
        <v>3.6689733999999996</v>
      </c>
      <c r="K60" s="345">
        <f t="shared" si="20"/>
        <v>4.2889439999999999</v>
      </c>
      <c r="L60" s="345">
        <f t="shared" si="20"/>
        <v>4.5732730000000004</v>
      </c>
      <c r="M60" s="345">
        <f t="shared" si="20"/>
        <v>3.3292439999999996</v>
      </c>
      <c r="N60" s="345">
        <f t="shared" si="20"/>
        <v>4.3531269999999989</v>
      </c>
      <c r="O60" s="345">
        <f t="shared" si="20"/>
        <v>4.2599840000000002</v>
      </c>
      <c r="P60" s="345">
        <f t="shared" si="20"/>
        <v>3.6257919999999997</v>
      </c>
      <c r="Q60" s="345">
        <f t="shared" si="20"/>
        <v>4.2822770000000006</v>
      </c>
      <c r="R60" s="346">
        <f t="shared" si="20"/>
        <v>4.2570440000000005</v>
      </c>
      <c r="S60" s="337">
        <f t="shared" si="19"/>
        <v>46.554778399999996</v>
      </c>
      <c r="T60" s="290"/>
    </row>
    <row r="61" spans="2:20" s="205" customFormat="1" ht="13.5" customHeight="1">
      <c r="B61" s="323"/>
      <c r="C61" s="334" t="s">
        <v>75</v>
      </c>
      <c r="D61" s="383">
        <v>16688</v>
      </c>
      <c r="E61" s="383">
        <v>34.66772439298245</v>
      </c>
      <c r="F61" s="383"/>
      <c r="G61" s="383">
        <v>3.5536467454917404</v>
      </c>
      <c r="H61" s="383">
        <v>2.7239248054974809</v>
      </c>
      <c r="I61" s="383">
        <v>2.3645348371060888</v>
      </c>
      <c r="J61" s="383">
        <v>3.1975872072838736</v>
      </c>
      <c r="K61" s="383">
        <v>3.737904577655681</v>
      </c>
      <c r="L61" s="383">
        <v>3.9857032597229365</v>
      </c>
      <c r="M61" s="383">
        <v>2.9015059156129595</v>
      </c>
      <c r="N61" s="383">
        <v>3.7938414072127169</v>
      </c>
      <c r="O61" s="383">
        <v>3.7126653307527353</v>
      </c>
      <c r="P61" s="383">
        <v>3.1599537122488299</v>
      </c>
      <c r="Q61" s="383">
        <v>3.7320941474380733</v>
      </c>
      <c r="R61" s="383">
        <v>3.7101030591403505</v>
      </c>
      <c r="S61" s="337">
        <f t="shared" si="19"/>
        <v>40.57346500516347</v>
      </c>
      <c r="T61" s="289"/>
    </row>
    <row r="62" spans="2:20" ht="13.5" customHeight="1">
      <c r="B62" s="325"/>
      <c r="C62" s="334" t="s">
        <v>76</v>
      </c>
      <c r="D62" s="334">
        <f>D63+D64</f>
        <v>4236</v>
      </c>
      <c r="E62" s="334">
        <f t="shared" ref="E62:R62" si="21">E63+E64</f>
        <v>5.6263864251849416</v>
      </c>
      <c r="F62" s="334">
        <f t="shared" si="21"/>
        <v>0</v>
      </c>
      <c r="G62" s="334">
        <f t="shared" si="21"/>
        <v>0.52387625450826003</v>
      </c>
      <c r="H62" s="334">
        <f t="shared" si="21"/>
        <v>0.40155919450251892</v>
      </c>
      <c r="I62" s="334">
        <f t="shared" si="21"/>
        <v>0.34857816289391108</v>
      </c>
      <c r="J62" s="334">
        <f t="shared" si="21"/>
        <v>0.47138619271612592</v>
      </c>
      <c r="K62" s="334">
        <f t="shared" si="21"/>
        <v>0.55103942234431891</v>
      </c>
      <c r="L62" s="334">
        <f t="shared" si="21"/>
        <v>0.58756974027706377</v>
      </c>
      <c r="M62" s="334">
        <f t="shared" si="21"/>
        <v>0.42773808438704025</v>
      </c>
      <c r="N62" s="334">
        <f t="shared" si="21"/>
        <v>0.5592855927872824</v>
      </c>
      <c r="O62" s="334">
        <f t="shared" si="21"/>
        <v>0.54731866924726491</v>
      </c>
      <c r="P62" s="334">
        <f t="shared" si="21"/>
        <v>0.46583828775116976</v>
      </c>
      <c r="Q62" s="334">
        <f t="shared" si="21"/>
        <v>0.55018285256192745</v>
      </c>
      <c r="R62" s="334">
        <f t="shared" si="21"/>
        <v>0.54694094085964973</v>
      </c>
      <c r="S62" s="337">
        <f t="shared" si="19"/>
        <v>5.9813133948365333</v>
      </c>
      <c r="T62" s="290"/>
    </row>
    <row r="63" spans="2:20" ht="13.5" customHeight="1">
      <c r="B63" s="325"/>
      <c r="C63" s="298" t="s">
        <v>124</v>
      </c>
      <c r="D63" s="383">
        <v>4021</v>
      </c>
      <c r="E63" s="383">
        <v>4.4482878172303959</v>
      </c>
      <c r="F63" s="383"/>
      <c r="G63" s="383">
        <v>0.40528883046433639</v>
      </c>
      <c r="H63" s="383">
        <v>0.31066011276821637</v>
      </c>
      <c r="I63" s="383">
        <v>0.26967215014791751</v>
      </c>
      <c r="J63" s="383">
        <v>0.36468069911334888</v>
      </c>
      <c r="K63" s="383">
        <v>0.42630319870348554</v>
      </c>
      <c r="L63" s="383">
        <v>0.45456431896622707</v>
      </c>
      <c r="M63" s="383">
        <v>0.33091300946442459</v>
      </c>
      <c r="N63" s="383">
        <v>0.43268272200861285</v>
      </c>
      <c r="O63" s="383">
        <v>0.42342469512907355</v>
      </c>
      <c r="P63" s="383">
        <v>0.36038864751638361</v>
      </c>
      <c r="Q63" s="383">
        <v>0.42564052662715257</v>
      </c>
      <c r="R63" s="383">
        <v>0.42313247135459947</v>
      </c>
      <c r="S63" s="337">
        <f t="shared" si="19"/>
        <v>4.627351382263778</v>
      </c>
      <c r="T63" s="290"/>
    </row>
    <row r="64" spans="2:20" ht="13.5" customHeight="1">
      <c r="B64" s="325"/>
      <c r="C64" s="298" t="s">
        <v>125</v>
      </c>
      <c r="D64" s="383">
        <v>215</v>
      </c>
      <c r="E64" s="383">
        <v>1.1780986079545455</v>
      </c>
      <c r="F64" s="383"/>
      <c r="G64" s="383">
        <v>0.11858742404392364</v>
      </c>
      <c r="H64" s="383">
        <v>9.089908173430257E-2</v>
      </c>
      <c r="I64" s="383">
        <v>7.8906012745993542E-2</v>
      </c>
      <c r="J64" s="383">
        <v>0.10670549360277704</v>
      </c>
      <c r="K64" s="383">
        <v>0.12473622364083342</v>
      </c>
      <c r="L64" s="383">
        <v>0.1330054213108367</v>
      </c>
      <c r="M64" s="383">
        <v>9.6825074922615648E-2</v>
      </c>
      <c r="N64" s="383">
        <v>0.12660287077866958</v>
      </c>
      <c r="O64" s="383">
        <v>0.12389397411819136</v>
      </c>
      <c r="P64" s="383">
        <v>0.10544964023478616</v>
      </c>
      <c r="Q64" s="383">
        <v>0.12454232593477493</v>
      </c>
      <c r="R64" s="383">
        <v>0.12380846950505023</v>
      </c>
      <c r="S64" s="337">
        <f t="shared" si="19"/>
        <v>1.3539620125727549</v>
      </c>
      <c r="T64" s="290"/>
    </row>
    <row r="65" spans="2:20" s="205" customFormat="1" ht="13.5" customHeight="1">
      <c r="B65" s="323"/>
      <c r="C65" s="334" t="s">
        <v>77</v>
      </c>
      <c r="D65" s="383">
        <v>0</v>
      </c>
      <c r="E65" s="383">
        <v>0</v>
      </c>
      <c r="F65" s="383">
        <v>0</v>
      </c>
      <c r="G65" s="383">
        <v>0</v>
      </c>
      <c r="H65" s="383">
        <v>0</v>
      </c>
      <c r="I65" s="383">
        <v>0</v>
      </c>
      <c r="J65" s="383">
        <v>0</v>
      </c>
      <c r="K65" s="383">
        <v>0</v>
      </c>
      <c r="L65" s="383">
        <v>0</v>
      </c>
      <c r="M65" s="383">
        <f>'[53]FY16-17 Actual URD'!M74*(1+'[53]CAGR-Sales'!$L65)</f>
        <v>0</v>
      </c>
      <c r="N65" s="383">
        <f>'[53]FY16-17 Actual URD'!N74*(1+'[53]CAGR-Sales'!$L65)</f>
        <v>0</v>
      </c>
      <c r="O65" s="383">
        <f>'[53]FY16-17 Actual URD'!O74*(1+'[53]CAGR-Sales'!$L65)</f>
        <v>0</v>
      </c>
      <c r="P65" s="383">
        <f>'[53]FY16-17 Actual URD'!P74*(1+'[53]CAGR-Sales'!$L65)</f>
        <v>0</v>
      </c>
      <c r="Q65" s="383">
        <f>'[53]FY16-17 Actual URD'!Q74*(1+'[53]CAGR-Sales'!$L65)</f>
        <v>0</v>
      </c>
      <c r="R65" s="383">
        <f>'[53]FY16-17 Actual URD'!R74*(1+'[53]CAGR-Sales'!$L65)</f>
        <v>0</v>
      </c>
      <c r="S65" s="337">
        <f t="shared" si="19"/>
        <v>0</v>
      </c>
      <c r="T65" s="289"/>
    </row>
    <row r="66" spans="2:20" ht="13.5" hidden="1" customHeight="1">
      <c r="B66" s="325"/>
      <c r="C66" s="334"/>
      <c r="D66" s="338"/>
      <c r="E66" s="349"/>
      <c r="F66" s="350"/>
      <c r="G66" s="349"/>
      <c r="H66" s="351"/>
      <c r="I66" s="351"/>
      <c r="J66" s="351"/>
      <c r="K66" s="351"/>
      <c r="L66" s="351"/>
      <c r="M66" s="351"/>
      <c r="N66" s="351"/>
      <c r="O66" s="351"/>
      <c r="P66" s="351"/>
      <c r="Q66" s="351"/>
      <c r="R66" s="352"/>
      <c r="S66" s="337">
        <f t="shared" si="19"/>
        <v>0</v>
      </c>
      <c r="T66" s="290"/>
    </row>
    <row r="67" spans="2:20" ht="13.5" hidden="1" customHeight="1">
      <c r="B67" s="325"/>
      <c r="C67" s="334"/>
      <c r="D67" s="338"/>
      <c r="E67" s="349"/>
      <c r="F67" s="350"/>
      <c r="G67" s="349"/>
      <c r="H67" s="351"/>
      <c r="I67" s="351"/>
      <c r="J67" s="351"/>
      <c r="K67" s="351"/>
      <c r="L67" s="351"/>
      <c r="M67" s="351"/>
      <c r="N67" s="351"/>
      <c r="O67" s="351"/>
      <c r="P67" s="351"/>
      <c r="Q67" s="351"/>
      <c r="R67" s="352"/>
      <c r="S67" s="337">
        <f t="shared" si="19"/>
        <v>0</v>
      </c>
      <c r="T67" s="290"/>
    </row>
    <row r="68" spans="2:20" ht="13.5" hidden="1" customHeight="1">
      <c r="B68" s="325"/>
      <c r="C68" s="334"/>
      <c r="D68" s="338"/>
      <c r="E68" s="349"/>
      <c r="F68" s="350"/>
      <c r="G68" s="349"/>
      <c r="H68" s="351"/>
      <c r="I68" s="351"/>
      <c r="J68" s="351"/>
      <c r="K68" s="351"/>
      <c r="L68" s="351"/>
      <c r="M68" s="351"/>
      <c r="N68" s="351"/>
      <c r="O68" s="351"/>
      <c r="P68" s="351"/>
      <c r="Q68" s="351"/>
      <c r="R68" s="352"/>
      <c r="S68" s="337">
        <f t="shared" si="19"/>
        <v>0</v>
      </c>
      <c r="T68" s="290"/>
    </row>
    <row r="69" spans="2:20" ht="13.5" customHeight="1" thickBot="1">
      <c r="B69" s="325"/>
      <c r="C69" s="353" t="s">
        <v>78</v>
      </c>
      <c r="D69" s="354">
        <f t="shared" ref="D69:R69" si="22">D8+D21+D34+D42+D45+D51+D60+D65</f>
        <v>4740723</v>
      </c>
      <c r="E69" s="355">
        <f t="shared" si="22"/>
        <v>3506.0324327712774</v>
      </c>
      <c r="F69" s="356">
        <f t="shared" si="22"/>
        <v>4704431.5194764594</v>
      </c>
      <c r="G69" s="355">
        <f t="shared" si="22"/>
        <v>940.90288247000012</v>
      </c>
      <c r="H69" s="357">
        <f t="shared" si="22"/>
        <v>654.08623492000004</v>
      </c>
      <c r="I69" s="357">
        <f t="shared" si="22"/>
        <v>576.51972214000011</v>
      </c>
      <c r="J69" s="357">
        <f t="shared" si="22"/>
        <v>950.60359199999994</v>
      </c>
      <c r="K69" s="357">
        <f t="shared" si="22"/>
        <v>940.92595574000018</v>
      </c>
      <c r="L69" s="357">
        <f t="shared" si="22"/>
        <v>1045.884236113694</v>
      </c>
      <c r="M69" s="357">
        <f t="shared" si="22"/>
        <v>876.82142529000009</v>
      </c>
      <c r="N69" s="357">
        <f t="shared" si="22"/>
        <v>742.74874802000011</v>
      </c>
      <c r="O69" s="357">
        <f t="shared" si="22"/>
        <v>889.73047380000014</v>
      </c>
      <c r="P69" s="357">
        <f t="shared" si="22"/>
        <v>1106.1699988</v>
      </c>
      <c r="Q69" s="357">
        <f t="shared" si="22"/>
        <v>1078.9363925499999</v>
      </c>
      <c r="R69" s="358">
        <f t="shared" si="22"/>
        <v>1416.6780775</v>
      </c>
      <c r="S69" s="359">
        <f t="shared" si="19"/>
        <v>11220.007739343695</v>
      </c>
      <c r="T69" s="290"/>
    </row>
    <row r="70" spans="2:20" ht="13.5" hidden="1" customHeight="1">
      <c r="B70" s="325"/>
      <c r="C70" s="327"/>
      <c r="D70" s="360"/>
      <c r="E70" s="361"/>
      <c r="F70" s="362"/>
      <c r="G70" s="361"/>
      <c r="H70" s="363"/>
      <c r="I70" s="363"/>
      <c r="J70" s="363"/>
      <c r="K70" s="363"/>
      <c r="L70" s="363"/>
      <c r="M70" s="363"/>
      <c r="N70" s="363"/>
      <c r="O70" s="363"/>
      <c r="P70" s="363"/>
      <c r="Q70" s="363"/>
      <c r="R70" s="364"/>
      <c r="S70" s="365"/>
      <c r="T70" s="290"/>
    </row>
    <row r="71" spans="2:20" ht="13.5" hidden="1" customHeight="1">
      <c r="B71" s="325"/>
      <c r="C71" s="334"/>
      <c r="D71" s="338"/>
      <c r="E71" s="366"/>
      <c r="F71" s="367"/>
      <c r="G71" s="349"/>
      <c r="H71" s="349"/>
      <c r="I71" s="349"/>
      <c r="J71" s="349"/>
      <c r="K71" s="351"/>
      <c r="L71" s="368"/>
      <c r="M71" s="368"/>
      <c r="N71" s="368"/>
      <c r="O71" s="368"/>
      <c r="P71" s="368"/>
      <c r="Q71" s="368"/>
      <c r="R71" s="369"/>
      <c r="S71" s="370"/>
      <c r="T71" s="290"/>
    </row>
    <row r="72" spans="2:20" s="205" customFormat="1" ht="13.5" hidden="1" customHeight="1">
      <c r="B72" s="323"/>
      <c r="C72" s="334"/>
      <c r="D72" s="338"/>
      <c r="E72" s="366"/>
      <c r="F72" s="367"/>
      <c r="G72" s="366"/>
      <c r="H72" s="368"/>
      <c r="I72" s="368"/>
      <c r="J72" s="368"/>
      <c r="K72" s="368"/>
      <c r="L72" s="368"/>
      <c r="M72" s="368"/>
      <c r="N72" s="368"/>
      <c r="O72" s="368"/>
      <c r="P72" s="368"/>
      <c r="Q72" s="368"/>
      <c r="R72" s="369"/>
      <c r="S72" s="370"/>
      <c r="T72" s="289"/>
    </row>
    <row r="73" spans="2:20" ht="13.5" customHeight="1">
      <c r="B73" s="325"/>
      <c r="C73" s="334" t="s">
        <v>79</v>
      </c>
      <c r="D73" s="371"/>
      <c r="E73" s="372"/>
      <c r="F73" s="373"/>
      <c r="G73" s="372"/>
      <c r="H73" s="374"/>
      <c r="I73" s="374"/>
      <c r="J73" s="374"/>
      <c r="K73" s="374"/>
      <c r="L73" s="374"/>
      <c r="M73" s="374"/>
      <c r="N73" s="374"/>
      <c r="O73" s="374"/>
      <c r="P73" s="374"/>
      <c r="Q73" s="374"/>
      <c r="R73" s="375"/>
      <c r="S73" s="376"/>
      <c r="T73" s="290"/>
    </row>
    <row r="74" spans="2:20" ht="13.5" customHeight="1">
      <c r="B74" s="325"/>
      <c r="C74" s="334" t="s">
        <v>80</v>
      </c>
      <c r="D74" s="371">
        <f t="shared" ref="D74:R74" si="23">SUM(D75:D101)</f>
        <v>2335</v>
      </c>
      <c r="E74" s="377">
        <f t="shared" si="23"/>
        <v>613.58845000000008</v>
      </c>
      <c r="F74" s="378">
        <f t="shared" si="23"/>
        <v>0</v>
      </c>
      <c r="G74" s="377">
        <f t="shared" si="23"/>
        <v>154.08414206333333</v>
      </c>
      <c r="H74" s="379">
        <f t="shared" si="23"/>
        <v>110.83120515333334</v>
      </c>
      <c r="I74" s="379">
        <f t="shared" si="23"/>
        <v>105.26894960333334</v>
      </c>
      <c r="J74" s="379">
        <f t="shared" si="23"/>
        <v>134.77938672333332</v>
      </c>
      <c r="K74" s="379">
        <f t="shared" si="23"/>
        <v>168.57041450333332</v>
      </c>
      <c r="L74" s="379">
        <f t="shared" si="23"/>
        <v>162.06382107333332</v>
      </c>
      <c r="M74" s="379">
        <f t="shared" si="23"/>
        <v>130.10160086585734</v>
      </c>
      <c r="N74" s="379">
        <f t="shared" si="23"/>
        <v>121.77822372333335</v>
      </c>
      <c r="O74" s="379">
        <f t="shared" si="23"/>
        <v>133.35577934333332</v>
      </c>
      <c r="P74" s="379">
        <f t="shared" si="23"/>
        <v>157.62430162333334</v>
      </c>
      <c r="Q74" s="379">
        <f t="shared" si="23"/>
        <v>150.18129693092533</v>
      </c>
      <c r="R74" s="380">
        <f t="shared" si="23"/>
        <v>159.31640590321732</v>
      </c>
      <c r="S74" s="381">
        <f>SUM(G74:R74)</f>
        <v>1687.9555275100001</v>
      </c>
      <c r="T74" s="290"/>
    </row>
    <row r="75" spans="2:20" ht="13.5" customHeight="1">
      <c r="B75" s="325"/>
      <c r="C75" s="314" t="s">
        <v>81</v>
      </c>
      <c r="D75" s="383">
        <v>1023</v>
      </c>
      <c r="E75" s="383">
        <v>239.40150000000003</v>
      </c>
      <c r="F75" s="383"/>
      <c r="G75" s="383">
        <v>11.211906243333353</v>
      </c>
      <c r="H75" s="383">
        <v>10.529308533333342</v>
      </c>
      <c r="I75" s="383">
        <v>11.847729123333341</v>
      </c>
      <c r="J75" s="383">
        <v>14.291448333333321</v>
      </c>
      <c r="K75" s="383">
        <v>13.382594463333337</v>
      </c>
      <c r="L75" s="383">
        <v>12.536213253333322</v>
      </c>
      <c r="M75" s="383">
        <v>13.931401453333329</v>
      </c>
      <c r="N75" s="383">
        <v>9.4264415633333414</v>
      </c>
      <c r="O75" s="383">
        <v>16.254260543333338</v>
      </c>
      <c r="P75" s="383">
        <v>15.634120843333342</v>
      </c>
      <c r="Q75" s="383">
        <v>14.509628028401352</v>
      </c>
      <c r="R75" s="383">
        <v>11.456691968265233</v>
      </c>
      <c r="S75" s="337">
        <f>SUM(G75:R75)</f>
        <v>155.01174434999993</v>
      </c>
      <c r="T75" s="290"/>
    </row>
    <row r="76" spans="2:20" s="205" customFormat="1" ht="13.5" customHeight="1">
      <c r="B76" s="323"/>
      <c r="C76" s="314" t="s">
        <v>133</v>
      </c>
      <c r="D76" s="383">
        <v>590</v>
      </c>
      <c r="E76" s="383">
        <v>69.866</v>
      </c>
      <c r="F76" s="383"/>
      <c r="G76" s="383">
        <v>14.060159690000001</v>
      </c>
      <c r="H76" s="383">
        <v>17.009773680000002</v>
      </c>
      <c r="I76" s="383">
        <v>17.617358040000003</v>
      </c>
      <c r="J76" s="383">
        <v>17.62102982</v>
      </c>
      <c r="K76" s="383">
        <v>18.937951949999995</v>
      </c>
      <c r="L76" s="383">
        <v>18.039671210000005</v>
      </c>
      <c r="M76" s="383">
        <v>14.81097273</v>
      </c>
      <c r="N76" s="383">
        <v>13.663949940000002</v>
      </c>
      <c r="O76" s="383">
        <v>14.997388329999998</v>
      </c>
      <c r="P76" s="383">
        <v>15.523779520000001</v>
      </c>
      <c r="Q76" s="383">
        <v>14.833095120000001</v>
      </c>
      <c r="R76" s="383">
        <v>11.71388065</v>
      </c>
      <c r="S76" s="337">
        <f>SUM(G76:R76)</f>
        <v>188.82901068000001</v>
      </c>
      <c r="T76" s="289"/>
    </row>
    <row r="77" spans="2:20" s="205" customFormat="1" ht="13.5" customHeight="1">
      <c r="B77" s="323"/>
      <c r="C77" s="314" t="s">
        <v>82</v>
      </c>
      <c r="D77" s="383"/>
      <c r="E77" s="383"/>
      <c r="F77" s="383"/>
      <c r="G77" s="383"/>
      <c r="H77" s="383"/>
      <c r="I77" s="383"/>
      <c r="J77" s="383"/>
      <c r="K77" s="383"/>
      <c r="L77" s="383"/>
      <c r="M77" s="383"/>
      <c r="N77" s="383"/>
      <c r="O77" s="383"/>
      <c r="P77" s="383"/>
      <c r="Q77" s="383"/>
      <c r="R77" s="383"/>
      <c r="S77" s="337">
        <f>SUM(G77:R77)</f>
        <v>0</v>
      </c>
      <c r="T77" s="289"/>
    </row>
    <row r="78" spans="2:20" s="205" customFormat="1" ht="13.5" customHeight="1">
      <c r="B78" s="323"/>
      <c r="C78" s="314" t="s">
        <v>49</v>
      </c>
      <c r="D78" s="383">
        <v>12</v>
      </c>
      <c r="E78" s="383">
        <v>3.6459999999999999</v>
      </c>
      <c r="F78" s="383"/>
      <c r="G78" s="383">
        <v>0.25548099999999996</v>
      </c>
      <c r="H78" s="383">
        <v>0.25734164000000009</v>
      </c>
      <c r="I78" s="383">
        <v>0.25519146000000004</v>
      </c>
      <c r="J78" s="383">
        <v>0.22447660000000003</v>
      </c>
      <c r="K78" s="383">
        <v>0.24463975999999998</v>
      </c>
      <c r="L78" s="383">
        <v>0.25634056</v>
      </c>
      <c r="M78" s="383">
        <v>0.25674816</v>
      </c>
      <c r="N78" s="383">
        <v>0.28441848000000003</v>
      </c>
      <c r="O78" s="383">
        <v>0.26913154000000006</v>
      </c>
      <c r="P78" s="383">
        <v>0.28138927999999996</v>
      </c>
      <c r="Q78" s="383">
        <v>0.25130796</v>
      </c>
      <c r="R78" s="383">
        <v>0.31329562</v>
      </c>
      <c r="S78" s="337">
        <f t="shared" ref="S78:S99" si="24">SUM(G78:R78)</f>
        <v>3.1497620599999996</v>
      </c>
      <c r="T78" s="289"/>
    </row>
    <row r="79" spans="2:20" s="205" customFormat="1" ht="13.5" customHeight="1">
      <c r="B79" s="323"/>
      <c r="C79" s="382" t="s">
        <v>126</v>
      </c>
      <c r="D79" s="383"/>
      <c r="E79" s="383"/>
      <c r="F79" s="383"/>
      <c r="G79" s="383">
        <v>0.11164499999999999</v>
      </c>
      <c r="H79" s="383">
        <v>0.12004899999999999</v>
      </c>
      <c r="I79" s="383">
        <v>0.117408</v>
      </c>
      <c r="J79" s="383">
        <v>0.10105500000000001</v>
      </c>
      <c r="K79" s="383">
        <v>0.12082700000000002</v>
      </c>
      <c r="L79" s="383">
        <v>0.13083800000000001</v>
      </c>
      <c r="M79" s="383">
        <v>0.12695799999999999</v>
      </c>
      <c r="N79" s="383">
        <v>0.14235700000000001</v>
      </c>
      <c r="O79" s="383">
        <v>0.130381</v>
      </c>
      <c r="P79" s="383">
        <v>0.13530300000000001</v>
      </c>
      <c r="Q79" s="383">
        <v>0.116144</v>
      </c>
      <c r="R79" s="383">
        <v>0.11391100000000001</v>
      </c>
      <c r="S79" s="337">
        <f t="shared" si="24"/>
        <v>1.4668760000000001</v>
      </c>
      <c r="T79" s="289"/>
    </row>
    <row r="80" spans="2:20" s="205" customFormat="1" ht="13.5" customHeight="1">
      <c r="B80" s="323"/>
      <c r="C80" s="382" t="s">
        <v>127</v>
      </c>
      <c r="D80" s="383"/>
      <c r="E80" s="383"/>
      <c r="F80" s="383"/>
      <c r="G80" s="383">
        <v>0.13041</v>
      </c>
      <c r="H80" s="383">
        <v>0.11223900000000001</v>
      </c>
      <c r="I80" s="383">
        <v>9.6962999999999994E-2</v>
      </c>
      <c r="J80" s="383">
        <v>9.5843000000000012E-2</v>
      </c>
      <c r="K80" s="383">
        <v>0.100531</v>
      </c>
      <c r="L80" s="383">
        <v>0.11408500000000001</v>
      </c>
      <c r="M80" s="383">
        <v>0.11236399999999999</v>
      </c>
      <c r="N80" s="383">
        <v>0.13167899999999999</v>
      </c>
      <c r="O80" s="383">
        <v>0.122964</v>
      </c>
      <c r="P80" s="383">
        <v>0.12814500000000001</v>
      </c>
      <c r="Q80" s="383">
        <v>0.114274</v>
      </c>
      <c r="R80" s="383">
        <v>0.10241299999999999</v>
      </c>
      <c r="S80" s="337">
        <f t="shared" si="24"/>
        <v>1.3619100000000002</v>
      </c>
      <c r="T80" s="289"/>
    </row>
    <row r="81" spans="2:20" s="205" customFormat="1" ht="13.5" customHeight="1">
      <c r="B81" s="323"/>
      <c r="C81" s="382" t="s">
        <v>128</v>
      </c>
      <c r="D81" s="383"/>
      <c r="E81" s="383"/>
      <c r="F81" s="383"/>
      <c r="G81" s="383">
        <v>0.21027600000000002</v>
      </c>
      <c r="H81" s="383">
        <v>0.19600099999999998</v>
      </c>
      <c r="I81" s="383">
        <v>0.17182600000000001</v>
      </c>
      <c r="J81" s="383">
        <v>0.16326099999999999</v>
      </c>
      <c r="K81" s="383">
        <v>0.17835999999999999</v>
      </c>
      <c r="L81" s="383">
        <v>0.19631599999999999</v>
      </c>
      <c r="M81" s="383">
        <v>0.208369</v>
      </c>
      <c r="N81" s="383">
        <v>0.23857599999999998</v>
      </c>
      <c r="O81" s="383">
        <v>0.20678599999999997</v>
      </c>
      <c r="P81" s="383">
        <v>0.246449</v>
      </c>
      <c r="Q81" s="383">
        <v>0.23125100000000001</v>
      </c>
      <c r="R81" s="383">
        <v>0.20328900000000003</v>
      </c>
      <c r="S81" s="337">
        <f t="shared" si="24"/>
        <v>2.4507599999999994</v>
      </c>
      <c r="T81" s="289"/>
    </row>
    <row r="82" spans="2:20" ht="13.5" customHeight="1">
      <c r="B82" s="325"/>
      <c r="C82" s="314" t="s">
        <v>83</v>
      </c>
      <c r="D82" s="383"/>
      <c r="E82" s="383"/>
      <c r="F82" s="383"/>
      <c r="G82" s="383"/>
      <c r="H82" s="383"/>
      <c r="I82" s="383"/>
      <c r="J82" s="383"/>
      <c r="K82" s="383"/>
      <c r="L82" s="383"/>
      <c r="M82" s="383"/>
      <c r="N82" s="383"/>
      <c r="O82" s="383"/>
      <c r="P82" s="383"/>
      <c r="Q82" s="383"/>
      <c r="R82" s="383"/>
      <c r="S82" s="337">
        <f t="shared" si="24"/>
        <v>0</v>
      </c>
      <c r="T82" s="290"/>
    </row>
    <row r="83" spans="2:20" ht="13.5" customHeight="1">
      <c r="B83" s="325"/>
      <c r="C83" s="314" t="s">
        <v>84</v>
      </c>
      <c r="D83" s="383"/>
      <c r="E83" s="383"/>
      <c r="F83" s="383"/>
      <c r="G83" s="383"/>
      <c r="H83" s="383"/>
      <c r="I83" s="383"/>
      <c r="J83" s="383"/>
      <c r="K83" s="383"/>
      <c r="L83" s="383"/>
      <c r="M83" s="383"/>
      <c r="N83" s="383"/>
      <c r="O83" s="383"/>
      <c r="P83" s="383"/>
      <c r="Q83" s="383"/>
      <c r="R83" s="383"/>
      <c r="S83" s="337">
        <f t="shared" si="24"/>
        <v>0</v>
      </c>
      <c r="T83" s="290"/>
    </row>
    <row r="84" spans="2:20" ht="13.5" customHeight="1">
      <c r="B84" s="325"/>
      <c r="C84" s="347" t="s">
        <v>126</v>
      </c>
      <c r="D84" s="383"/>
      <c r="E84" s="383"/>
      <c r="F84" s="383"/>
      <c r="G84" s="383">
        <v>5.7851679999999996</v>
      </c>
      <c r="H84" s="383">
        <v>5.1424520000000005</v>
      </c>
      <c r="I84" s="383">
        <v>4.9323573500000002</v>
      </c>
      <c r="J84" s="383">
        <v>5.1712029500000005</v>
      </c>
      <c r="K84" s="383">
        <v>5.9951619699999998</v>
      </c>
      <c r="L84" s="383">
        <v>5.8452624000000002</v>
      </c>
      <c r="M84" s="383">
        <v>5.5103929999999997</v>
      </c>
      <c r="N84" s="383">
        <v>9.1693432099999992</v>
      </c>
      <c r="O84" s="383">
        <v>7.7188470000000002</v>
      </c>
      <c r="P84" s="383">
        <v>7.4695720000000003</v>
      </c>
      <c r="Q84" s="383">
        <v>6.9399759999999997</v>
      </c>
      <c r="R84" s="383">
        <v>6.1687326599999999</v>
      </c>
      <c r="S84" s="337">
        <f t="shared" si="24"/>
        <v>75.848468540000013</v>
      </c>
      <c r="T84" s="290"/>
    </row>
    <row r="85" spans="2:20" ht="13.5" customHeight="1">
      <c r="B85" s="325"/>
      <c r="C85" s="347" t="s">
        <v>127</v>
      </c>
      <c r="D85" s="383"/>
      <c r="E85" s="383"/>
      <c r="F85" s="383"/>
      <c r="G85" s="383">
        <v>5.094722</v>
      </c>
      <c r="H85" s="383">
        <v>4.6104820000000002</v>
      </c>
      <c r="I85" s="383">
        <v>4.7325470000000003</v>
      </c>
      <c r="J85" s="383">
        <v>4.7639639999999988</v>
      </c>
      <c r="K85" s="383">
        <v>5.6361827199999999</v>
      </c>
      <c r="L85" s="383">
        <v>5.4231074000000001</v>
      </c>
      <c r="M85" s="383">
        <v>5.0171929999999998</v>
      </c>
      <c r="N85" s="383">
        <v>8.50638921</v>
      </c>
      <c r="O85" s="383">
        <v>7.3273270000000004</v>
      </c>
      <c r="P85" s="383">
        <v>6.9737020000000003</v>
      </c>
      <c r="Q85" s="383">
        <v>6.5558779999999999</v>
      </c>
      <c r="R85" s="383">
        <v>5.8306741599999992</v>
      </c>
      <c r="S85" s="337">
        <f t="shared" si="24"/>
        <v>70.472168490000001</v>
      </c>
      <c r="T85" s="290"/>
    </row>
    <row r="86" spans="2:20" ht="13.5" customHeight="1">
      <c r="B86" s="325"/>
      <c r="C86" s="347" t="s">
        <v>128</v>
      </c>
      <c r="D86" s="383"/>
      <c r="E86" s="383"/>
      <c r="F86" s="383"/>
      <c r="G86" s="383">
        <v>11.249086999999999</v>
      </c>
      <c r="H86" s="383">
        <v>10.087011999999998</v>
      </c>
      <c r="I86" s="383">
        <v>9.6661710000000003</v>
      </c>
      <c r="J86" s="383">
        <v>9.6973600000000015</v>
      </c>
      <c r="K86" s="383">
        <v>11.329750690000001</v>
      </c>
      <c r="L86" s="383">
        <v>11.162185000000001</v>
      </c>
      <c r="M86" s="383">
        <v>10.375579000000002</v>
      </c>
      <c r="N86" s="383">
        <v>18.1395081</v>
      </c>
      <c r="O86" s="383">
        <v>14.115702000000001</v>
      </c>
      <c r="P86" s="383">
        <v>14.309352999999998</v>
      </c>
      <c r="Q86" s="383">
        <v>13.154268999999999</v>
      </c>
      <c r="R86" s="383">
        <v>12.381494500000001</v>
      </c>
      <c r="S86" s="337">
        <f t="shared" si="24"/>
        <v>145.66747129000001</v>
      </c>
      <c r="T86" s="290"/>
    </row>
    <row r="87" spans="2:20" ht="13.5" customHeight="1">
      <c r="B87" s="325"/>
      <c r="C87" s="314" t="s">
        <v>86</v>
      </c>
      <c r="D87" s="383"/>
      <c r="E87" s="383"/>
      <c r="F87" s="383"/>
      <c r="G87" s="383"/>
      <c r="H87" s="383"/>
      <c r="I87" s="383"/>
      <c r="J87" s="383"/>
      <c r="K87" s="383"/>
      <c r="L87" s="383"/>
      <c r="M87" s="383"/>
      <c r="N87" s="383"/>
      <c r="O87" s="383"/>
      <c r="P87" s="383"/>
      <c r="Q87" s="383"/>
      <c r="R87" s="383"/>
      <c r="S87" s="337">
        <f t="shared" si="24"/>
        <v>0</v>
      </c>
      <c r="T87" s="290"/>
    </row>
    <row r="88" spans="2:20" ht="13.5" customHeight="1">
      <c r="B88" s="325"/>
      <c r="C88" s="314" t="s">
        <v>87</v>
      </c>
      <c r="D88" s="383">
        <v>403</v>
      </c>
      <c r="E88" s="383">
        <v>73.9726</v>
      </c>
      <c r="F88" s="383"/>
      <c r="G88" s="383">
        <v>4.5488875900000005</v>
      </c>
      <c r="H88" s="383">
        <v>5.0740501599999979</v>
      </c>
      <c r="I88" s="383">
        <v>4.6005245800000001</v>
      </c>
      <c r="J88" s="383">
        <v>4.095133630000003</v>
      </c>
      <c r="K88" s="383">
        <v>4.5887587100000005</v>
      </c>
      <c r="L88" s="383">
        <v>4.3915338899999981</v>
      </c>
      <c r="M88" s="383">
        <v>4.4448327299999999</v>
      </c>
      <c r="N88" s="383">
        <v>4.4079840399999997</v>
      </c>
      <c r="O88" s="383">
        <v>3.4336511699999992</v>
      </c>
      <c r="P88" s="383">
        <v>3.5141931600000005</v>
      </c>
      <c r="Q88" s="383">
        <v>3.5762486800000017</v>
      </c>
      <c r="R88" s="383">
        <v>4.0836726500000102</v>
      </c>
      <c r="S88" s="337">
        <f t="shared" si="24"/>
        <v>50.759470990000011</v>
      </c>
      <c r="T88" s="290"/>
    </row>
    <row r="89" spans="2:20" ht="13.5" customHeight="1">
      <c r="B89" s="325"/>
      <c r="C89" s="347" t="s">
        <v>126</v>
      </c>
      <c r="D89" s="383"/>
      <c r="E89" s="383"/>
      <c r="F89" s="383"/>
      <c r="G89" s="383">
        <v>2.2769020000000002</v>
      </c>
      <c r="H89" s="383">
        <v>2.3612920000000002</v>
      </c>
      <c r="I89" s="383">
        <v>2.0888450000000001</v>
      </c>
      <c r="J89" s="383">
        <v>1.9314279999999999</v>
      </c>
      <c r="K89" s="383">
        <v>2.2766725000000001</v>
      </c>
      <c r="L89" s="383">
        <v>2.2064525000000001</v>
      </c>
      <c r="M89" s="383">
        <v>2.215198</v>
      </c>
      <c r="N89" s="383">
        <v>2.1465495000000003</v>
      </c>
      <c r="O89" s="383">
        <v>1.9206415000000001</v>
      </c>
      <c r="P89" s="383">
        <v>1.9439469999999999</v>
      </c>
      <c r="Q89" s="383">
        <v>2.0172669999999999</v>
      </c>
      <c r="R89" s="383">
        <v>2.1729254999999998</v>
      </c>
      <c r="S89" s="337">
        <f t="shared" si="24"/>
        <v>25.558120500000001</v>
      </c>
      <c r="T89" s="290"/>
    </row>
    <row r="90" spans="2:20" ht="13.5" customHeight="1">
      <c r="B90" s="325"/>
      <c r="C90" s="347" t="s">
        <v>127</v>
      </c>
      <c r="D90" s="383"/>
      <c r="E90" s="383"/>
      <c r="F90" s="383"/>
      <c r="G90" s="383">
        <v>1.4431475</v>
      </c>
      <c r="H90" s="383">
        <v>1.537139</v>
      </c>
      <c r="I90" s="383">
        <v>1.4096767499999998</v>
      </c>
      <c r="J90" s="383">
        <v>1.308257</v>
      </c>
      <c r="K90" s="383">
        <v>1.5126615000000001</v>
      </c>
      <c r="L90" s="383">
        <v>1.5213025</v>
      </c>
      <c r="M90" s="383">
        <v>1.4484550000000003</v>
      </c>
      <c r="N90" s="383">
        <v>1.4695020000000003</v>
      </c>
      <c r="O90" s="383">
        <v>1.3252045000000001</v>
      </c>
      <c r="P90" s="383">
        <v>1.3290095000000002</v>
      </c>
      <c r="Q90" s="383">
        <v>1.3815995000000001</v>
      </c>
      <c r="R90" s="383">
        <v>1.4276895000000001</v>
      </c>
      <c r="S90" s="337">
        <f t="shared" si="24"/>
        <v>17.11364425</v>
      </c>
      <c r="T90" s="290"/>
    </row>
    <row r="91" spans="2:20" ht="13.5" customHeight="1">
      <c r="B91" s="325"/>
      <c r="C91" s="347" t="s">
        <v>128</v>
      </c>
      <c r="D91" s="383"/>
      <c r="E91" s="383"/>
      <c r="F91" s="383"/>
      <c r="G91" s="383">
        <v>2.8175765000000004</v>
      </c>
      <c r="H91" s="383">
        <v>2.9828169999999998</v>
      </c>
      <c r="I91" s="383">
        <v>2.6175089999999996</v>
      </c>
      <c r="J91" s="383">
        <v>2.5684669999999996</v>
      </c>
      <c r="K91" s="383">
        <v>2.9929939999999999</v>
      </c>
      <c r="L91" s="383">
        <v>2.94171</v>
      </c>
      <c r="M91" s="383">
        <v>2.8870140000000002</v>
      </c>
      <c r="N91" s="383">
        <v>2.8476370000000002</v>
      </c>
      <c r="O91" s="383">
        <v>2.5500839999999996</v>
      </c>
      <c r="P91" s="383">
        <v>2.7078804999999999</v>
      </c>
      <c r="Q91" s="383">
        <v>2.8389134999999999</v>
      </c>
      <c r="R91" s="383">
        <v>2.9569639999999997</v>
      </c>
      <c r="S91" s="337">
        <f t="shared" si="24"/>
        <v>33.709566500000001</v>
      </c>
      <c r="T91" s="290"/>
    </row>
    <row r="92" spans="2:20" ht="13.5" customHeight="1">
      <c r="B92" s="325"/>
      <c r="C92" s="314" t="s">
        <v>88</v>
      </c>
      <c r="D92" s="383">
        <v>18</v>
      </c>
      <c r="E92" s="383">
        <v>2.5649999999999999</v>
      </c>
      <c r="F92" s="383"/>
      <c r="G92" s="383">
        <v>0.22967500000000007</v>
      </c>
      <c r="H92" s="383">
        <v>0.20738900000000005</v>
      </c>
      <c r="I92" s="383">
        <v>0.12813700000000006</v>
      </c>
      <c r="J92" s="383">
        <v>0.18635599999999997</v>
      </c>
      <c r="K92" s="383">
        <v>0.20068900000000006</v>
      </c>
      <c r="L92" s="383">
        <v>0.20306099999999994</v>
      </c>
      <c r="M92" s="383">
        <v>0.19801299999999999</v>
      </c>
      <c r="N92" s="383">
        <v>0.17738599999999993</v>
      </c>
      <c r="O92" s="383">
        <v>0.15852499999999997</v>
      </c>
      <c r="P92" s="383">
        <v>0.13780800000000004</v>
      </c>
      <c r="Q92" s="383">
        <v>0.14984700000000006</v>
      </c>
      <c r="R92" s="383">
        <v>0.12303400000000009</v>
      </c>
      <c r="S92" s="337">
        <f t="shared" si="24"/>
        <v>2.09992</v>
      </c>
      <c r="T92" s="290"/>
    </row>
    <row r="93" spans="2:20" ht="13.5" customHeight="1">
      <c r="B93" s="325"/>
      <c r="C93" s="347" t="s">
        <v>126</v>
      </c>
      <c r="D93" s="383"/>
      <c r="E93" s="383"/>
      <c r="F93" s="383"/>
      <c r="G93" s="383">
        <v>0.138935</v>
      </c>
      <c r="H93" s="383">
        <v>0.15304899999999999</v>
      </c>
      <c r="I93" s="383">
        <v>0.16084899999999999</v>
      </c>
      <c r="J93" s="383">
        <v>0.11761199999999999</v>
      </c>
      <c r="K93" s="383">
        <v>0.12917999999999999</v>
      </c>
      <c r="L93" s="383">
        <v>0.12842100000000001</v>
      </c>
      <c r="M93" s="383">
        <v>0.12906000000000001</v>
      </c>
      <c r="N93" s="383">
        <v>0.10886399999999999</v>
      </c>
      <c r="O93" s="383">
        <v>0.105279</v>
      </c>
      <c r="P93" s="383">
        <v>0.10439400000000001</v>
      </c>
      <c r="Q93" s="383">
        <v>0.10455299999999998</v>
      </c>
      <c r="R93" s="383">
        <v>0.116314</v>
      </c>
      <c r="S93" s="337">
        <f t="shared" si="24"/>
        <v>1.49651</v>
      </c>
      <c r="T93" s="290"/>
    </row>
    <row r="94" spans="2:20" ht="13.5" customHeight="1">
      <c r="B94" s="325"/>
      <c r="C94" s="347" t="s">
        <v>127</v>
      </c>
      <c r="D94" s="383"/>
      <c r="E94" s="383"/>
      <c r="F94" s="383"/>
      <c r="G94" s="383">
        <v>0.10331300000000002</v>
      </c>
      <c r="H94" s="383">
        <v>0.114674</v>
      </c>
      <c r="I94" s="383">
        <v>0.12474100000000002</v>
      </c>
      <c r="J94" s="383">
        <v>9.3251000000000001E-2</v>
      </c>
      <c r="K94" s="383">
        <v>0.1013</v>
      </c>
      <c r="L94" s="383">
        <v>9.4511999999999999E-2</v>
      </c>
      <c r="M94" s="383">
        <v>9.4700000000000006E-2</v>
      </c>
      <c r="N94" s="383">
        <v>8.4336999999999995E-2</v>
      </c>
      <c r="O94" s="383">
        <v>7.5524999999999995E-2</v>
      </c>
      <c r="P94" s="383">
        <v>8.4401000000000004E-2</v>
      </c>
      <c r="Q94" s="383">
        <v>8.6811000000000013E-2</v>
      </c>
      <c r="R94" s="383">
        <v>9.0429999999999996E-2</v>
      </c>
      <c r="S94" s="337">
        <f t="shared" si="24"/>
        <v>1.1479950000000001</v>
      </c>
      <c r="T94" s="290"/>
    </row>
    <row r="95" spans="2:20" ht="13.5" customHeight="1">
      <c r="B95" s="325"/>
      <c r="C95" s="347" t="s">
        <v>128</v>
      </c>
      <c r="D95" s="383"/>
      <c r="E95" s="383"/>
      <c r="F95" s="383"/>
      <c r="G95" s="383">
        <v>0.23292199999999999</v>
      </c>
      <c r="H95" s="383">
        <v>0.29286600000000002</v>
      </c>
      <c r="I95" s="383">
        <v>0.31036900000000001</v>
      </c>
      <c r="J95" s="383">
        <v>0.21072200000000002</v>
      </c>
      <c r="K95" s="383">
        <v>0.23125599999999999</v>
      </c>
      <c r="L95" s="383">
        <v>0.22465599999999999</v>
      </c>
      <c r="M95" s="383">
        <v>0.21402199999999999</v>
      </c>
      <c r="N95" s="383">
        <v>0.17638500000000001</v>
      </c>
      <c r="O95" s="383">
        <v>0.157581</v>
      </c>
      <c r="P95" s="383">
        <v>0.16025499999999998</v>
      </c>
      <c r="Q95" s="383">
        <v>0.168851</v>
      </c>
      <c r="R95" s="383">
        <v>0.19503899999999999</v>
      </c>
      <c r="S95" s="337">
        <f t="shared" si="24"/>
        <v>2.5749239999999998</v>
      </c>
      <c r="T95" s="290"/>
    </row>
    <row r="96" spans="2:20" ht="13.5" customHeight="1">
      <c r="B96" s="325"/>
      <c r="C96" s="347" t="s">
        <v>89</v>
      </c>
      <c r="D96" s="383">
        <v>201</v>
      </c>
      <c r="E96" s="383">
        <v>65.432100000000005</v>
      </c>
      <c r="F96" s="383"/>
      <c r="G96" s="383">
        <v>4.72589127</v>
      </c>
      <c r="H96" s="383">
        <v>1.49931137</v>
      </c>
      <c r="I96" s="383">
        <v>0.17728312000000002</v>
      </c>
      <c r="J96" s="383">
        <v>0.40646959999999999</v>
      </c>
      <c r="K96" s="383">
        <v>1.7125283900000001</v>
      </c>
      <c r="L96" s="383">
        <v>2.7163665799999999</v>
      </c>
      <c r="M96" s="383">
        <v>2.3376784025239998</v>
      </c>
      <c r="N96" s="383">
        <v>2.7656087400000002</v>
      </c>
      <c r="O96" s="383">
        <v>2.9305142000000002</v>
      </c>
      <c r="P96" s="383">
        <v>4.2407940499999999</v>
      </c>
      <c r="Q96" s="383">
        <v>5.1599929925239998</v>
      </c>
      <c r="R96" s="383">
        <v>4.725793261931992</v>
      </c>
      <c r="S96" s="337">
        <f t="shared" si="24"/>
        <v>33.398231976979993</v>
      </c>
      <c r="T96" s="290"/>
    </row>
    <row r="97" spans="2:20" ht="13.5" customHeight="1">
      <c r="B97" s="325"/>
      <c r="C97" s="347" t="s">
        <v>90</v>
      </c>
      <c r="D97" s="383"/>
      <c r="E97" s="383"/>
      <c r="F97" s="383"/>
      <c r="G97" s="383"/>
      <c r="H97" s="383"/>
      <c r="I97" s="383"/>
      <c r="J97" s="383"/>
      <c r="K97" s="383"/>
      <c r="L97" s="383"/>
      <c r="M97" s="383"/>
      <c r="N97" s="383"/>
      <c r="O97" s="383"/>
      <c r="P97" s="383"/>
      <c r="Q97" s="383"/>
      <c r="R97" s="383"/>
      <c r="S97" s="337">
        <f t="shared" si="24"/>
        <v>0</v>
      </c>
      <c r="T97" s="290"/>
    </row>
    <row r="98" spans="2:20" ht="13.5" customHeight="1">
      <c r="B98" s="325"/>
      <c r="C98" s="347" t="s">
        <v>91</v>
      </c>
      <c r="D98" s="383">
        <v>70</v>
      </c>
      <c r="E98" s="383">
        <v>17.809999999999999</v>
      </c>
      <c r="F98" s="383"/>
      <c r="G98" s="383">
        <v>1.40184094</v>
      </c>
      <c r="H98" s="383">
        <v>1.2891870299999999</v>
      </c>
      <c r="I98" s="383">
        <v>1.2444184300000001</v>
      </c>
      <c r="J98" s="383">
        <v>1.0452096800000001</v>
      </c>
      <c r="K98" s="383">
        <v>1.3776611299999999</v>
      </c>
      <c r="L98" s="383">
        <v>1.14993404</v>
      </c>
      <c r="M98" s="383">
        <v>1.0255921699999999</v>
      </c>
      <c r="N98" s="383">
        <v>1.12665145</v>
      </c>
      <c r="O98" s="383">
        <v>1.1139791699999999</v>
      </c>
      <c r="P98" s="383">
        <v>1.4049342300000001</v>
      </c>
      <c r="Q98" s="383">
        <v>1.49434007</v>
      </c>
      <c r="R98" s="383">
        <v>1.49728693302</v>
      </c>
      <c r="S98" s="337">
        <f t="shared" si="24"/>
        <v>15.171035273020001</v>
      </c>
      <c r="T98" s="290"/>
    </row>
    <row r="99" spans="2:20" ht="13.5" customHeight="1">
      <c r="B99" s="325"/>
      <c r="C99" s="314" t="s">
        <v>92</v>
      </c>
      <c r="D99" s="383">
        <v>17</v>
      </c>
      <c r="E99" s="383">
        <v>4.49</v>
      </c>
      <c r="F99" s="383"/>
      <c r="G99" s="383">
        <v>1.2419103300000001</v>
      </c>
      <c r="H99" s="383">
        <v>1.1677757400000002</v>
      </c>
      <c r="I99" s="383">
        <v>1.22936775</v>
      </c>
      <c r="J99" s="383">
        <v>1.0333681100000001</v>
      </c>
      <c r="K99" s="383">
        <v>1.09307972</v>
      </c>
      <c r="L99" s="383">
        <v>1.0624367399999999</v>
      </c>
      <c r="M99" s="383">
        <v>0.94858222000000003</v>
      </c>
      <c r="N99" s="383">
        <v>0.93492348999999997</v>
      </c>
      <c r="O99" s="383">
        <v>0.80385539000000006</v>
      </c>
      <c r="P99" s="383">
        <v>0.79039254000000003</v>
      </c>
      <c r="Q99" s="383">
        <v>0.82804407999999996</v>
      </c>
      <c r="R99" s="383">
        <v>0.91635949000001915</v>
      </c>
      <c r="S99" s="337">
        <f t="shared" si="24"/>
        <v>12.050095600000018</v>
      </c>
      <c r="T99" s="290"/>
    </row>
    <row r="100" spans="2:20" ht="13.5" customHeight="1">
      <c r="B100" s="384"/>
      <c r="C100" s="385" t="s">
        <v>135</v>
      </c>
      <c r="D100" s="383"/>
      <c r="E100" s="383"/>
      <c r="F100" s="383"/>
      <c r="G100" s="383"/>
      <c r="H100" s="383"/>
      <c r="I100" s="383"/>
      <c r="J100" s="383"/>
      <c r="K100" s="383"/>
      <c r="L100" s="383"/>
      <c r="M100" s="383"/>
      <c r="N100" s="383"/>
      <c r="O100" s="383"/>
      <c r="P100" s="383"/>
      <c r="Q100" s="383"/>
      <c r="R100" s="383"/>
      <c r="S100" s="337">
        <f>SUM(G100:R100)</f>
        <v>0</v>
      </c>
      <c r="T100" s="290"/>
    </row>
    <row r="101" spans="2:20" ht="13.5" customHeight="1">
      <c r="B101" s="325"/>
      <c r="C101" s="385" t="s">
        <v>136</v>
      </c>
      <c r="D101" s="383">
        <v>1</v>
      </c>
      <c r="E101" s="383">
        <v>136.40525000000005</v>
      </c>
      <c r="F101" s="383"/>
      <c r="G101" s="383">
        <v>86.814285999999996</v>
      </c>
      <c r="H101" s="383">
        <v>46.086995999999999</v>
      </c>
      <c r="I101" s="383">
        <v>41.739678000000005</v>
      </c>
      <c r="J101" s="383">
        <v>69.653471999999994</v>
      </c>
      <c r="K101" s="383">
        <v>96.427633999999998</v>
      </c>
      <c r="L101" s="383">
        <v>91.719415999999995</v>
      </c>
      <c r="M101" s="383">
        <v>63.808475000000001</v>
      </c>
      <c r="N101" s="383">
        <v>45.829732999999997</v>
      </c>
      <c r="O101" s="383">
        <v>57.638152000000005</v>
      </c>
      <c r="P101" s="383">
        <v>80.504478999999989</v>
      </c>
      <c r="Q101" s="383">
        <v>75.669005999999996</v>
      </c>
      <c r="R101" s="383">
        <v>92.726515010000057</v>
      </c>
      <c r="S101" s="337">
        <f t="shared" ref="S101:S155" si="25">SUM(G101:R101)</f>
        <v>848.61784200999989</v>
      </c>
      <c r="T101" s="290"/>
    </row>
    <row r="102" spans="2:20" ht="13.5" customHeight="1">
      <c r="B102" s="325"/>
      <c r="C102" s="298"/>
      <c r="D102" s="338"/>
      <c r="E102" s="338"/>
      <c r="F102" s="338"/>
      <c r="G102" s="338"/>
      <c r="H102" s="338"/>
      <c r="I102" s="338"/>
      <c r="J102" s="338"/>
      <c r="K102" s="338"/>
      <c r="L102" s="338"/>
      <c r="M102" s="338"/>
      <c r="N102" s="338"/>
      <c r="O102" s="338"/>
      <c r="P102" s="338"/>
      <c r="Q102" s="338"/>
      <c r="R102" s="338"/>
      <c r="S102" s="386"/>
      <c r="T102" s="290"/>
    </row>
    <row r="103" spans="2:20" ht="13.5" customHeight="1">
      <c r="B103" s="325"/>
      <c r="C103" s="334" t="s">
        <v>96</v>
      </c>
      <c r="D103" s="371">
        <f t="shared" ref="D103:R103" si="26">SUM(D104:D129)</f>
        <v>81</v>
      </c>
      <c r="E103" s="377">
        <f t="shared" si="26"/>
        <v>148.45099999999996</v>
      </c>
      <c r="F103" s="378">
        <f t="shared" si="26"/>
        <v>0</v>
      </c>
      <c r="G103" s="377">
        <f t="shared" si="26"/>
        <v>22.887756999999997</v>
      </c>
      <c r="H103" s="379">
        <f t="shared" si="26"/>
        <v>19.016919999999999</v>
      </c>
      <c r="I103" s="379">
        <f t="shared" si="26"/>
        <v>17.241461999999999</v>
      </c>
      <c r="J103" s="379">
        <f t="shared" si="26"/>
        <v>17.105166000000001</v>
      </c>
      <c r="K103" s="379">
        <f t="shared" si="26"/>
        <v>22.942497000000003</v>
      </c>
      <c r="L103" s="379">
        <f t="shared" si="26"/>
        <v>26.966286</v>
      </c>
      <c r="M103" s="379">
        <f t="shared" si="26"/>
        <v>31.736442999999998</v>
      </c>
      <c r="N103" s="379">
        <f t="shared" si="26"/>
        <v>30.073045</v>
      </c>
      <c r="O103" s="379">
        <f t="shared" si="26"/>
        <v>22.611015999999996</v>
      </c>
      <c r="P103" s="379">
        <f t="shared" si="26"/>
        <v>25.205755999999994</v>
      </c>
      <c r="Q103" s="379">
        <f t="shared" si="26"/>
        <v>25.918355999999992</v>
      </c>
      <c r="R103" s="380">
        <f t="shared" si="26"/>
        <v>27.81431280000001</v>
      </c>
      <c r="S103" s="381">
        <f>SUM(G103:R103)</f>
        <v>289.51901680000003</v>
      </c>
      <c r="T103" s="290"/>
    </row>
    <row r="104" spans="2:20" ht="13.5" customHeight="1">
      <c r="B104" s="325"/>
      <c r="C104" s="314" t="s">
        <v>81</v>
      </c>
      <c r="D104" s="383">
        <v>38</v>
      </c>
      <c r="E104" s="383">
        <v>63.124000000000002</v>
      </c>
      <c r="F104" s="383"/>
      <c r="G104" s="383">
        <v>3.8872599999999995</v>
      </c>
      <c r="H104" s="383">
        <v>3.5748610000000003</v>
      </c>
      <c r="I104" s="383">
        <v>3.0115890000000007</v>
      </c>
      <c r="J104" s="383">
        <v>3.1537269999999999</v>
      </c>
      <c r="K104" s="383">
        <v>3.3381179999999979</v>
      </c>
      <c r="L104" s="383">
        <v>2.6061800000000002</v>
      </c>
      <c r="M104" s="383">
        <v>2.9948900000000016</v>
      </c>
      <c r="N104" s="383">
        <v>3.6703120000000027</v>
      </c>
      <c r="O104" s="383">
        <v>4.7218249999999991</v>
      </c>
      <c r="P104" s="383">
        <v>4.7057179999999992</v>
      </c>
      <c r="Q104" s="383">
        <v>4.6435719999999954</v>
      </c>
      <c r="R104" s="383">
        <v>4.0067540000000008</v>
      </c>
      <c r="S104" s="337">
        <f t="shared" si="25"/>
        <v>44.31480599999999</v>
      </c>
      <c r="T104" s="290"/>
    </row>
    <row r="105" spans="2:20" s="205" customFormat="1" ht="13.5" customHeight="1">
      <c r="B105" s="323"/>
      <c r="C105" s="314" t="s">
        <v>82</v>
      </c>
      <c r="D105" s="383"/>
      <c r="E105" s="383"/>
      <c r="F105" s="383"/>
      <c r="G105" s="383"/>
      <c r="H105" s="383"/>
      <c r="I105" s="383"/>
      <c r="J105" s="383"/>
      <c r="K105" s="383"/>
      <c r="L105" s="383"/>
      <c r="M105" s="383"/>
      <c r="N105" s="383"/>
      <c r="O105" s="383"/>
      <c r="P105" s="383"/>
      <c r="Q105" s="383"/>
      <c r="R105" s="383"/>
      <c r="S105" s="337">
        <f t="shared" si="25"/>
        <v>0</v>
      </c>
      <c r="T105" s="289"/>
    </row>
    <row r="106" spans="2:20" s="205" customFormat="1" ht="13.5" customHeight="1">
      <c r="B106" s="323"/>
      <c r="C106" s="314" t="s">
        <v>49</v>
      </c>
      <c r="D106" s="383"/>
      <c r="E106" s="383"/>
      <c r="F106" s="383"/>
      <c r="G106" s="383"/>
      <c r="H106" s="383"/>
      <c r="I106" s="383"/>
      <c r="J106" s="383"/>
      <c r="K106" s="383"/>
      <c r="L106" s="383"/>
      <c r="M106" s="383"/>
      <c r="N106" s="383"/>
      <c r="O106" s="383"/>
      <c r="P106" s="383"/>
      <c r="Q106" s="383"/>
      <c r="R106" s="383"/>
      <c r="S106" s="337">
        <f t="shared" si="25"/>
        <v>0</v>
      </c>
      <c r="T106" s="289"/>
    </row>
    <row r="107" spans="2:20" s="205" customFormat="1" ht="13.5" customHeight="1">
      <c r="B107" s="323"/>
      <c r="C107" s="382" t="s">
        <v>126</v>
      </c>
      <c r="D107" s="383"/>
      <c r="E107" s="383"/>
      <c r="F107" s="383"/>
      <c r="G107" s="383"/>
      <c r="H107" s="383"/>
      <c r="I107" s="383"/>
      <c r="J107" s="383"/>
      <c r="K107" s="383"/>
      <c r="L107" s="383"/>
      <c r="M107" s="383"/>
      <c r="N107" s="383"/>
      <c r="O107" s="383"/>
      <c r="P107" s="383"/>
      <c r="Q107" s="383"/>
      <c r="R107" s="383"/>
      <c r="S107" s="337">
        <f t="shared" si="25"/>
        <v>0</v>
      </c>
      <c r="T107" s="289"/>
    </row>
    <row r="108" spans="2:20" s="205" customFormat="1" ht="13.5" customHeight="1">
      <c r="B108" s="323"/>
      <c r="C108" s="382" t="s">
        <v>127</v>
      </c>
      <c r="D108" s="383"/>
      <c r="E108" s="383"/>
      <c r="F108" s="383"/>
      <c r="G108" s="383"/>
      <c r="H108" s="383"/>
      <c r="I108" s="383"/>
      <c r="J108" s="383"/>
      <c r="K108" s="383"/>
      <c r="L108" s="383"/>
      <c r="M108" s="383"/>
      <c r="N108" s="383"/>
      <c r="O108" s="383"/>
      <c r="P108" s="383"/>
      <c r="Q108" s="383"/>
      <c r="R108" s="383"/>
      <c r="S108" s="337">
        <f t="shared" si="25"/>
        <v>0</v>
      </c>
      <c r="T108" s="289"/>
    </row>
    <row r="109" spans="2:20" s="205" customFormat="1" ht="13.5" customHeight="1">
      <c r="B109" s="323"/>
      <c r="C109" s="382" t="s">
        <v>128</v>
      </c>
      <c r="D109" s="383"/>
      <c r="E109" s="383"/>
      <c r="F109" s="383"/>
      <c r="G109" s="383"/>
      <c r="H109" s="383"/>
      <c r="I109" s="383"/>
      <c r="J109" s="383"/>
      <c r="K109" s="383"/>
      <c r="L109" s="383"/>
      <c r="M109" s="383"/>
      <c r="N109" s="383"/>
      <c r="O109" s="383"/>
      <c r="P109" s="383"/>
      <c r="Q109" s="383"/>
      <c r="R109" s="383"/>
      <c r="S109" s="337">
        <f t="shared" si="25"/>
        <v>0</v>
      </c>
      <c r="T109" s="289"/>
    </row>
    <row r="110" spans="2:20" ht="13.5" customHeight="1">
      <c r="B110" s="384">
        <f>SUM(G110:L110)</f>
        <v>0</v>
      </c>
      <c r="C110" s="314" t="s">
        <v>83</v>
      </c>
      <c r="D110" s="383"/>
      <c r="E110" s="383"/>
      <c r="F110" s="383"/>
      <c r="G110" s="383"/>
      <c r="H110" s="383"/>
      <c r="I110" s="383"/>
      <c r="J110" s="383"/>
      <c r="K110" s="383"/>
      <c r="L110" s="383"/>
      <c r="M110" s="383"/>
      <c r="N110" s="383"/>
      <c r="O110" s="383"/>
      <c r="P110" s="383"/>
      <c r="Q110" s="383"/>
      <c r="R110" s="383"/>
      <c r="S110" s="337">
        <f t="shared" si="25"/>
        <v>0</v>
      </c>
      <c r="T110" s="290"/>
    </row>
    <row r="111" spans="2:20" ht="13.5" customHeight="1">
      <c r="B111" s="325"/>
      <c r="C111" s="314" t="s">
        <v>84</v>
      </c>
      <c r="D111" s="383"/>
      <c r="E111" s="383"/>
      <c r="F111" s="383"/>
      <c r="G111" s="383"/>
      <c r="H111" s="383"/>
      <c r="I111" s="383"/>
      <c r="J111" s="383"/>
      <c r="K111" s="383"/>
      <c r="L111" s="383"/>
      <c r="M111" s="383"/>
      <c r="N111" s="383"/>
      <c r="O111" s="383"/>
      <c r="P111" s="383"/>
      <c r="Q111" s="383"/>
      <c r="R111" s="383"/>
      <c r="S111" s="337">
        <f t="shared" si="25"/>
        <v>0</v>
      </c>
      <c r="T111" s="290"/>
    </row>
    <row r="112" spans="2:20" ht="13.5" customHeight="1">
      <c r="B112" s="325"/>
      <c r="C112" s="347" t="s">
        <v>126</v>
      </c>
      <c r="D112" s="383"/>
      <c r="E112" s="383"/>
      <c r="F112" s="383"/>
      <c r="G112" s="383">
        <v>3.0069370000000002</v>
      </c>
      <c r="H112" s="383">
        <v>2.5580339999999997</v>
      </c>
      <c r="I112" s="383">
        <v>2.4915669999999999</v>
      </c>
      <c r="J112" s="383">
        <v>2.6160600000000001</v>
      </c>
      <c r="K112" s="383">
        <v>2.695468</v>
      </c>
      <c r="L112" s="383">
        <v>3.3776570000000001</v>
      </c>
      <c r="M112" s="383">
        <v>2.6818109999999997</v>
      </c>
      <c r="N112" s="383">
        <v>2.7976129999999997</v>
      </c>
      <c r="O112" s="383">
        <v>2.601505</v>
      </c>
      <c r="P112" s="383">
        <v>2.7941519999999995</v>
      </c>
      <c r="Q112" s="383">
        <v>2.7717679999999998</v>
      </c>
      <c r="R112" s="383">
        <v>2.7820819999999999</v>
      </c>
      <c r="S112" s="337">
        <f t="shared" si="25"/>
        <v>33.174654000000004</v>
      </c>
      <c r="T112" s="290"/>
    </row>
    <row r="113" spans="2:20" ht="13.5" customHeight="1">
      <c r="B113" s="325"/>
      <c r="C113" s="347" t="s">
        <v>127</v>
      </c>
      <c r="D113" s="383"/>
      <c r="E113" s="383"/>
      <c r="F113" s="383"/>
      <c r="G113" s="383">
        <v>2.5142720000000001</v>
      </c>
      <c r="H113" s="383">
        <v>2.1766369999999999</v>
      </c>
      <c r="I113" s="383">
        <v>2.1167439999999997</v>
      </c>
      <c r="J113" s="383">
        <v>2.1527000000000003</v>
      </c>
      <c r="K113" s="383">
        <v>2.2518340000000001</v>
      </c>
      <c r="L113" s="383">
        <v>2.2432319999999999</v>
      </c>
      <c r="M113" s="383">
        <v>2.2360660000000001</v>
      </c>
      <c r="N113" s="383">
        <v>2.2946330000000001</v>
      </c>
      <c r="O113" s="383">
        <v>2.1233750000000002</v>
      </c>
      <c r="P113" s="383">
        <v>2.2497919999999998</v>
      </c>
      <c r="Q113" s="383">
        <v>2.3923329999999998</v>
      </c>
      <c r="R113" s="383">
        <v>2.139688</v>
      </c>
      <c r="S113" s="337">
        <f t="shared" si="25"/>
        <v>26.891306</v>
      </c>
      <c r="T113" s="290"/>
    </row>
    <row r="114" spans="2:20" ht="13.5" customHeight="1">
      <c r="B114" s="325"/>
      <c r="C114" s="347" t="s">
        <v>128</v>
      </c>
      <c r="D114" s="383"/>
      <c r="E114" s="383"/>
      <c r="F114" s="383"/>
      <c r="G114" s="383">
        <v>5.71096</v>
      </c>
      <c r="H114" s="383">
        <v>4.8486449999999994</v>
      </c>
      <c r="I114" s="383">
        <v>4.6601650000000001</v>
      </c>
      <c r="J114" s="383">
        <v>4.7063649999999999</v>
      </c>
      <c r="K114" s="383">
        <v>5.0373400000000004</v>
      </c>
      <c r="L114" s="383">
        <v>5.1336750000000002</v>
      </c>
      <c r="M114" s="383">
        <v>4.9610000000000003</v>
      </c>
      <c r="N114" s="383">
        <v>4.9920749999999998</v>
      </c>
      <c r="O114" s="383">
        <v>4.6909849999999995</v>
      </c>
      <c r="P114" s="383">
        <v>4.800281</v>
      </c>
      <c r="Q114" s="383">
        <v>5.269540000000001</v>
      </c>
      <c r="R114" s="383">
        <v>4.8134199999999998</v>
      </c>
      <c r="S114" s="337">
        <f t="shared" si="25"/>
        <v>59.624451000000001</v>
      </c>
      <c r="T114" s="290"/>
    </row>
    <row r="115" spans="2:20" ht="13.5" customHeight="1">
      <c r="B115" s="325"/>
      <c r="C115" s="314" t="s">
        <v>86</v>
      </c>
      <c r="D115" s="383">
        <v>1</v>
      </c>
      <c r="E115" s="383">
        <v>4.2</v>
      </c>
      <c r="F115" s="383"/>
      <c r="G115" s="383">
        <v>0</v>
      </c>
      <c r="H115" s="383">
        <v>0</v>
      </c>
      <c r="I115" s="383">
        <v>0</v>
      </c>
      <c r="J115" s="383">
        <v>0</v>
      </c>
      <c r="K115" s="383">
        <v>0</v>
      </c>
      <c r="L115" s="383">
        <v>1.3028</v>
      </c>
      <c r="M115" s="383">
        <v>2.6484000000000001</v>
      </c>
      <c r="N115" s="383">
        <v>2.6716000000000002</v>
      </c>
      <c r="O115" s="383">
        <v>2.6396000000000002</v>
      </c>
      <c r="P115" s="383">
        <v>2.8624000000000001</v>
      </c>
      <c r="Q115" s="383">
        <v>2.8513999999999999</v>
      </c>
      <c r="R115" s="383">
        <v>2.5651999999999999</v>
      </c>
      <c r="S115" s="337">
        <f t="shared" si="25"/>
        <v>17.541399999999999</v>
      </c>
      <c r="T115" s="290"/>
    </row>
    <row r="116" spans="2:20" ht="13.5" customHeight="1">
      <c r="B116" s="325"/>
      <c r="C116" s="314" t="s">
        <v>87</v>
      </c>
      <c r="D116" s="383">
        <v>15</v>
      </c>
      <c r="E116" s="383">
        <v>13.077</v>
      </c>
      <c r="F116" s="383"/>
      <c r="G116" s="383">
        <v>0.3745210000000001</v>
      </c>
      <c r="H116" s="383">
        <v>0.44323699999999988</v>
      </c>
      <c r="I116" s="383">
        <v>0.46708700000000003</v>
      </c>
      <c r="J116" s="383">
        <v>0.3870220000000002</v>
      </c>
      <c r="K116" s="383">
        <v>0.45579799999999993</v>
      </c>
      <c r="L116" s="383">
        <v>0.45006099999999982</v>
      </c>
      <c r="M116" s="383">
        <v>0.46828499999999984</v>
      </c>
      <c r="N116" s="383">
        <v>0.46389800000000014</v>
      </c>
      <c r="O116" s="383">
        <v>0.36904299999999979</v>
      </c>
      <c r="P116" s="383">
        <v>0.64725700000000019</v>
      </c>
      <c r="Q116" s="383">
        <v>0.45909299999999975</v>
      </c>
      <c r="R116" s="383">
        <v>0.66905680000000034</v>
      </c>
      <c r="S116" s="337">
        <f t="shared" si="25"/>
        <v>5.6543587999999989</v>
      </c>
      <c r="T116" s="290"/>
    </row>
    <row r="117" spans="2:20" ht="13.5" customHeight="1">
      <c r="B117" s="384"/>
      <c r="C117" s="347" t="s">
        <v>126</v>
      </c>
      <c r="D117" s="383"/>
      <c r="E117" s="383"/>
      <c r="F117" s="383"/>
      <c r="G117" s="383">
        <v>0.30069699999999999</v>
      </c>
      <c r="H117" s="383">
        <v>0.289107</v>
      </c>
      <c r="I117" s="383">
        <v>0.247922</v>
      </c>
      <c r="J117" s="383">
        <v>0.26868000000000003</v>
      </c>
      <c r="K117" s="383">
        <v>0.296821</v>
      </c>
      <c r="L117" s="383">
        <v>0.31449899999999997</v>
      </c>
      <c r="M117" s="383">
        <v>0.29979500000000003</v>
      </c>
      <c r="N117" s="383">
        <v>0.29700899999999997</v>
      </c>
      <c r="O117" s="383">
        <v>0.27092900000000003</v>
      </c>
      <c r="P117" s="383">
        <v>0.28607300000000002</v>
      </c>
      <c r="Q117" s="383">
        <v>0.35965800000000003</v>
      </c>
      <c r="R117" s="383">
        <v>0.38827499999999998</v>
      </c>
      <c r="S117" s="337">
        <f t="shared" si="25"/>
        <v>3.6194650000000004</v>
      </c>
      <c r="T117" s="290"/>
    </row>
    <row r="118" spans="2:20" ht="13.5" customHeight="1">
      <c r="B118" s="384"/>
      <c r="C118" s="347" t="s">
        <v>127</v>
      </c>
      <c r="D118" s="383"/>
      <c r="E118" s="383"/>
      <c r="F118" s="383"/>
      <c r="G118" s="383">
        <v>0.20857999999999999</v>
      </c>
      <c r="H118" s="383">
        <v>0.19122</v>
      </c>
      <c r="I118" s="383">
        <v>0.20004999999999998</v>
      </c>
      <c r="J118" s="383">
        <v>0.23263799999999998</v>
      </c>
      <c r="K118" s="383">
        <v>0.22635</v>
      </c>
      <c r="L118" s="383">
        <v>0.26778000000000002</v>
      </c>
      <c r="M118" s="383">
        <v>0.28741499999999998</v>
      </c>
      <c r="N118" s="383">
        <v>0.266488</v>
      </c>
      <c r="O118" s="383">
        <v>0.27156200000000003</v>
      </c>
      <c r="P118" s="383">
        <v>0.27471000000000001</v>
      </c>
      <c r="Q118" s="383">
        <v>0.32961200000000002</v>
      </c>
      <c r="R118" s="383">
        <v>0.319301</v>
      </c>
      <c r="S118" s="337">
        <f t="shared" si="25"/>
        <v>3.0757059999999998</v>
      </c>
      <c r="T118" s="290"/>
    </row>
    <row r="119" spans="2:20" ht="13.5" customHeight="1">
      <c r="B119" s="384"/>
      <c r="C119" s="347" t="s">
        <v>128</v>
      </c>
      <c r="D119" s="383"/>
      <c r="E119" s="383"/>
      <c r="F119" s="383"/>
      <c r="G119" s="383">
        <v>0.57745500000000005</v>
      </c>
      <c r="H119" s="383">
        <v>0.46123000000000003</v>
      </c>
      <c r="I119" s="383">
        <v>0.45128499999999994</v>
      </c>
      <c r="J119" s="383">
        <v>0.51799499999999998</v>
      </c>
      <c r="K119" s="383">
        <v>0.59445999999999999</v>
      </c>
      <c r="L119" s="383">
        <v>0.69377</v>
      </c>
      <c r="M119" s="383">
        <v>0.64498500000000003</v>
      </c>
      <c r="N119" s="383">
        <v>0.63609000000000004</v>
      </c>
      <c r="O119" s="383">
        <v>0.63651499999999994</v>
      </c>
      <c r="P119" s="383">
        <v>0.51783400000000002</v>
      </c>
      <c r="Q119" s="383">
        <v>0.60991700000000004</v>
      </c>
      <c r="R119" s="383">
        <v>0.65273599999999998</v>
      </c>
      <c r="S119" s="337">
        <f t="shared" si="25"/>
        <v>6.9942720000000005</v>
      </c>
      <c r="T119" s="290"/>
    </row>
    <row r="120" spans="2:20" ht="13.5" customHeight="1">
      <c r="B120" s="325"/>
      <c r="C120" s="314" t="s">
        <v>88</v>
      </c>
      <c r="D120" s="383"/>
      <c r="E120" s="383"/>
      <c r="F120" s="383"/>
      <c r="G120" s="383"/>
      <c r="H120" s="383"/>
      <c r="I120" s="383"/>
      <c r="J120" s="383"/>
      <c r="K120" s="383"/>
      <c r="L120" s="383"/>
      <c r="M120" s="383"/>
      <c r="N120" s="383"/>
      <c r="O120" s="383"/>
      <c r="P120" s="383"/>
      <c r="Q120" s="383"/>
      <c r="R120" s="383"/>
      <c r="S120" s="337">
        <f t="shared" si="25"/>
        <v>0</v>
      </c>
      <c r="T120" s="290"/>
    </row>
    <row r="121" spans="2:20" ht="13.5" customHeight="1">
      <c r="B121" s="325"/>
      <c r="C121" s="347" t="s">
        <v>126</v>
      </c>
      <c r="D121" s="383"/>
      <c r="E121" s="383"/>
      <c r="F121" s="383"/>
      <c r="G121" s="383"/>
      <c r="H121" s="383"/>
      <c r="I121" s="383"/>
      <c r="J121" s="383"/>
      <c r="K121" s="383"/>
      <c r="L121" s="383"/>
      <c r="M121" s="383"/>
      <c r="N121" s="383"/>
      <c r="O121" s="383"/>
      <c r="P121" s="383"/>
      <c r="Q121" s="383"/>
      <c r="R121" s="383"/>
      <c r="S121" s="337">
        <f t="shared" si="25"/>
        <v>0</v>
      </c>
      <c r="T121" s="290"/>
    </row>
    <row r="122" spans="2:20" ht="13.5" customHeight="1">
      <c r="B122" s="325"/>
      <c r="C122" s="347" t="s">
        <v>127</v>
      </c>
      <c r="D122" s="383"/>
      <c r="E122" s="383"/>
      <c r="F122" s="383"/>
      <c r="G122" s="383"/>
      <c r="H122" s="383"/>
      <c r="I122" s="383"/>
      <c r="J122" s="383"/>
      <c r="K122" s="383"/>
      <c r="L122" s="383"/>
      <c r="M122" s="383"/>
      <c r="N122" s="383"/>
      <c r="O122" s="383"/>
      <c r="P122" s="383"/>
      <c r="Q122" s="383"/>
      <c r="R122" s="383"/>
      <c r="S122" s="337">
        <f t="shared" si="25"/>
        <v>0</v>
      </c>
      <c r="T122" s="290"/>
    </row>
    <row r="123" spans="2:20" ht="13.5" customHeight="1">
      <c r="B123" s="325"/>
      <c r="C123" s="347" t="s">
        <v>128</v>
      </c>
      <c r="D123" s="383"/>
      <c r="E123" s="383"/>
      <c r="F123" s="383"/>
      <c r="G123" s="383"/>
      <c r="H123" s="383"/>
      <c r="I123" s="383"/>
      <c r="J123" s="383"/>
      <c r="K123" s="383"/>
      <c r="L123" s="383"/>
      <c r="M123" s="383"/>
      <c r="N123" s="383"/>
      <c r="O123" s="383"/>
      <c r="P123" s="383"/>
      <c r="Q123" s="383"/>
      <c r="R123" s="383"/>
      <c r="S123" s="337">
        <f t="shared" si="25"/>
        <v>0</v>
      </c>
      <c r="T123" s="290"/>
    </row>
    <row r="124" spans="2:20" ht="13.5" customHeight="1">
      <c r="B124" s="325"/>
      <c r="C124" s="347" t="s">
        <v>89</v>
      </c>
      <c r="D124" s="383">
        <v>19</v>
      </c>
      <c r="E124" s="383">
        <v>57.256</v>
      </c>
      <c r="F124" s="383"/>
      <c r="G124" s="383">
        <v>2.0312600000000001</v>
      </c>
      <c r="H124" s="383">
        <v>0.36493500000000001</v>
      </c>
      <c r="I124" s="383">
        <v>8.4515000000000007E-2</v>
      </c>
      <c r="J124" s="383">
        <v>7.4304999999999996E-2</v>
      </c>
      <c r="K124" s="383">
        <v>4.2071100000000001</v>
      </c>
      <c r="L124" s="383">
        <v>6.7569749999999997</v>
      </c>
      <c r="M124" s="383">
        <v>10.775845</v>
      </c>
      <c r="N124" s="383">
        <v>8.6462250000000012</v>
      </c>
      <c r="O124" s="383">
        <v>1.3814249999999999</v>
      </c>
      <c r="P124" s="383">
        <v>3.0404049999999998</v>
      </c>
      <c r="Q124" s="383">
        <v>3.1203949999999998</v>
      </c>
      <c r="R124" s="383">
        <v>7.7610900000000003</v>
      </c>
      <c r="S124" s="337">
        <f t="shared" si="25"/>
        <v>48.244485000000005</v>
      </c>
      <c r="T124" s="290"/>
    </row>
    <row r="125" spans="2:20" ht="13.5" customHeight="1">
      <c r="B125" s="325"/>
      <c r="C125" s="347" t="s">
        <v>90</v>
      </c>
      <c r="D125" s="383"/>
      <c r="E125" s="383"/>
      <c r="F125" s="383"/>
      <c r="G125" s="383"/>
      <c r="H125" s="383"/>
      <c r="I125" s="383"/>
      <c r="J125" s="383"/>
      <c r="K125" s="383"/>
      <c r="L125" s="383"/>
      <c r="M125" s="383"/>
      <c r="N125" s="383"/>
      <c r="O125" s="383"/>
      <c r="P125" s="383"/>
      <c r="Q125" s="383"/>
      <c r="R125" s="383"/>
      <c r="S125" s="337">
        <f t="shared" si="25"/>
        <v>0</v>
      </c>
      <c r="T125" s="290"/>
    </row>
    <row r="126" spans="2:20" ht="13.5" customHeight="1">
      <c r="B126" s="325"/>
      <c r="C126" s="347" t="s">
        <v>91</v>
      </c>
      <c r="D126" s="383">
        <v>2</v>
      </c>
      <c r="E126" s="383">
        <v>0.224</v>
      </c>
      <c r="F126" s="383"/>
      <c r="G126" s="383">
        <v>8.4899999999999993E-3</v>
      </c>
      <c r="H126" s="383">
        <v>6.3E-3</v>
      </c>
      <c r="I126" s="383">
        <v>1.21E-2</v>
      </c>
      <c r="J126" s="383">
        <v>1.1939999999999999E-2</v>
      </c>
      <c r="K126" s="383">
        <v>1.141E-2</v>
      </c>
      <c r="L126" s="383">
        <v>1.069E-2</v>
      </c>
      <c r="M126" s="383">
        <v>9.4000000000000004E-3</v>
      </c>
      <c r="N126" s="383">
        <v>1.342E-2</v>
      </c>
      <c r="O126" s="383">
        <v>1.234E-2</v>
      </c>
      <c r="P126" s="383">
        <v>9.4299999999999991E-3</v>
      </c>
      <c r="Q126" s="383">
        <v>1.3259999999999999E-2</v>
      </c>
      <c r="R126" s="383">
        <v>1.089E-2</v>
      </c>
      <c r="S126" s="337">
        <f t="shared" si="25"/>
        <v>0.12966999999999998</v>
      </c>
      <c r="T126" s="290"/>
    </row>
    <row r="127" spans="2:20" ht="13.5" customHeight="1">
      <c r="B127" s="325"/>
      <c r="C127" s="314" t="s">
        <v>92</v>
      </c>
      <c r="D127" s="383">
        <v>6</v>
      </c>
      <c r="E127" s="383">
        <v>10.57</v>
      </c>
      <c r="F127" s="383"/>
      <c r="G127" s="383">
        <v>4.2673250000000005</v>
      </c>
      <c r="H127" s="383">
        <v>4.1027140000000006</v>
      </c>
      <c r="I127" s="383">
        <v>3.4984380000000002</v>
      </c>
      <c r="J127" s="383">
        <v>2.9837340000000001</v>
      </c>
      <c r="K127" s="383">
        <v>3.8277880000000004</v>
      </c>
      <c r="L127" s="383">
        <v>3.808967</v>
      </c>
      <c r="M127" s="383">
        <v>3.7285510000000004</v>
      </c>
      <c r="N127" s="383">
        <v>3.3236819999999998</v>
      </c>
      <c r="O127" s="383">
        <v>2.891912</v>
      </c>
      <c r="P127" s="383">
        <v>3.0177039999999997</v>
      </c>
      <c r="Q127" s="383">
        <v>3.0978080000000001</v>
      </c>
      <c r="R127" s="383">
        <v>1.7058200000000101</v>
      </c>
      <c r="S127" s="337">
        <f t="shared" si="25"/>
        <v>40.254443000000009</v>
      </c>
      <c r="T127" s="290"/>
    </row>
    <row r="128" spans="2:20" ht="13.5" customHeight="1">
      <c r="B128" s="325"/>
      <c r="C128" s="385" t="s">
        <v>135</v>
      </c>
      <c r="D128" s="383"/>
      <c r="E128" s="383"/>
      <c r="F128" s="383"/>
      <c r="G128" s="383"/>
      <c r="H128" s="383"/>
      <c r="I128" s="383"/>
      <c r="J128" s="383"/>
      <c r="K128" s="383"/>
      <c r="L128" s="383"/>
      <c r="M128" s="383"/>
      <c r="N128" s="383"/>
      <c r="O128" s="383"/>
      <c r="P128" s="383"/>
      <c r="Q128" s="383"/>
      <c r="R128" s="383"/>
      <c r="S128" s="337">
        <f t="shared" si="25"/>
        <v>0</v>
      </c>
      <c r="T128" s="290"/>
    </row>
    <row r="129" spans="2:20" ht="13.5" customHeight="1">
      <c r="B129" s="325"/>
      <c r="C129" s="385" t="s">
        <v>136</v>
      </c>
      <c r="D129" s="383"/>
      <c r="E129" s="383"/>
      <c r="F129" s="383"/>
      <c r="G129" s="383"/>
      <c r="H129" s="383"/>
      <c r="I129" s="383"/>
      <c r="J129" s="383"/>
      <c r="K129" s="383"/>
      <c r="L129" s="383"/>
      <c r="M129" s="383"/>
      <c r="N129" s="383"/>
      <c r="O129" s="383"/>
      <c r="P129" s="383"/>
      <c r="Q129" s="383"/>
      <c r="R129" s="383"/>
      <c r="S129" s="337">
        <f>SUM(G129:R129)</f>
        <v>0</v>
      </c>
      <c r="T129" s="290"/>
    </row>
    <row r="130" spans="2:20" ht="13.5" customHeight="1">
      <c r="B130" s="325"/>
      <c r="C130" s="298"/>
      <c r="D130" s="338"/>
      <c r="E130" s="338"/>
      <c r="F130" s="338"/>
      <c r="G130" s="338"/>
      <c r="H130" s="338"/>
      <c r="I130" s="338"/>
      <c r="J130" s="338"/>
      <c r="K130" s="338"/>
      <c r="L130" s="383"/>
      <c r="M130" s="383"/>
      <c r="N130" s="383"/>
      <c r="O130" s="383"/>
      <c r="P130" s="383"/>
      <c r="Q130" s="383"/>
      <c r="R130" s="383"/>
      <c r="S130" s="386"/>
      <c r="T130" s="290"/>
    </row>
    <row r="131" spans="2:20" ht="13.5" customHeight="1">
      <c r="B131" s="325"/>
      <c r="C131" s="334" t="s">
        <v>97</v>
      </c>
      <c r="D131" s="371">
        <f t="shared" ref="D131:R131" si="27">SUM(D132:D155)</f>
        <v>47</v>
      </c>
      <c r="E131" s="377">
        <f t="shared" si="27"/>
        <v>881.24599999999998</v>
      </c>
      <c r="F131" s="378">
        <f t="shared" si="27"/>
        <v>0</v>
      </c>
      <c r="G131" s="377">
        <f t="shared" si="27"/>
        <v>129.89703712708334</v>
      </c>
      <c r="H131" s="379">
        <f t="shared" si="27"/>
        <v>102.27244523958335</v>
      </c>
      <c r="I131" s="379">
        <f t="shared" si="27"/>
        <v>104.94435861708335</v>
      </c>
      <c r="J131" s="379">
        <f t="shared" si="27"/>
        <v>145.87794203333331</v>
      </c>
      <c r="K131" s="379">
        <f t="shared" si="27"/>
        <v>169.36806614333335</v>
      </c>
      <c r="L131" s="379">
        <f t="shared" si="27"/>
        <v>172.9753914333333</v>
      </c>
      <c r="M131" s="379">
        <f t="shared" si="27"/>
        <v>180.95209563333333</v>
      </c>
      <c r="N131" s="379">
        <f t="shared" si="27"/>
        <v>150.45353761333337</v>
      </c>
      <c r="O131" s="379">
        <f t="shared" si="27"/>
        <v>102.21851420333334</v>
      </c>
      <c r="P131" s="379">
        <f t="shared" si="27"/>
        <v>120.66603123333334</v>
      </c>
      <c r="Q131" s="379">
        <f t="shared" si="27"/>
        <v>159.68899263333333</v>
      </c>
      <c r="R131" s="380">
        <f t="shared" si="27"/>
        <v>200.39307943333344</v>
      </c>
      <c r="S131" s="381">
        <f>SUM(G131:R131)</f>
        <v>1739.70749134375</v>
      </c>
      <c r="T131" s="290"/>
    </row>
    <row r="132" spans="2:20" ht="13.5" customHeight="1">
      <c r="B132" s="325"/>
      <c r="C132" s="314" t="s">
        <v>81</v>
      </c>
      <c r="D132" s="383">
        <v>17</v>
      </c>
      <c r="E132" s="383">
        <v>192.92</v>
      </c>
      <c r="F132" s="383"/>
      <c r="G132" s="387">
        <v>15.122258127083342</v>
      </c>
      <c r="H132" s="387">
        <v>15.619204689583341</v>
      </c>
      <c r="I132" s="387">
        <v>13.276007407083334</v>
      </c>
      <c r="J132" s="387">
        <v>14.94050683333333</v>
      </c>
      <c r="K132" s="387">
        <v>15.207067633333345</v>
      </c>
      <c r="L132" s="387">
        <v>17.807874433333325</v>
      </c>
      <c r="M132" s="383">
        <v>19.100087633333331</v>
      </c>
      <c r="N132" s="383">
        <v>19.706581433333341</v>
      </c>
      <c r="O132" s="383">
        <v>18.999011033333325</v>
      </c>
      <c r="P132" s="383">
        <v>19.855365233333337</v>
      </c>
      <c r="Q132" s="383">
        <v>20.125936633333325</v>
      </c>
      <c r="R132" s="383">
        <v>19.344671033333434</v>
      </c>
      <c r="S132" s="337">
        <f>SUM(G132:R132)</f>
        <v>209.10457212375013</v>
      </c>
      <c r="T132" s="290"/>
    </row>
    <row r="133" spans="2:20" s="205" customFormat="1" ht="13.5" customHeight="1">
      <c r="B133" s="323"/>
      <c r="C133" s="347" t="s">
        <v>82</v>
      </c>
      <c r="D133" s="383"/>
      <c r="E133" s="383"/>
      <c r="F133" s="383"/>
      <c r="G133" s="387"/>
      <c r="H133" s="387"/>
      <c r="I133" s="387"/>
      <c r="J133" s="387"/>
      <c r="K133" s="387"/>
      <c r="L133" s="387"/>
      <c r="M133" s="383"/>
      <c r="N133" s="383"/>
      <c r="O133" s="383"/>
      <c r="P133" s="383"/>
      <c r="Q133" s="383"/>
      <c r="R133" s="383"/>
      <c r="S133" s="337">
        <f t="shared" ref="S133:S139" si="28">SUM(G133:R133)</f>
        <v>0</v>
      </c>
      <c r="T133" s="289"/>
    </row>
    <row r="134" spans="2:20" ht="13.5" customHeight="1">
      <c r="B134" s="325"/>
      <c r="C134" s="347" t="s">
        <v>83</v>
      </c>
      <c r="D134" s="383"/>
      <c r="E134" s="383"/>
      <c r="F134" s="383"/>
      <c r="G134" s="387"/>
      <c r="H134" s="387"/>
      <c r="I134" s="387"/>
      <c r="J134" s="387"/>
      <c r="K134" s="387"/>
      <c r="L134" s="387"/>
      <c r="M134" s="383"/>
      <c r="N134" s="383"/>
      <c r="O134" s="383"/>
      <c r="P134" s="383"/>
      <c r="Q134" s="383"/>
      <c r="R134" s="383"/>
      <c r="S134" s="337">
        <f t="shared" si="28"/>
        <v>0</v>
      </c>
      <c r="T134" s="290"/>
    </row>
    <row r="135" spans="2:20" ht="13.5" customHeight="1">
      <c r="B135" s="325"/>
      <c r="C135" s="347" t="s">
        <v>84</v>
      </c>
      <c r="D135" s="383"/>
      <c r="E135" s="383"/>
      <c r="F135" s="383"/>
      <c r="G135" s="387"/>
      <c r="H135" s="387"/>
      <c r="I135" s="387"/>
      <c r="J135" s="387"/>
      <c r="K135" s="387"/>
      <c r="L135" s="387"/>
      <c r="M135" s="383"/>
      <c r="N135" s="383"/>
      <c r="O135" s="383"/>
      <c r="P135" s="383"/>
      <c r="Q135" s="383"/>
      <c r="R135" s="383"/>
      <c r="S135" s="337">
        <f t="shared" si="28"/>
        <v>0</v>
      </c>
      <c r="T135" s="290"/>
    </row>
    <row r="136" spans="2:20" ht="13.5" customHeight="1">
      <c r="B136" s="325"/>
      <c r="C136" s="347" t="s">
        <v>126</v>
      </c>
      <c r="D136" s="383"/>
      <c r="E136" s="383"/>
      <c r="F136" s="383"/>
      <c r="G136" s="387">
        <v>11.077262999999999</v>
      </c>
      <c r="H136" s="387">
        <v>10.450334</v>
      </c>
      <c r="I136" s="387">
        <v>11.695368999999999</v>
      </c>
      <c r="J136" s="387">
        <v>11.767011999999999</v>
      </c>
      <c r="K136" s="387">
        <v>11.593558999999999</v>
      </c>
      <c r="L136" s="387">
        <v>11.732157999999998</v>
      </c>
      <c r="M136" s="383">
        <v>11.204045000000001</v>
      </c>
      <c r="N136" s="383">
        <v>11.601697</v>
      </c>
      <c r="O136" s="383">
        <v>11.396849</v>
      </c>
      <c r="P136" s="383">
        <v>11.670191000000001</v>
      </c>
      <c r="Q136" s="383">
        <v>11.388987999999999</v>
      </c>
      <c r="R136" s="383">
        <v>10.783313</v>
      </c>
      <c r="S136" s="337">
        <f t="shared" si="28"/>
        <v>136.36077800000001</v>
      </c>
      <c r="T136" s="290"/>
    </row>
    <row r="137" spans="2:20" ht="13.5" customHeight="1">
      <c r="B137" s="325"/>
      <c r="C137" s="347" t="s">
        <v>127</v>
      </c>
      <c r="D137" s="383"/>
      <c r="E137" s="383"/>
      <c r="F137" s="383"/>
      <c r="G137" s="387">
        <v>8.9622239999999991</v>
      </c>
      <c r="H137" s="387">
        <v>8.6766640000000006</v>
      </c>
      <c r="I137" s="387">
        <v>9.6308500000000006</v>
      </c>
      <c r="J137" s="387">
        <v>9.7255600000000015</v>
      </c>
      <c r="K137" s="387">
        <v>9.5615759999999987</v>
      </c>
      <c r="L137" s="387">
        <v>9.7409930000000013</v>
      </c>
      <c r="M137" s="383">
        <v>9.1572060000000004</v>
      </c>
      <c r="N137" s="383">
        <v>9.565608000000001</v>
      </c>
      <c r="O137" s="383">
        <v>9.5804399999999994</v>
      </c>
      <c r="P137" s="383">
        <v>9.7841310000000004</v>
      </c>
      <c r="Q137" s="383">
        <v>9.6970030000000005</v>
      </c>
      <c r="R137" s="383">
        <v>9.0780659999999997</v>
      </c>
      <c r="S137" s="337">
        <f t="shared" si="28"/>
        <v>113.16032100000001</v>
      </c>
      <c r="T137" s="290"/>
    </row>
    <row r="138" spans="2:20" ht="13.5" customHeight="1">
      <c r="B138" s="325"/>
      <c r="C138" s="347" t="s">
        <v>128</v>
      </c>
      <c r="D138" s="383"/>
      <c r="E138" s="383"/>
      <c r="F138" s="383"/>
      <c r="G138" s="387">
        <v>20.307023000000001</v>
      </c>
      <c r="H138" s="387">
        <v>20.025454</v>
      </c>
      <c r="I138" s="387">
        <v>21.66499</v>
      </c>
      <c r="J138" s="387">
        <v>21.552957000000003</v>
      </c>
      <c r="K138" s="387">
        <v>21.651373</v>
      </c>
      <c r="L138" s="387">
        <v>21.588260000000002</v>
      </c>
      <c r="M138" s="383">
        <v>20.614122999999999</v>
      </c>
      <c r="N138" s="383">
        <v>22.126163999999999</v>
      </c>
      <c r="O138" s="383">
        <v>20.831668000000001</v>
      </c>
      <c r="P138" s="383">
        <v>21.517097</v>
      </c>
      <c r="Q138" s="383">
        <v>21.029146000000001</v>
      </c>
      <c r="R138" s="383">
        <v>20.889703000000001</v>
      </c>
      <c r="S138" s="337">
        <f t="shared" si="28"/>
        <v>253.79795799999999</v>
      </c>
      <c r="T138" s="290"/>
    </row>
    <row r="139" spans="2:20" ht="13.5" customHeight="1">
      <c r="B139" s="325"/>
      <c r="C139" s="314" t="s">
        <v>86</v>
      </c>
      <c r="D139" s="383"/>
      <c r="E139" s="383"/>
      <c r="F139" s="383"/>
      <c r="G139" s="383"/>
      <c r="H139" s="383"/>
      <c r="I139" s="383"/>
      <c r="J139" s="383"/>
      <c r="K139" s="383"/>
      <c r="L139" s="383"/>
      <c r="M139" s="383"/>
      <c r="N139" s="383"/>
      <c r="O139" s="383"/>
      <c r="P139" s="383"/>
      <c r="Q139" s="383"/>
      <c r="R139" s="383"/>
      <c r="S139" s="337">
        <f t="shared" si="28"/>
        <v>0</v>
      </c>
      <c r="T139" s="290"/>
    </row>
    <row r="140" spans="2:20" ht="13.5" customHeight="1">
      <c r="B140" s="325"/>
      <c r="C140" s="314" t="s">
        <v>87</v>
      </c>
      <c r="D140" s="383">
        <v>3</v>
      </c>
      <c r="E140" s="383">
        <v>18</v>
      </c>
      <c r="F140" s="383"/>
      <c r="G140" s="383">
        <v>3.0349999999999988E-2</v>
      </c>
      <c r="H140" s="383">
        <v>5.6075000000000014E-2</v>
      </c>
      <c r="I140" s="383">
        <v>0.11503000000000002</v>
      </c>
      <c r="J140" s="383">
        <v>0.25511499999999998</v>
      </c>
      <c r="K140" s="383">
        <v>9.840500000000002E-2</v>
      </c>
      <c r="L140" s="383">
        <v>0.10238</v>
      </c>
      <c r="M140" s="383">
        <v>1.2734999999999996E-2</v>
      </c>
      <c r="N140" s="383">
        <v>3.7269999999999998E-2</v>
      </c>
      <c r="O140" s="383">
        <v>1.5820000000000001E-2</v>
      </c>
      <c r="P140" s="383">
        <v>8.4449999999999942E-3</v>
      </c>
      <c r="Q140" s="383">
        <v>2.397500000000001E-2</v>
      </c>
      <c r="R140" s="383">
        <v>2.085999999999999E-2</v>
      </c>
      <c r="S140" s="337">
        <f t="shared" si="25"/>
        <v>0.77646000000000015</v>
      </c>
      <c r="T140" s="290"/>
    </row>
    <row r="141" spans="2:20" ht="13.5" customHeight="1">
      <c r="B141" s="325"/>
      <c r="C141" s="347" t="s">
        <v>126</v>
      </c>
      <c r="D141" s="383"/>
      <c r="E141" s="383"/>
      <c r="F141" s="383"/>
      <c r="G141" s="383">
        <v>1.0800000000000001E-2</v>
      </c>
      <c r="H141" s="383">
        <v>4.9824999999999994E-2</v>
      </c>
      <c r="I141" s="383">
        <v>8.9370000000000005E-2</v>
      </c>
      <c r="J141" s="383">
        <v>4.3484999999999996E-2</v>
      </c>
      <c r="K141" s="383">
        <v>6.8495E-2</v>
      </c>
      <c r="L141" s="383">
        <v>6.4170000000000005E-2</v>
      </c>
      <c r="M141" s="383">
        <v>5.3415000000000004E-2</v>
      </c>
      <c r="N141" s="383">
        <v>6.522E-2</v>
      </c>
      <c r="O141" s="383">
        <v>4.8689999999999997E-2</v>
      </c>
      <c r="P141" s="383">
        <v>4.2904999999999999E-2</v>
      </c>
      <c r="Q141" s="383">
        <v>5.1824999999999996E-2</v>
      </c>
      <c r="R141" s="383">
        <v>8.6400000000000001E-3</v>
      </c>
      <c r="S141" s="337">
        <f t="shared" si="25"/>
        <v>0.59683999999999993</v>
      </c>
      <c r="T141" s="290"/>
    </row>
    <row r="142" spans="2:20" ht="13.5" customHeight="1">
      <c r="B142" s="325"/>
      <c r="C142" s="347" t="s">
        <v>127</v>
      </c>
      <c r="D142" s="383"/>
      <c r="E142" s="383"/>
      <c r="F142" s="383"/>
      <c r="G142" s="383">
        <v>3.6799999999999999E-2</v>
      </c>
      <c r="H142" s="383">
        <v>9.4000000000000004E-3</v>
      </c>
      <c r="I142" s="383">
        <v>3.5299999999999998E-2</v>
      </c>
      <c r="J142" s="383">
        <v>4.5999999999999999E-3</v>
      </c>
      <c r="K142" s="383">
        <v>2.9600000000000001E-2</v>
      </c>
      <c r="L142" s="383">
        <v>2.8400000000000002E-2</v>
      </c>
      <c r="M142" s="383">
        <v>1.9099999999999999E-2</v>
      </c>
      <c r="N142" s="383">
        <v>7.6E-3</v>
      </c>
      <c r="O142" s="383">
        <v>4.5999999999999999E-3</v>
      </c>
      <c r="P142" s="383">
        <v>2.2000000000000001E-3</v>
      </c>
      <c r="Q142" s="383">
        <v>1.18E-2</v>
      </c>
      <c r="R142" s="383">
        <v>1.9E-3</v>
      </c>
      <c r="S142" s="337">
        <f t="shared" si="25"/>
        <v>0.1913</v>
      </c>
      <c r="T142" s="290"/>
    </row>
    <row r="143" spans="2:20" ht="13.5" customHeight="1">
      <c r="B143" s="325"/>
      <c r="C143" s="347" t="s">
        <v>128</v>
      </c>
      <c r="D143" s="383"/>
      <c r="E143" s="383"/>
      <c r="F143" s="383"/>
      <c r="G143" s="383">
        <v>3.9800000000000002E-2</v>
      </c>
      <c r="H143" s="383">
        <v>0.12</v>
      </c>
      <c r="I143" s="383">
        <v>0.1862</v>
      </c>
      <c r="J143" s="383">
        <v>9.1600000000000001E-2</v>
      </c>
      <c r="K143" s="383">
        <v>0.16439999999999999</v>
      </c>
      <c r="L143" s="383">
        <v>9.6299999999999997E-2</v>
      </c>
      <c r="M143" s="383">
        <v>9.1200000000000003E-2</v>
      </c>
      <c r="N143" s="383">
        <v>0.10951</v>
      </c>
      <c r="O143" s="383">
        <v>0.10659</v>
      </c>
      <c r="P143" s="383">
        <v>4.2099999999999999E-2</v>
      </c>
      <c r="Q143" s="383">
        <v>4.2099999999999999E-2</v>
      </c>
      <c r="R143" s="383">
        <v>0.1101</v>
      </c>
      <c r="S143" s="337">
        <f t="shared" si="25"/>
        <v>1.1999</v>
      </c>
      <c r="T143" s="290"/>
    </row>
    <row r="144" spans="2:20" ht="13.5" customHeight="1">
      <c r="B144" s="384"/>
      <c r="C144" s="314" t="s">
        <v>88</v>
      </c>
      <c r="D144" s="383"/>
      <c r="E144" s="383"/>
      <c r="F144" s="383"/>
      <c r="G144" s="383"/>
      <c r="H144" s="383"/>
      <c r="I144" s="383"/>
      <c r="J144" s="383"/>
      <c r="K144" s="383"/>
      <c r="L144" s="383"/>
      <c r="M144" s="383"/>
      <c r="N144" s="383"/>
      <c r="O144" s="383"/>
      <c r="P144" s="383"/>
      <c r="Q144" s="383"/>
      <c r="R144" s="383"/>
      <c r="S144" s="337">
        <f t="shared" si="25"/>
        <v>0</v>
      </c>
      <c r="T144" s="290"/>
    </row>
    <row r="145" spans="2:20" ht="13.5" customHeight="1">
      <c r="B145" s="325"/>
      <c r="C145" s="347" t="s">
        <v>126</v>
      </c>
      <c r="D145" s="383"/>
      <c r="E145" s="383"/>
      <c r="F145" s="383"/>
      <c r="G145" s="383"/>
      <c r="H145" s="383"/>
      <c r="I145" s="383"/>
      <c r="J145" s="383"/>
      <c r="K145" s="383"/>
      <c r="L145" s="383"/>
      <c r="M145" s="383"/>
      <c r="N145" s="383"/>
      <c r="O145" s="383"/>
      <c r="P145" s="383"/>
      <c r="Q145" s="383"/>
      <c r="R145" s="383"/>
      <c r="S145" s="337">
        <f t="shared" si="25"/>
        <v>0</v>
      </c>
      <c r="T145" s="290"/>
    </row>
    <row r="146" spans="2:20" ht="13.5" customHeight="1">
      <c r="B146" s="325"/>
      <c r="C146" s="347" t="s">
        <v>127</v>
      </c>
      <c r="D146" s="383"/>
      <c r="E146" s="383"/>
      <c r="F146" s="383"/>
      <c r="G146" s="383"/>
      <c r="H146" s="383"/>
      <c r="I146" s="383"/>
      <c r="J146" s="383"/>
      <c r="K146" s="383"/>
      <c r="L146" s="383"/>
      <c r="M146" s="383"/>
      <c r="N146" s="383"/>
      <c r="O146" s="383"/>
      <c r="P146" s="383"/>
      <c r="Q146" s="383"/>
      <c r="R146" s="383"/>
      <c r="S146" s="337">
        <f t="shared" si="25"/>
        <v>0</v>
      </c>
      <c r="T146" s="290"/>
    </row>
    <row r="147" spans="2:20" ht="13.5" customHeight="1">
      <c r="B147" s="325"/>
      <c r="C147" s="347" t="s">
        <v>128</v>
      </c>
      <c r="D147" s="383"/>
      <c r="E147" s="383"/>
      <c r="F147" s="383"/>
      <c r="G147" s="383"/>
      <c r="H147" s="383"/>
      <c r="I147" s="383"/>
      <c r="J147" s="383"/>
      <c r="K147" s="383"/>
      <c r="L147" s="383"/>
      <c r="M147" s="383"/>
      <c r="N147" s="383"/>
      <c r="O147" s="383"/>
      <c r="P147" s="383"/>
      <c r="Q147" s="383"/>
      <c r="R147" s="383"/>
      <c r="S147" s="337">
        <f t="shared" si="25"/>
        <v>0</v>
      </c>
      <c r="T147" s="290"/>
    </row>
    <row r="148" spans="2:20" ht="13.5" customHeight="1">
      <c r="B148" s="325"/>
      <c r="C148" s="347" t="s">
        <v>89</v>
      </c>
      <c r="D148" s="383">
        <v>15</v>
      </c>
      <c r="E148" s="383">
        <v>494.32600000000002</v>
      </c>
      <c r="F148" s="383"/>
      <c r="G148" s="383">
        <v>28.265047999999997</v>
      </c>
      <c r="H148" s="383">
        <v>1.9556865499999998</v>
      </c>
      <c r="I148" s="383">
        <v>0.82042321000000007</v>
      </c>
      <c r="J148" s="383">
        <v>44.054740199999998</v>
      </c>
      <c r="K148" s="383">
        <v>65.394766510000011</v>
      </c>
      <c r="L148" s="383">
        <v>68.067057000000005</v>
      </c>
      <c r="M148" s="383">
        <v>77.636047999999988</v>
      </c>
      <c r="N148" s="383">
        <v>43.388613180000007</v>
      </c>
      <c r="O148" s="383">
        <v>1.9480591700000001</v>
      </c>
      <c r="P148" s="383">
        <v>14.574905000000001</v>
      </c>
      <c r="Q148" s="383">
        <v>55.525027000000009</v>
      </c>
      <c r="R148" s="383">
        <v>101.76130600000002</v>
      </c>
      <c r="S148" s="337">
        <f t="shared" si="25"/>
        <v>503.39167982000004</v>
      </c>
      <c r="T148" s="290"/>
    </row>
    <row r="149" spans="2:20" ht="13.5" customHeight="1">
      <c r="B149" s="325"/>
      <c r="C149" s="347" t="s">
        <v>90</v>
      </c>
      <c r="D149" s="383"/>
      <c r="E149" s="383"/>
      <c r="F149" s="383"/>
      <c r="G149" s="383"/>
      <c r="H149" s="383"/>
      <c r="I149" s="383"/>
      <c r="J149" s="383"/>
      <c r="K149" s="383"/>
      <c r="L149" s="383"/>
      <c r="M149" s="383"/>
      <c r="N149" s="383"/>
      <c r="O149" s="383"/>
      <c r="P149" s="383"/>
      <c r="Q149" s="383"/>
      <c r="R149" s="383"/>
      <c r="S149" s="337">
        <f t="shared" si="25"/>
        <v>0</v>
      </c>
      <c r="T149" s="290"/>
    </row>
    <row r="150" spans="2:20" ht="13.5" customHeight="1">
      <c r="B150" s="325"/>
      <c r="C150" s="347" t="s">
        <v>91</v>
      </c>
      <c r="D150" s="383">
        <v>0</v>
      </c>
      <c r="E150" s="383">
        <v>0</v>
      </c>
      <c r="F150" s="383"/>
      <c r="G150" s="383"/>
      <c r="H150" s="383"/>
      <c r="I150" s="383"/>
      <c r="J150" s="383"/>
      <c r="K150" s="383"/>
      <c r="L150" s="383"/>
      <c r="M150" s="383"/>
      <c r="N150" s="383"/>
      <c r="O150" s="383"/>
      <c r="P150" s="383"/>
      <c r="Q150" s="383"/>
      <c r="R150" s="383"/>
      <c r="S150" s="337">
        <f t="shared" si="25"/>
        <v>0</v>
      </c>
      <c r="T150" s="290"/>
    </row>
    <row r="151" spans="2:20" ht="13.5" customHeight="1">
      <c r="B151" s="325"/>
      <c r="C151" s="314" t="s">
        <v>129</v>
      </c>
      <c r="D151" s="383">
        <v>10</v>
      </c>
      <c r="E151" s="383">
        <v>150</v>
      </c>
      <c r="F151" s="383"/>
      <c r="G151" s="383">
        <v>36.458371</v>
      </c>
      <c r="H151" s="383">
        <v>35.883802000000003</v>
      </c>
      <c r="I151" s="383">
        <v>37.078419000000004</v>
      </c>
      <c r="J151" s="383">
        <v>33.844166000000001</v>
      </c>
      <c r="K151" s="383">
        <v>36.445523999999999</v>
      </c>
      <c r="L151" s="383">
        <v>34.181398999999999</v>
      </c>
      <c r="M151" s="383">
        <v>33.681036000000006</v>
      </c>
      <c r="N151" s="383">
        <v>34.997374000000001</v>
      </c>
      <c r="O151" s="383">
        <v>32.462087000000004</v>
      </c>
      <c r="P151" s="383">
        <v>35.950392000000001</v>
      </c>
      <c r="Q151" s="383">
        <v>34.294392000000002</v>
      </c>
      <c r="R151" s="383">
        <v>30.944920399999987</v>
      </c>
      <c r="S151" s="337">
        <f t="shared" si="25"/>
        <v>416.22188240000003</v>
      </c>
      <c r="T151" s="290"/>
    </row>
    <row r="152" spans="2:20" ht="13.5" customHeight="1">
      <c r="B152" s="325"/>
      <c r="C152" s="314" t="s">
        <v>130</v>
      </c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  <c r="R152" s="383"/>
      <c r="S152" s="337">
        <f t="shared" si="25"/>
        <v>0</v>
      </c>
      <c r="T152" s="290"/>
    </row>
    <row r="153" spans="2:20" ht="13.5" customHeight="1">
      <c r="B153" s="325"/>
      <c r="C153" s="314" t="s">
        <v>92</v>
      </c>
      <c r="D153" s="383">
        <v>2</v>
      </c>
      <c r="E153" s="383">
        <v>26</v>
      </c>
      <c r="F153" s="383"/>
      <c r="G153" s="383">
        <v>9.5870999999999995</v>
      </c>
      <c r="H153" s="383">
        <v>9.4260000000000002</v>
      </c>
      <c r="I153" s="383">
        <v>10.352399999999999</v>
      </c>
      <c r="J153" s="383">
        <v>9.5981999999999985</v>
      </c>
      <c r="K153" s="383">
        <v>9.1532999999999998</v>
      </c>
      <c r="L153" s="383">
        <v>9.5663999999999998</v>
      </c>
      <c r="M153" s="383">
        <v>9.3830999999999989</v>
      </c>
      <c r="N153" s="383">
        <v>8.8478999999999992</v>
      </c>
      <c r="O153" s="383">
        <v>6.8247</v>
      </c>
      <c r="P153" s="383">
        <v>7.2183000000000002</v>
      </c>
      <c r="Q153" s="383">
        <v>7.4988000000000001</v>
      </c>
      <c r="R153" s="383">
        <v>7.4496000000000002</v>
      </c>
      <c r="S153" s="337">
        <f>SUM(G153:R153)</f>
        <v>104.90580000000001</v>
      </c>
      <c r="T153" s="290"/>
    </row>
    <row r="154" spans="2:20" ht="13.5" customHeight="1">
      <c r="B154" s="325"/>
      <c r="C154" s="385" t="s">
        <v>135</v>
      </c>
      <c r="D154" s="383"/>
      <c r="E154" s="383"/>
      <c r="F154" s="383"/>
      <c r="G154" s="383"/>
      <c r="H154" s="383"/>
      <c r="I154" s="383"/>
      <c r="J154" s="383"/>
      <c r="K154" s="383"/>
      <c r="L154" s="383"/>
      <c r="M154" s="383"/>
      <c r="N154" s="383"/>
      <c r="O154" s="383"/>
      <c r="P154" s="383"/>
      <c r="Q154" s="383"/>
      <c r="R154" s="383"/>
      <c r="S154" s="337">
        <f t="shared" si="25"/>
        <v>0</v>
      </c>
      <c r="T154" s="290"/>
    </row>
    <row r="155" spans="2:20" ht="13.5" customHeight="1">
      <c r="B155" s="325"/>
      <c r="C155" s="385" t="s">
        <v>136</v>
      </c>
      <c r="D155" s="383"/>
      <c r="E155" s="383"/>
      <c r="F155" s="383"/>
      <c r="G155" s="383"/>
      <c r="H155" s="383"/>
      <c r="I155" s="383"/>
      <c r="J155" s="383"/>
      <c r="K155" s="383"/>
      <c r="L155" s="383"/>
      <c r="M155" s="383"/>
      <c r="N155" s="383"/>
      <c r="O155" s="383"/>
      <c r="P155" s="383"/>
      <c r="Q155" s="383"/>
      <c r="R155" s="383"/>
      <c r="S155" s="337">
        <f t="shared" si="25"/>
        <v>0</v>
      </c>
      <c r="T155" s="290"/>
    </row>
    <row r="156" spans="2:20" ht="13.5" customHeight="1">
      <c r="B156" s="325"/>
      <c r="C156" s="298"/>
      <c r="D156" s="338"/>
      <c r="E156" s="338"/>
      <c r="F156" s="338"/>
      <c r="G156" s="338"/>
      <c r="H156" s="338"/>
      <c r="I156" s="338"/>
      <c r="J156" s="338"/>
      <c r="K156" s="338"/>
      <c r="L156" s="383"/>
      <c r="M156" s="383"/>
      <c r="N156" s="383"/>
      <c r="O156" s="383"/>
      <c r="P156" s="383"/>
      <c r="Q156" s="383"/>
      <c r="R156" s="383"/>
      <c r="S156" s="386"/>
      <c r="T156" s="290"/>
    </row>
    <row r="157" spans="2:20" ht="13.5" customHeight="1">
      <c r="B157" s="325"/>
      <c r="C157" s="334" t="s">
        <v>99</v>
      </c>
      <c r="D157" s="371">
        <f t="shared" ref="D157:R157" si="29">D74+D103+D131</f>
        <v>2463</v>
      </c>
      <c r="E157" s="377">
        <f t="shared" si="29"/>
        <v>1643.2854499999999</v>
      </c>
      <c r="F157" s="378">
        <f t="shared" si="29"/>
        <v>0</v>
      </c>
      <c r="G157" s="377">
        <f t="shared" si="29"/>
        <v>306.86893619041666</v>
      </c>
      <c r="H157" s="379">
        <f t="shared" si="29"/>
        <v>232.1205703929167</v>
      </c>
      <c r="I157" s="379">
        <f t="shared" si="29"/>
        <v>227.45477022041669</v>
      </c>
      <c r="J157" s="379">
        <f t="shared" si="29"/>
        <v>297.76249475666663</v>
      </c>
      <c r="K157" s="379">
        <f t="shared" si="29"/>
        <v>360.88097764666668</v>
      </c>
      <c r="L157" s="379">
        <f t="shared" si="29"/>
        <v>362.00549850666664</v>
      </c>
      <c r="M157" s="379">
        <f t="shared" si="29"/>
        <v>342.79013949919067</v>
      </c>
      <c r="N157" s="379">
        <f t="shared" si="29"/>
        <v>302.30480633666673</v>
      </c>
      <c r="O157" s="379">
        <f t="shared" si="29"/>
        <v>258.18530954666664</v>
      </c>
      <c r="P157" s="379">
        <f t="shared" si="29"/>
        <v>303.49608885666669</v>
      </c>
      <c r="Q157" s="379">
        <f t="shared" si="29"/>
        <v>335.78864556425867</v>
      </c>
      <c r="R157" s="380">
        <f t="shared" si="29"/>
        <v>387.52379813655079</v>
      </c>
      <c r="S157" s="381">
        <f>SUM(G157:R157)</f>
        <v>3717.1820356537505</v>
      </c>
      <c r="T157" s="290"/>
    </row>
    <row r="158" spans="2:20" s="205" customFormat="1" ht="13.5" customHeight="1" thickBot="1">
      <c r="B158" s="323"/>
      <c r="C158" s="353" t="s">
        <v>100</v>
      </c>
      <c r="D158" s="389">
        <f t="shared" ref="D158:R158" si="30">D69+D157</f>
        <v>4743186</v>
      </c>
      <c r="E158" s="390">
        <f t="shared" si="30"/>
        <v>5149.3178827712773</v>
      </c>
      <c r="F158" s="391">
        <f t="shared" si="30"/>
        <v>4704431.5194764594</v>
      </c>
      <c r="G158" s="390">
        <f t="shared" si="30"/>
        <v>1247.7718186604168</v>
      </c>
      <c r="H158" s="392">
        <f t="shared" si="30"/>
        <v>886.20680531291669</v>
      </c>
      <c r="I158" s="392">
        <f t="shared" si="30"/>
        <v>803.97449236041678</v>
      </c>
      <c r="J158" s="392">
        <f t="shared" si="30"/>
        <v>1248.3660867566666</v>
      </c>
      <c r="K158" s="392">
        <f t="shared" si="30"/>
        <v>1301.806933386667</v>
      </c>
      <c r="L158" s="392">
        <f t="shared" si="30"/>
        <v>1407.8897346203607</v>
      </c>
      <c r="M158" s="392">
        <f t="shared" si="30"/>
        <v>1219.6115647891907</v>
      </c>
      <c r="N158" s="392">
        <f t="shared" si="30"/>
        <v>1045.0535543566668</v>
      </c>
      <c r="O158" s="392">
        <f t="shared" si="30"/>
        <v>1147.9157833466668</v>
      </c>
      <c r="P158" s="392">
        <f t="shared" si="30"/>
        <v>1409.6660876566666</v>
      </c>
      <c r="Q158" s="392">
        <f t="shared" si="30"/>
        <v>1414.7250381142585</v>
      </c>
      <c r="R158" s="393">
        <f t="shared" si="30"/>
        <v>1804.2018756365508</v>
      </c>
      <c r="S158" s="394">
        <f>SUM(G158:R158)</f>
        <v>14937.189774997445</v>
      </c>
      <c r="T158" s="289"/>
    </row>
    <row r="159" spans="2:20" ht="13.5" customHeight="1">
      <c r="G159" s="282"/>
      <c r="H159" s="282"/>
      <c r="I159" s="282"/>
      <c r="J159" s="282"/>
      <c r="K159" s="282"/>
      <c r="L159" s="282"/>
    </row>
  </sheetData>
  <mergeCells count="4">
    <mergeCell ref="C5:C6"/>
    <mergeCell ref="D5:D6"/>
    <mergeCell ref="E5:F5"/>
    <mergeCell ref="G5:S5"/>
  </mergeCells>
  <pageMargins left="0.51181102362204722" right="0.31496062992125984" top="0.35433070866141736" bottom="0.35433070866141736" header="0.31496062992125984" footer="0.31496062992125984"/>
  <pageSetup paperSize="5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1"/>
  <sheetViews>
    <sheetView showGridLines="0" topLeftCell="B1" zoomScale="80" zoomScaleNormal="80" workbookViewId="0">
      <selection activeCell="G114" sqref="G114"/>
    </sheetView>
  </sheetViews>
  <sheetFormatPr defaultColWidth="9.109375" defaultRowHeight="14.4"/>
  <cols>
    <col min="1" max="1" width="9.109375" style="201"/>
    <col min="2" max="2" width="53.109375" style="201" customWidth="1"/>
    <col min="3" max="3" width="10.21875" style="201" customWidth="1"/>
    <col min="4" max="4" width="12" style="201" customWidth="1"/>
    <col min="5" max="5" width="13.21875" style="201" customWidth="1"/>
    <col min="6" max="17" width="10.88671875" style="201" customWidth="1"/>
    <col min="18" max="18" width="10.88671875" style="285" customWidth="1"/>
    <col min="19" max="19" width="10.109375" style="201" bestFit="1" customWidth="1"/>
    <col min="20" max="16384" width="9.109375" style="201"/>
  </cols>
  <sheetData>
    <row r="1" spans="1:20" ht="15" thickBot="1"/>
    <row r="2" spans="1:20" ht="15" thickBot="1">
      <c r="B2" s="202" t="s">
        <v>138</v>
      </c>
      <c r="C2" s="202"/>
      <c r="D2" s="202"/>
      <c r="E2" s="202"/>
      <c r="F2" s="395"/>
      <c r="G2" s="395"/>
      <c r="H2" s="395"/>
      <c r="I2" s="395"/>
      <c r="J2" s="202"/>
      <c r="K2" s="322"/>
      <c r="L2" s="322"/>
      <c r="M2" s="322"/>
      <c r="N2" s="322"/>
      <c r="O2" s="322"/>
      <c r="P2" s="322"/>
      <c r="Q2" s="322"/>
      <c r="R2" s="286"/>
      <c r="S2" s="287"/>
    </row>
    <row r="3" spans="1:20" s="205" customFormat="1" ht="15" thickBot="1">
      <c r="B3" s="434" t="s">
        <v>142</v>
      </c>
      <c r="C3" s="435"/>
      <c r="D3" s="435"/>
      <c r="E3" s="435"/>
      <c r="F3" s="436"/>
      <c r="G3" s="436"/>
      <c r="H3" s="436"/>
      <c r="I3" s="436"/>
      <c r="J3" s="436"/>
      <c r="K3" s="435"/>
      <c r="L3" s="435"/>
      <c r="M3" s="435"/>
      <c r="N3" s="435"/>
      <c r="O3" s="435"/>
      <c r="P3" s="435"/>
      <c r="Q3" s="435"/>
      <c r="R3" s="437"/>
      <c r="S3" s="438"/>
      <c r="T3" s="439"/>
    </row>
    <row r="4" spans="1:20">
      <c r="B4" s="440"/>
      <c r="C4" s="440"/>
      <c r="D4" s="440"/>
      <c r="E4" s="440"/>
      <c r="F4" s="440"/>
      <c r="G4" s="441"/>
      <c r="H4" s="441"/>
      <c r="I4" s="441"/>
      <c r="J4" s="436"/>
      <c r="K4" s="441"/>
      <c r="L4" s="441"/>
      <c r="M4" s="441"/>
      <c r="N4" s="441"/>
      <c r="O4" s="441"/>
      <c r="P4" s="441"/>
      <c r="Q4" s="441"/>
      <c r="R4" s="437"/>
      <c r="S4" s="442"/>
      <c r="T4" s="443"/>
    </row>
    <row r="5" spans="1:20">
      <c r="B5" s="589" t="s">
        <v>0</v>
      </c>
      <c r="C5" s="589" t="s">
        <v>1</v>
      </c>
      <c r="D5" s="589" t="s">
        <v>2</v>
      </c>
      <c r="E5" s="589"/>
      <c r="F5" s="589" t="s">
        <v>3</v>
      </c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442"/>
      <c r="T5" s="443"/>
    </row>
    <row r="6" spans="1:20" ht="57.6">
      <c r="B6" s="589"/>
      <c r="C6" s="589"/>
      <c r="D6" s="397" t="s">
        <v>4</v>
      </c>
      <c r="E6" s="397" t="s">
        <v>5</v>
      </c>
      <c r="F6" s="398" t="s">
        <v>6</v>
      </c>
      <c r="G6" s="398" t="s">
        <v>7</v>
      </c>
      <c r="H6" s="398" t="s">
        <v>8</v>
      </c>
      <c r="I6" s="398" t="s">
        <v>9</v>
      </c>
      <c r="J6" s="398" t="s">
        <v>10</v>
      </c>
      <c r="K6" s="398" t="s">
        <v>11</v>
      </c>
      <c r="L6" s="398" t="s">
        <v>12</v>
      </c>
      <c r="M6" s="398" t="s">
        <v>13</v>
      </c>
      <c r="N6" s="398" t="s">
        <v>14</v>
      </c>
      <c r="O6" s="398" t="s">
        <v>15</v>
      </c>
      <c r="P6" s="398" t="s">
        <v>16</v>
      </c>
      <c r="Q6" s="398" t="s">
        <v>17</v>
      </c>
      <c r="R6" s="444" t="s">
        <v>18</v>
      </c>
      <c r="S6" s="440"/>
      <c r="T6" s="443"/>
    </row>
    <row r="7" spans="1:20" s="205" customFormat="1">
      <c r="B7" s="400" t="s">
        <v>19</v>
      </c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401"/>
      <c r="S7" s="435"/>
      <c r="T7" s="439"/>
    </row>
    <row r="8" spans="1:20" s="205" customFormat="1">
      <c r="B8" s="400" t="s">
        <v>20</v>
      </c>
      <c r="C8" s="335">
        <f t="shared" ref="C8:Q8" si="0">C9+C12+C15</f>
        <v>3484624</v>
      </c>
      <c r="D8" s="336">
        <f t="shared" si="0"/>
        <v>2429.5251006966787</v>
      </c>
      <c r="E8" s="335">
        <f t="shared" si="0"/>
        <v>0</v>
      </c>
      <c r="F8" s="336">
        <f t="shared" si="0"/>
        <v>307.31055000000003</v>
      </c>
      <c r="G8" s="336">
        <f t="shared" si="0"/>
        <v>310.77346699999998</v>
      </c>
      <c r="H8" s="336">
        <f t="shared" si="0"/>
        <v>327.3171650000001</v>
      </c>
      <c r="I8" s="336">
        <f t="shared" si="0"/>
        <v>292.80948899999999</v>
      </c>
      <c r="J8" s="336">
        <f t="shared" si="0"/>
        <v>276.085577</v>
      </c>
      <c r="K8" s="336">
        <f t="shared" si="0"/>
        <v>267.74348099999997</v>
      </c>
      <c r="L8" s="336">
        <f t="shared" si="0"/>
        <v>286.81626200000005</v>
      </c>
      <c r="M8" s="336">
        <f t="shared" si="0"/>
        <v>268.87149799999997</v>
      </c>
      <c r="N8" s="336">
        <f t="shared" si="0"/>
        <v>232.98083000000003</v>
      </c>
      <c r="O8" s="336">
        <f t="shared" si="0"/>
        <v>199.244148</v>
      </c>
      <c r="P8" s="336">
        <f t="shared" si="0"/>
        <v>196.70711299999999</v>
      </c>
      <c r="Q8" s="336">
        <f t="shared" si="0"/>
        <v>229.85235700000004</v>
      </c>
      <c r="R8" s="403">
        <f>SUM(F8:Q8)</f>
        <v>3196.5119370000002</v>
      </c>
      <c r="S8" s="438"/>
      <c r="T8" s="439"/>
    </row>
    <row r="9" spans="1:20" s="205" customFormat="1">
      <c r="B9" s="400" t="s">
        <v>113</v>
      </c>
      <c r="C9" s="335">
        <f>C10+C11</f>
        <v>2722341</v>
      </c>
      <c r="D9" s="336">
        <f>D10+D11</f>
        <v>1397.6017168645785</v>
      </c>
      <c r="E9" s="335">
        <f t="shared" ref="E9:Q9" si="1">E10+E11</f>
        <v>0</v>
      </c>
      <c r="F9" s="336">
        <f t="shared" si="1"/>
        <v>148.12774025984589</v>
      </c>
      <c r="G9" s="336">
        <f t="shared" si="1"/>
        <v>149.79691194925715</v>
      </c>
      <c r="H9" s="336">
        <f t="shared" si="1"/>
        <v>157.77119268996503</v>
      </c>
      <c r="I9" s="336">
        <f t="shared" si="1"/>
        <v>141.13803750704361</v>
      </c>
      <c r="J9" s="336">
        <f t="shared" si="1"/>
        <v>133.07689124029645</v>
      </c>
      <c r="K9" s="336">
        <f t="shared" si="1"/>
        <v>129.05589088898827</v>
      </c>
      <c r="L9" s="336">
        <f t="shared" si="1"/>
        <v>138.24922300856875</v>
      </c>
      <c r="M9" s="336">
        <f t="shared" si="1"/>
        <v>129.59960996789624</v>
      </c>
      <c r="N9" s="336">
        <f t="shared" si="1"/>
        <v>112.29983439150824</v>
      </c>
      <c r="O9" s="336">
        <f t="shared" si="1"/>
        <v>96.038308490347276</v>
      </c>
      <c r="P9" s="336">
        <f t="shared" si="1"/>
        <v>94.815424142542952</v>
      </c>
      <c r="Q9" s="336">
        <f t="shared" si="1"/>
        <v>110.7918691233001</v>
      </c>
      <c r="R9" s="403">
        <f t="shared" ref="R9:R70" si="2">SUM(F9:Q9)</f>
        <v>1540.7609336595601</v>
      </c>
      <c r="S9" s="438"/>
      <c r="T9" s="439"/>
    </row>
    <row r="10" spans="1:20">
      <c r="A10" s="282"/>
      <c r="B10" s="404" t="s">
        <v>22</v>
      </c>
      <c r="C10" s="405">
        <f>'[54]FY18-19 Sales'!$D10</f>
        <v>1601474</v>
      </c>
      <c r="D10" s="406">
        <f>'[54]FY18-19 Sales'!$E10</f>
        <v>691.74052893519945</v>
      </c>
      <c r="E10" s="405"/>
      <c r="F10" s="406">
        <f>'[54]FY18-19 Sales'!$G10</f>
        <v>120.34826094568764</v>
      </c>
      <c r="G10" s="406">
        <f>'[54]FY18-19 Sales'!$H10</f>
        <v>121.70440065110698</v>
      </c>
      <c r="H10" s="406">
        <f>'[54]FY18-19 Sales'!$I10</f>
        <v>128.18320615879509</v>
      </c>
      <c r="I10" s="406">
        <f>'[54]FY18-19 Sales'!$J10</f>
        <v>114.66938830946563</v>
      </c>
      <c r="J10" s="406">
        <f>'[54]FY18-19 Sales'!$K10</f>
        <v>108.12000780362646</v>
      </c>
      <c r="K10" s="406">
        <f>'[54]FY18-19 Sales'!$L10</f>
        <v>104.85309507888601</v>
      </c>
      <c r="L10" s="406">
        <f>'[54]FY18-19 Sales'!$M10</f>
        <v>112.32233433783098</v>
      </c>
      <c r="M10" s="406">
        <f>'[54]FY18-19 Sales'!$N10</f>
        <v>105.29484653931318</v>
      </c>
      <c r="N10" s="406">
        <f>'[54]FY18-19 Sales'!$O10</f>
        <v>91.23942449806195</v>
      </c>
      <c r="O10" s="406">
        <f>'[54]FY18-19 Sales'!$P10</f>
        <v>78.027541571238629</v>
      </c>
      <c r="P10" s="406">
        <f>'[54]FY18-19 Sales'!$Q10</f>
        <v>77.033993675768258</v>
      </c>
      <c r="Q10" s="406">
        <f>'[54]FY18-19 Sales'!$R10</f>
        <v>90.014258993768209</v>
      </c>
      <c r="R10" s="403">
        <f t="shared" si="2"/>
        <v>1251.8107585635489</v>
      </c>
      <c r="S10" s="442"/>
      <c r="T10" s="443"/>
    </row>
    <row r="11" spans="1:20" s="205" customFormat="1">
      <c r="B11" s="404" t="s">
        <v>24</v>
      </c>
      <c r="C11" s="405">
        <f>'[54]FY18-19 Sales'!$D11</f>
        <v>1120867</v>
      </c>
      <c r="D11" s="406">
        <f>'[54]FY18-19 Sales'!$E11</f>
        <v>705.86118792937907</v>
      </c>
      <c r="E11" s="405"/>
      <c r="F11" s="406">
        <f>'[54]FY18-19 Sales'!$G11</f>
        <v>27.779479314158252</v>
      </c>
      <c r="G11" s="406">
        <f>'[54]FY18-19 Sales'!$H11</f>
        <v>28.092511298150168</v>
      </c>
      <c r="H11" s="406">
        <f>'[54]FY18-19 Sales'!$I11</f>
        <v>29.587986531169935</v>
      </c>
      <c r="I11" s="406">
        <f>'[54]FY18-19 Sales'!$J11</f>
        <v>26.468649197577978</v>
      </c>
      <c r="J11" s="406">
        <f>'[54]FY18-19 Sales'!$K11</f>
        <v>24.956883436669994</v>
      </c>
      <c r="K11" s="406">
        <f>'[54]FY18-19 Sales'!$L11</f>
        <v>24.202795810102266</v>
      </c>
      <c r="L11" s="406">
        <f>'[54]FY18-19 Sales'!$M11</f>
        <v>25.926888670737775</v>
      </c>
      <c r="M11" s="406">
        <f>'[54]FY18-19 Sales'!$N11</f>
        <v>24.304763428583044</v>
      </c>
      <c r="N11" s="406">
        <f>'[54]FY18-19 Sales'!$O11</f>
        <v>21.060409893446291</v>
      </c>
      <c r="O11" s="406">
        <f>'[54]FY18-19 Sales'!$P11</f>
        <v>18.010766919108651</v>
      </c>
      <c r="P11" s="406">
        <f>'[54]FY18-19 Sales'!$Q11</f>
        <v>17.781430466774701</v>
      </c>
      <c r="Q11" s="406">
        <f>'[54]FY18-19 Sales'!$R11</f>
        <v>20.777610129531897</v>
      </c>
      <c r="R11" s="403">
        <f t="shared" si="2"/>
        <v>288.95017509601098</v>
      </c>
      <c r="S11" s="438"/>
      <c r="T11" s="439"/>
    </row>
    <row r="12" spans="1:20" ht="13.8" customHeight="1">
      <c r="B12" s="400" t="s">
        <v>114</v>
      </c>
      <c r="C12" s="335">
        <f t="shared" ref="C12:D12" si="3">SUM(C13:C14)</f>
        <v>598083</v>
      </c>
      <c r="D12" s="342">
        <f t="shared" si="3"/>
        <v>711.94797723327008</v>
      </c>
      <c r="E12" s="335"/>
      <c r="F12" s="342">
        <f t="shared" ref="F12:Q12" si="4">SUM(F13:F14)</f>
        <v>99.529274112391334</v>
      </c>
      <c r="G12" s="342">
        <f t="shared" si="4"/>
        <v>100.65081587306781</v>
      </c>
      <c r="H12" s="342">
        <f t="shared" si="4"/>
        <v>106.00885598290013</v>
      </c>
      <c r="I12" s="342">
        <f t="shared" si="4"/>
        <v>94.832786877607148</v>
      </c>
      <c r="J12" s="342">
        <f t="shared" si="4"/>
        <v>89.416380504055979</v>
      </c>
      <c r="K12" s="342">
        <f t="shared" si="4"/>
        <v>86.714609414661609</v>
      </c>
      <c r="L12" s="342">
        <f t="shared" si="4"/>
        <v>92.891748625256952</v>
      </c>
      <c r="M12" s="342">
        <f t="shared" si="4"/>
        <v>87.079942505882968</v>
      </c>
      <c r="N12" s="342">
        <f t="shared" si="4"/>
        <v>75.455961053086043</v>
      </c>
      <c r="O12" s="342">
        <f t="shared" si="4"/>
        <v>64.529595295644327</v>
      </c>
      <c r="P12" s="342">
        <f t="shared" si="4"/>
        <v>63.70792076495303</v>
      </c>
      <c r="Q12" s="342">
        <f t="shared" si="4"/>
        <v>74.442736330504232</v>
      </c>
      <c r="R12" s="403">
        <f t="shared" si="2"/>
        <v>1035.2606273400115</v>
      </c>
      <c r="S12" s="442"/>
      <c r="T12" s="443"/>
    </row>
    <row r="13" spans="1:20">
      <c r="B13" s="404" t="s">
        <v>115</v>
      </c>
      <c r="C13" s="406"/>
      <c r="D13" s="406"/>
      <c r="E13" s="406"/>
      <c r="F13" s="406">
        <f>'[54]FY18-19 Sales'!$G13</f>
        <v>68.999246595505724</v>
      </c>
      <c r="G13" s="406">
        <f>'[54]FY18-19 Sales'!$H13</f>
        <v>69.776761926569918</v>
      </c>
      <c r="H13" s="406">
        <f>'[54]FY18-19 Sales'!$I13</f>
        <v>73.491254311890174</v>
      </c>
      <c r="I13" s="406">
        <f>'[54]FY18-19 Sales'!$J13</f>
        <v>65.743379578133656</v>
      </c>
      <c r="J13" s="406">
        <f>'[54]FY18-19 Sales'!$K13</f>
        <v>61.988424441938236</v>
      </c>
      <c r="K13" s="406">
        <f>'[54]FY18-19 Sales'!$L13</f>
        <v>60.115405962659274</v>
      </c>
      <c r="L13" s="406">
        <f>'[54]FY18-19 Sales'!$M13</f>
        <v>64.397743550747549</v>
      </c>
      <c r="M13" s="406">
        <f>'[54]FY18-19 Sales'!$N13</f>
        <v>60.368675247254032</v>
      </c>
      <c r="N13" s="406">
        <f>'[54]FY18-19 Sales'!$O13</f>
        <v>52.310282680485912</v>
      </c>
      <c r="O13" s="406">
        <f>'[54]FY18-19 Sales'!$P13</f>
        <v>44.735516241025373</v>
      </c>
      <c r="P13" s="406">
        <f>'[54]FY18-19 Sales'!$Q13</f>
        <v>44.165885606520867</v>
      </c>
      <c r="Q13" s="406">
        <f>'[54]FY18-19 Sales'!$R13</f>
        <v>51.607858764371159</v>
      </c>
      <c r="R13" s="403">
        <f t="shared" si="2"/>
        <v>717.70043490710179</v>
      </c>
      <c r="S13" s="442"/>
      <c r="T13" s="443"/>
    </row>
    <row r="14" spans="1:20" s="205" customFormat="1">
      <c r="B14" s="404" t="s">
        <v>132</v>
      </c>
      <c r="C14" s="405">
        <f>'[54]FY18-19 Sales'!$D14</f>
        <v>598083</v>
      </c>
      <c r="D14" s="406">
        <f>'[54]FY18-19 Sales'!$E14</f>
        <v>711.94797723327008</v>
      </c>
      <c r="E14" s="405"/>
      <c r="F14" s="406">
        <f>'[54]FY18-19 Sales'!$G14</f>
        <v>30.530027516885607</v>
      </c>
      <c r="G14" s="406">
        <f>'[54]FY18-19 Sales'!$H14</f>
        <v>30.874053946497902</v>
      </c>
      <c r="H14" s="406">
        <f>'[54]FY18-19 Sales'!$I14</f>
        <v>32.517601671009956</v>
      </c>
      <c r="I14" s="406">
        <f>'[54]FY18-19 Sales'!$J14</f>
        <v>29.089407299473493</v>
      </c>
      <c r="J14" s="406">
        <f>'[54]FY18-19 Sales'!$K14</f>
        <v>27.427956062117751</v>
      </c>
      <c r="K14" s="406">
        <f>'[54]FY18-19 Sales'!$L14</f>
        <v>26.599203452002339</v>
      </c>
      <c r="L14" s="406">
        <f>'[54]FY18-19 Sales'!$M14</f>
        <v>28.494005074509396</v>
      </c>
      <c r="M14" s="406">
        <f>'[54]FY18-19 Sales'!$N14</f>
        <v>26.711267258628943</v>
      </c>
      <c r="N14" s="406">
        <f>'[54]FY18-19 Sales'!$O14</f>
        <v>23.145678372600123</v>
      </c>
      <c r="O14" s="406">
        <f>'[54]FY18-19 Sales'!$P14</f>
        <v>19.794079054618948</v>
      </c>
      <c r="P14" s="406">
        <f>'[54]FY18-19 Sales'!$Q14</f>
        <v>19.542035158432167</v>
      </c>
      <c r="Q14" s="406">
        <f>'[54]FY18-19 Sales'!$R14</f>
        <v>22.83487756613307</v>
      </c>
      <c r="R14" s="403">
        <f t="shared" si="2"/>
        <v>317.56019243290967</v>
      </c>
      <c r="S14" s="438"/>
      <c r="T14" s="439"/>
    </row>
    <row r="15" spans="1:20">
      <c r="B15" s="400" t="s">
        <v>116</v>
      </c>
      <c r="C15" s="335">
        <f t="shared" ref="C15:D15" si="5">SUM(C16:C20)</f>
        <v>164200</v>
      </c>
      <c r="D15" s="342">
        <f t="shared" si="5"/>
        <v>319.97540659883009</v>
      </c>
      <c r="E15" s="335"/>
      <c r="F15" s="342">
        <f t="shared" ref="F15:Q15" si="6">SUM(F16:F20)</f>
        <v>59.653535627762778</v>
      </c>
      <c r="G15" s="342">
        <f t="shared" si="6"/>
        <v>60.325739177675032</v>
      </c>
      <c r="H15" s="342">
        <f t="shared" si="6"/>
        <v>63.537116327134918</v>
      </c>
      <c r="I15" s="342">
        <f t="shared" si="6"/>
        <v>56.838664615349245</v>
      </c>
      <c r="J15" s="342">
        <f t="shared" si="6"/>
        <v>53.592305255647567</v>
      </c>
      <c r="K15" s="342">
        <f t="shared" si="6"/>
        <v>51.972980696350078</v>
      </c>
      <c r="L15" s="342">
        <f t="shared" si="6"/>
        <v>55.67529036617438</v>
      </c>
      <c r="M15" s="342">
        <f t="shared" si="6"/>
        <v>52.191945526220785</v>
      </c>
      <c r="N15" s="342">
        <f t="shared" si="6"/>
        <v>45.225034555405735</v>
      </c>
      <c r="O15" s="342">
        <f t="shared" si="6"/>
        <v>38.676244214008406</v>
      </c>
      <c r="P15" s="342">
        <f t="shared" si="6"/>
        <v>38.183768092504017</v>
      </c>
      <c r="Q15" s="342">
        <f t="shared" si="6"/>
        <v>44.617751546195706</v>
      </c>
      <c r="R15" s="403">
        <f t="shared" si="2"/>
        <v>620.49037600042857</v>
      </c>
      <c r="S15" s="442"/>
      <c r="T15" s="443"/>
    </row>
    <row r="16" spans="1:20">
      <c r="B16" s="404" t="s">
        <v>117</v>
      </c>
      <c r="C16" s="405">
        <f>'[54]FY18-19 Sales'!$D16</f>
        <v>0</v>
      </c>
      <c r="D16" s="406">
        <f>'[54]FY18-19 Sales'!$E16</f>
        <v>0</v>
      </c>
      <c r="E16" s="406"/>
      <c r="F16" s="406">
        <f>'[54]FY18-19 Sales'!$G16</f>
        <v>37.886614321244103</v>
      </c>
      <c r="G16" s="406">
        <f>'[54]FY18-19 Sales'!$H16</f>
        <v>38.313538163609685</v>
      </c>
      <c r="H16" s="406">
        <f>'[54]FY18-19 Sales'!$I16</f>
        <v>40.353118990148637</v>
      </c>
      <c r="I16" s="406">
        <f>'[54]FY18-19 Sales'!$J16</f>
        <v>36.098858888325083</v>
      </c>
      <c r="J16" s="406">
        <f>'[54]FY18-19 Sales'!$K16</f>
        <v>34.037060476632327</v>
      </c>
      <c r="K16" s="406">
        <f>'[54]FY18-19 Sales'!$L16</f>
        <v>33.008609700104174</v>
      </c>
      <c r="L16" s="406">
        <f>'[54]FY18-19 Sales'!$M16</f>
        <v>35.35998715128688</v>
      </c>
      <c r="M16" s="406">
        <f>'[54]FY18-19 Sales'!$N16</f>
        <v>33.147676663561192</v>
      </c>
      <c r="N16" s="406">
        <f>'[54]FY18-19 Sales'!$O16</f>
        <v>28.72291514382874</v>
      </c>
      <c r="O16" s="406">
        <f>'[54]FY18-19 Sales'!$P16</f>
        <v>24.563706618731054</v>
      </c>
      <c r="P16" s="406">
        <f>'[54]FY18-19 Sales'!$Q16</f>
        <v>24.250929636084354</v>
      </c>
      <c r="Q16" s="406">
        <f>'[54]FY18-19 Sales'!$R16</f>
        <v>28.337223048437206</v>
      </c>
      <c r="R16" s="403">
        <f t="shared" si="2"/>
        <v>394.0802388019934</v>
      </c>
      <c r="S16" s="442"/>
      <c r="T16" s="443"/>
    </row>
    <row r="17" spans="2:20">
      <c r="B17" s="404" t="s">
        <v>118</v>
      </c>
      <c r="C17" s="405">
        <f>'[54]FY18-19 Sales'!$D17</f>
        <v>117071</v>
      </c>
      <c r="D17" s="406">
        <f>'[54]FY18-19 Sales'!$E17</f>
        <v>188.60818778448561</v>
      </c>
      <c r="E17" s="405"/>
      <c r="F17" s="406">
        <f>'[54]FY18-19 Sales'!$G17</f>
        <v>11.800149821836943</v>
      </c>
      <c r="G17" s="406">
        <f>'[54]FY18-19 Sales'!$H17</f>
        <v>11.933119351911932</v>
      </c>
      <c r="H17" s="406">
        <f>'[54]FY18-19 Sales'!$I17</f>
        <v>12.56836638461948</v>
      </c>
      <c r="I17" s="406">
        <f>'[54]FY18-19 Sales'!$J17</f>
        <v>11.243336226027763</v>
      </c>
      <c r="J17" s="406">
        <f>'[54]FY18-19 Sales'!$K17</f>
        <v>10.60116931308834</v>
      </c>
      <c r="K17" s="406">
        <f>'[54]FY18-19 Sales'!$L17</f>
        <v>10.280848443439877</v>
      </c>
      <c r="L17" s="406">
        <f>'[54]FY18-19 Sales'!$M17</f>
        <v>11.013207528798601</v>
      </c>
      <c r="M17" s="406">
        <f>'[54]FY18-19 Sales'!$N17</f>
        <v>10.32416218454502</v>
      </c>
      <c r="N17" s="406">
        <f>'[54]FY18-19 Sales'!$O17</f>
        <v>8.9460277221719959</v>
      </c>
      <c r="O17" s="406">
        <f>'[54]FY18-19 Sales'!$P17</f>
        <v>7.6506022898473658</v>
      </c>
      <c r="P17" s="406">
        <f>'[54]FY18-19 Sales'!$Q17</f>
        <v>7.5531848952826683</v>
      </c>
      <c r="Q17" s="406">
        <f>'[54]FY18-19 Sales'!$R17</f>
        <v>8.8259002156038964</v>
      </c>
      <c r="R17" s="403">
        <f t="shared" si="2"/>
        <v>122.74007437717388</v>
      </c>
      <c r="S17" s="442"/>
      <c r="T17" s="443"/>
    </row>
    <row r="18" spans="2:20">
      <c r="B18" s="404" t="s">
        <v>34</v>
      </c>
      <c r="C18" s="405">
        <f>'[54]FY18-19 Sales'!$D18</f>
        <v>23578</v>
      </c>
      <c r="D18" s="406">
        <f>'[54]FY18-19 Sales'!$E18</f>
        <v>61.910099064619139</v>
      </c>
      <c r="E18" s="405"/>
      <c r="F18" s="406">
        <f>'[54]FY18-19 Sales'!$G18</f>
        <v>3.5648489114690709</v>
      </c>
      <c r="G18" s="406">
        <f>'[54]FY18-19 Sales'!$H18</f>
        <v>3.6050192730071231</v>
      </c>
      <c r="H18" s="406">
        <f>'[54]FY18-19 Sales'!$I18</f>
        <v>3.796928674773425</v>
      </c>
      <c r="I18" s="406">
        <f>'[54]FY18-19 Sales'!$J18</f>
        <v>3.3966344081889308</v>
      </c>
      <c r="J18" s="406">
        <f>'[54]FY18-19 Sales'!$K18</f>
        <v>3.2026344967355018</v>
      </c>
      <c r="K18" s="406">
        <f>'[54]FY18-19 Sales'!$L18</f>
        <v>3.1058649200158919</v>
      </c>
      <c r="L18" s="406">
        <f>'[54]FY18-19 Sales'!$M18</f>
        <v>3.3271120675236436</v>
      </c>
      <c r="M18" s="406">
        <f>'[54]FY18-19 Sales'!$N18</f>
        <v>3.1189500880147407</v>
      </c>
      <c r="N18" s="406">
        <f>'[54]FY18-19 Sales'!$O18</f>
        <v>2.7026129048243237</v>
      </c>
      <c r="O18" s="406">
        <f>'[54]FY18-19 Sales'!$P18</f>
        <v>2.3112622853799927</v>
      </c>
      <c r="P18" s="406">
        <f>'[54]FY18-19 Sales'!$Q18</f>
        <v>2.2818322952344898</v>
      </c>
      <c r="Q18" s="406">
        <f>'[54]FY18-19 Sales'!$R18</f>
        <v>2.666322144326156</v>
      </c>
      <c r="R18" s="403">
        <f t="shared" si="2"/>
        <v>37.080022469493294</v>
      </c>
      <c r="S18" s="442"/>
      <c r="T18" s="443"/>
    </row>
    <row r="19" spans="2:20" s="205" customFormat="1">
      <c r="B19" s="404" t="s">
        <v>119</v>
      </c>
      <c r="C19" s="405">
        <f>'[54]FY18-19 Sales'!$D19</f>
        <v>20456</v>
      </c>
      <c r="D19" s="406">
        <f>'[54]FY18-19 Sales'!$E19</f>
        <v>54.878571497691269</v>
      </c>
      <c r="E19" s="405"/>
      <c r="F19" s="406">
        <f>'[54]FY18-19 Sales'!$G19</f>
        <v>4.3964547120140409</v>
      </c>
      <c r="G19" s="406">
        <f>'[54]FY18-19 Sales'!$H19</f>
        <v>4.4459959912248053</v>
      </c>
      <c r="H19" s="406">
        <f>'[54]FY18-19 Sales'!$I19</f>
        <v>4.6826739023028257</v>
      </c>
      <c r="I19" s="406">
        <f>'[54]FY18-19 Sales'!$J19</f>
        <v>4.1889992310269646</v>
      </c>
      <c r="J19" s="406">
        <f>'[54]FY18-19 Sales'!$K19</f>
        <v>3.9497431374248797</v>
      </c>
      <c r="K19" s="406">
        <f>'[54]FY18-19 Sales'!$L19</f>
        <v>3.8303992123065473</v>
      </c>
      <c r="L19" s="406">
        <f>'[54]FY18-19 Sales'!$M19</f>
        <v>4.1032587607296724</v>
      </c>
      <c r="M19" s="406">
        <f>'[54]FY18-19 Sales'!$N19</f>
        <v>3.8465368803914273</v>
      </c>
      <c r="N19" s="406">
        <f>'[54]FY18-19 Sales'!$O19</f>
        <v>3.3330768106153279</v>
      </c>
      <c r="O19" s="406">
        <f>'[54]FY18-19 Sales'!$P19</f>
        <v>2.8504321550816365</v>
      </c>
      <c r="P19" s="406">
        <f>'[54]FY18-19 Sales'!$Q19</f>
        <v>2.8141367546136262</v>
      </c>
      <c r="Q19" s="406">
        <f>'[54]FY18-19 Sales'!$R19</f>
        <v>3.2883201634313686</v>
      </c>
      <c r="R19" s="403">
        <f t="shared" si="2"/>
        <v>45.730027711163117</v>
      </c>
      <c r="S19" s="438"/>
      <c r="T19" s="439"/>
    </row>
    <row r="20" spans="2:20">
      <c r="B20" s="404" t="s">
        <v>120</v>
      </c>
      <c r="C20" s="405">
        <f>'[54]FY18-19 Sales'!$D20</f>
        <v>3095</v>
      </c>
      <c r="D20" s="406">
        <f>'[54]FY18-19 Sales'!$E20</f>
        <v>14.578548252034071</v>
      </c>
      <c r="E20" s="405"/>
      <c r="F20" s="406">
        <f>'[54]FY18-19 Sales'!$G20</f>
        <v>2.0054678611986194</v>
      </c>
      <c r="G20" s="406">
        <f>'[54]FY18-19 Sales'!$H20</f>
        <v>2.0280663979214828</v>
      </c>
      <c r="H20" s="406">
        <f>'[54]FY18-19 Sales'!$I20</f>
        <v>2.1360283752905516</v>
      </c>
      <c r="I20" s="406">
        <f>'[54]FY18-19 Sales'!$J20</f>
        <v>1.9108358617805041</v>
      </c>
      <c r="J20" s="406">
        <f>'[54]FY18-19 Sales'!$K20</f>
        <v>1.8016978317665202</v>
      </c>
      <c r="K20" s="406">
        <f>'[54]FY18-19 Sales'!$L20</f>
        <v>1.7472584204835897</v>
      </c>
      <c r="L20" s="406">
        <f>'[54]FY18-19 Sales'!$M20</f>
        <v>1.8717248578355772</v>
      </c>
      <c r="M20" s="406">
        <f>'[54]FY18-19 Sales'!$N20</f>
        <v>1.7546197097084004</v>
      </c>
      <c r="N20" s="406">
        <f>'[54]FY18-19 Sales'!$O20</f>
        <v>1.520401973965356</v>
      </c>
      <c r="O20" s="406">
        <f>'[54]FY18-19 Sales'!$P20</f>
        <v>1.3002408649683561</v>
      </c>
      <c r="P20" s="406">
        <f>'[54]FY18-19 Sales'!$Q20</f>
        <v>1.2836845112888744</v>
      </c>
      <c r="Q20" s="406">
        <f>'[54]FY18-19 Sales'!$R20</f>
        <v>1.4999859743970769</v>
      </c>
      <c r="R20" s="403">
        <f t="shared" si="2"/>
        <v>20.860012640604911</v>
      </c>
      <c r="S20" s="442"/>
      <c r="T20" s="443"/>
    </row>
    <row r="21" spans="2:20">
      <c r="B21" s="400" t="s">
        <v>37</v>
      </c>
      <c r="C21" s="344">
        <f>C22+C24+C29+C30</f>
        <v>345373</v>
      </c>
      <c r="D21" s="342">
        <f t="shared" ref="D21" si="7">D22+D24+D29+D30</f>
        <v>648.47512231819462</v>
      </c>
      <c r="E21" s="344"/>
      <c r="F21" s="342">
        <f>F22+F24+F29+F30</f>
        <v>61.594930000000026</v>
      </c>
      <c r="G21" s="342">
        <f t="shared" ref="G21:Q21" si="8">G22+G24+G29+G30</f>
        <v>62.930595090000011</v>
      </c>
      <c r="H21" s="342">
        <f t="shared" si="8"/>
        <v>64.043853000000013</v>
      </c>
      <c r="I21" s="342">
        <f t="shared" si="8"/>
        <v>60.592348550000011</v>
      </c>
      <c r="J21" s="342">
        <f t="shared" si="8"/>
        <v>57.482161000000012</v>
      </c>
      <c r="K21" s="342">
        <f t="shared" si="8"/>
        <v>57.215377000000004</v>
      </c>
      <c r="L21" s="342">
        <f t="shared" si="8"/>
        <v>58.546858000000014</v>
      </c>
      <c r="M21" s="342">
        <f t="shared" si="8"/>
        <v>56.219818450000012</v>
      </c>
      <c r="N21" s="342">
        <f t="shared" si="8"/>
        <v>51.71087038000001</v>
      </c>
      <c r="O21" s="342">
        <f t="shared" si="8"/>
        <v>48.194622000000017</v>
      </c>
      <c r="P21" s="342">
        <f t="shared" si="8"/>
        <v>47.962741000000022</v>
      </c>
      <c r="Q21" s="342">
        <f t="shared" si="8"/>
        <v>53.570965000000008</v>
      </c>
      <c r="R21" s="403">
        <f t="shared" si="2"/>
        <v>680.06513947000008</v>
      </c>
      <c r="S21" s="442"/>
      <c r="T21" s="443"/>
    </row>
    <row r="22" spans="2:20">
      <c r="B22" s="400" t="s">
        <v>38</v>
      </c>
      <c r="C22" s="335">
        <f>SUM(C23:C23)</f>
        <v>208260</v>
      </c>
      <c r="D22" s="342">
        <f t="shared" ref="D22" si="9">SUM(D23:D23)</f>
        <v>202.35855268407303</v>
      </c>
      <c r="E22" s="335"/>
      <c r="F22" s="342">
        <f t="shared" ref="F22:Q22" si="10">SUM(F23:F23)</f>
        <v>2.766040003158559</v>
      </c>
      <c r="G22" s="345">
        <f t="shared" si="10"/>
        <v>2.8260206390609355</v>
      </c>
      <c r="H22" s="345">
        <f t="shared" si="10"/>
        <v>2.8760136484351282</v>
      </c>
      <c r="I22" s="345">
        <f t="shared" si="10"/>
        <v>2.7210171352516594</v>
      </c>
      <c r="J22" s="345">
        <f t="shared" si="10"/>
        <v>2.5813481206001985</v>
      </c>
      <c r="K22" s="345">
        <f t="shared" si="10"/>
        <v>2.5693676667511132</v>
      </c>
      <c r="L22" s="345">
        <f t="shared" si="10"/>
        <v>2.6291604079628583</v>
      </c>
      <c r="M22" s="345">
        <f t="shared" si="10"/>
        <v>2.5246601758133602</v>
      </c>
      <c r="N22" s="345">
        <f t="shared" si="10"/>
        <v>2.322177102388574</v>
      </c>
      <c r="O22" s="345">
        <f t="shared" si="10"/>
        <v>2.1642731372388209</v>
      </c>
      <c r="P22" s="345">
        <f t="shared" si="10"/>
        <v>2.1538600704170485</v>
      </c>
      <c r="Q22" s="345">
        <f t="shared" si="10"/>
        <v>2.405708265238828</v>
      </c>
      <c r="R22" s="403">
        <f t="shared" si="2"/>
        <v>30.53964637231709</v>
      </c>
      <c r="S22" s="445"/>
      <c r="T22" s="443"/>
    </row>
    <row r="23" spans="2:20">
      <c r="B23" s="404" t="s">
        <v>22</v>
      </c>
      <c r="C23" s="405">
        <f>'[54]FY18-19 Sales'!$D23</f>
        <v>208260</v>
      </c>
      <c r="D23" s="406">
        <f>'[54]FY18-19 Sales'!$E23</f>
        <v>202.35855268407303</v>
      </c>
      <c r="E23" s="405"/>
      <c r="F23" s="406">
        <f>'[54]FY18-19 Sales'!$G23</f>
        <v>2.766040003158559</v>
      </c>
      <c r="G23" s="406">
        <f>'[54]FY18-19 Sales'!$H23</f>
        <v>2.8260206390609355</v>
      </c>
      <c r="H23" s="406">
        <f>'[54]FY18-19 Sales'!$I23</f>
        <v>2.8760136484351282</v>
      </c>
      <c r="I23" s="406">
        <f>'[54]FY18-19 Sales'!$J23</f>
        <v>2.7210171352516594</v>
      </c>
      <c r="J23" s="406">
        <f>'[54]FY18-19 Sales'!$K23</f>
        <v>2.5813481206001985</v>
      </c>
      <c r="K23" s="406">
        <f>'[54]FY18-19 Sales'!$L23</f>
        <v>2.5693676667511132</v>
      </c>
      <c r="L23" s="406">
        <f>'[54]FY18-19 Sales'!$M23</f>
        <v>2.6291604079628583</v>
      </c>
      <c r="M23" s="406">
        <f>'[54]FY18-19 Sales'!$N23</f>
        <v>2.5246601758133602</v>
      </c>
      <c r="N23" s="406">
        <f>'[54]FY18-19 Sales'!$O23</f>
        <v>2.322177102388574</v>
      </c>
      <c r="O23" s="406">
        <f>'[54]FY18-19 Sales'!$P23</f>
        <v>2.1642731372388209</v>
      </c>
      <c r="P23" s="406">
        <f>'[54]FY18-19 Sales'!$Q23</f>
        <v>2.1538600704170485</v>
      </c>
      <c r="Q23" s="406">
        <f>'[54]FY18-19 Sales'!$R23</f>
        <v>2.405708265238828</v>
      </c>
      <c r="R23" s="403">
        <f t="shared" si="2"/>
        <v>30.53964637231709</v>
      </c>
      <c r="S23" s="442"/>
      <c r="T23" s="443"/>
    </row>
    <row r="24" spans="2:20">
      <c r="B24" s="400" t="s">
        <v>39</v>
      </c>
      <c r="C24" s="335">
        <f t="shared" ref="C24:D24" si="11">SUM(C25:C28)</f>
        <v>133308</v>
      </c>
      <c r="D24" s="342">
        <f t="shared" si="11"/>
        <v>443.71749048054062</v>
      </c>
      <c r="E24" s="335"/>
      <c r="F24" s="342">
        <f t="shared" ref="F24:Q24" si="12">SUM(F25:F28)</f>
        <v>57.927869751544421</v>
      </c>
      <c r="G24" s="342">
        <f t="shared" si="12"/>
        <v>59.184015888332041</v>
      </c>
      <c r="H24" s="342">
        <f t="shared" si="12"/>
        <v>60.230995878574049</v>
      </c>
      <c r="I24" s="342">
        <f t="shared" si="12"/>
        <v>56.984977087311904</v>
      </c>
      <c r="J24" s="342">
        <f t="shared" si="12"/>
        <v>54.059954860656646</v>
      </c>
      <c r="K24" s="342">
        <f t="shared" si="12"/>
        <v>53.809053872477968</v>
      </c>
      <c r="L24" s="342">
        <f t="shared" si="12"/>
        <v>55.06126501947751</v>
      </c>
      <c r="M24" s="342">
        <f t="shared" si="12"/>
        <v>52.872765999199501</v>
      </c>
      <c r="N24" s="342">
        <f t="shared" si="12"/>
        <v>48.63225859842094</v>
      </c>
      <c r="O24" s="342">
        <f t="shared" si="12"/>
        <v>45.325350413433654</v>
      </c>
      <c r="P24" s="342">
        <f t="shared" si="12"/>
        <v>45.10727447169856</v>
      </c>
      <c r="Q24" s="342">
        <f t="shared" si="12"/>
        <v>50.381612301281031</v>
      </c>
      <c r="R24" s="403">
        <f t="shared" si="2"/>
        <v>639.57739414240825</v>
      </c>
      <c r="S24" s="442"/>
      <c r="T24" s="443"/>
    </row>
    <row r="25" spans="2:20">
      <c r="B25" s="404" t="s">
        <v>115</v>
      </c>
      <c r="C25" s="405">
        <f>'[54]FY18-19 Sales'!$D25</f>
        <v>54207</v>
      </c>
      <c r="D25" s="406">
        <f>'[54]FY18-19 Sales'!$E25</f>
        <v>68.334043940120921</v>
      </c>
      <c r="E25" s="405"/>
      <c r="F25" s="406">
        <f>'[54]FY18-19 Sales'!$G25</f>
        <v>9.7956942807339011</v>
      </c>
      <c r="G25" s="406">
        <f>'[54]FY18-19 Sales'!$H25</f>
        <v>10.00811057673568</v>
      </c>
      <c r="H25" s="406">
        <f>'[54]FY18-19 Sales'!$I25</f>
        <v>10.185156546947335</v>
      </c>
      <c r="I25" s="406">
        <f>'[54]FY18-19 Sales'!$J25</f>
        <v>9.636249641771979</v>
      </c>
      <c r="J25" s="406">
        <f>'[54]FY18-19 Sales'!$K25</f>
        <v>9.1416237627338042</v>
      </c>
      <c r="K25" s="406">
        <f>'[54]FY18-19 Sales'!$L25</f>
        <v>9.0991960092970956</v>
      </c>
      <c r="L25" s="406">
        <f>'[54]FY18-19 Sales'!$M25</f>
        <v>9.3109468923098024</v>
      </c>
      <c r="M25" s="406">
        <f>'[54]FY18-19 Sales'!$N25</f>
        <v>8.940868250918756</v>
      </c>
      <c r="N25" s="406">
        <f>'[54]FY18-19 Sales'!$O25</f>
        <v>8.2237917509304435</v>
      </c>
      <c r="O25" s="406">
        <f>'[54]FY18-19 Sales'!$P25</f>
        <v>7.6645883530922481</v>
      </c>
      <c r="P25" s="406">
        <f>'[54]FY18-19 Sales'!$Q25</f>
        <v>7.6277113668612246</v>
      </c>
      <c r="Q25" s="406">
        <f>'[54]FY18-19 Sales'!$R25</f>
        <v>8.5196102254503074</v>
      </c>
      <c r="R25" s="403">
        <f t="shared" si="2"/>
        <v>108.15354765778257</v>
      </c>
      <c r="S25" s="442"/>
      <c r="T25" s="443"/>
    </row>
    <row r="26" spans="2:20">
      <c r="B26" s="404" t="s">
        <v>40</v>
      </c>
      <c r="C26" s="405">
        <f>'[54]FY18-19 Sales'!$D26</f>
        <v>46570</v>
      </c>
      <c r="D26" s="406">
        <f>'[54]FY18-19 Sales'!$E26</f>
        <v>93.300644489764764</v>
      </c>
      <c r="E26" s="405"/>
      <c r="F26" s="406">
        <f>'[54]FY18-19 Sales'!$G26</f>
        <v>8.1713205332339616</v>
      </c>
      <c r="G26" s="406">
        <f>'[54]FY18-19 Sales'!$H26</f>
        <v>8.3485128374616107</v>
      </c>
      <c r="H26" s="406">
        <f>'[54]FY18-19 Sales'!$I26</f>
        <v>8.4962001100791511</v>
      </c>
      <c r="I26" s="406">
        <f>'[54]FY18-19 Sales'!$J26</f>
        <v>8.0383158461822095</v>
      </c>
      <c r="J26" s="406">
        <f>'[54]FY18-19 Sales'!$K26</f>
        <v>7.6257114420612275</v>
      </c>
      <c r="K26" s="406">
        <f>'[54]FY18-19 Sales'!$L26</f>
        <v>7.5903192827205439</v>
      </c>
      <c r="L26" s="406">
        <f>'[54]FY18-19 Sales'!$M26</f>
        <v>7.7669565162543908</v>
      </c>
      <c r="M26" s="406">
        <f>'[54]FY18-19 Sales'!$N26</f>
        <v>7.4582462692168088</v>
      </c>
      <c r="N26" s="406">
        <f>'[54]FY18-19 Sales'!$O26</f>
        <v>6.8600791806646075</v>
      </c>
      <c r="O26" s="406">
        <f>'[54]FY18-19 Sales'!$P26</f>
        <v>6.3936058428842966</v>
      </c>
      <c r="P26" s="406">
        <f>'[54]FY18-19 Sales'!$Q26</f>
        <v>6.3628439932228584</v>
      </c>
      <c r="Q26" s="406">
        <f>'[54]FY18-19 Sales'!$R26</f>
        <v>7.1068434737998372</v>
      </c>
      <c r="R26" s="403">
        <f t="shared" si="2"/>
        <v>90.218955327781501</v>
      </c>
      <c r="S26" s="442"/>
      <c r="T26" s="443"/>
    </row>
    <row r="27" spans="2:20">
      <c r="B27" s="404" t="s">
        <v>41</v>
      </c>
      <c r="C27" s="405">
        <f>'[54]FY18-19 Sales'!$D27</f>
        <v>11987</v>
      </c>
      <c r="D27" s="406">
        <f>'[54]FY18-19 Sales'!$E27</f>
        <v>41.609162792010636</v>
      </c>
      <c r="E27" s="405"/>
      <c r="F27" s="406">
        <f>'[54]FY18-19 Sales'!$G27</f>
        <v>6.7710920313075933</v>
      </c>
      <c r="G27" s="406">
        <f>'[54]FY18-19 Sales'!$H27</f>
        <v>6.9179208571118389</v>
      </c>
      <c r="H27" s="406">
        <f>'[54]FY18-19 Sales'!$I27</f>
        <v>7.040300601080884</v>
      </c>
      <c r="I27" s="406">
        <f>'[54]FY18-19 Sales'!$J27</f>
        <v>6.6608788811857922</v>
      </c>
      <c r="J27" s="406">
        <f>'[54]FY18-19 Sales'!$K27</f>
        <v>6.3189779140822155</v>
      </c>
      <c r="K27" s="406">
        <f>'[54]FY18-19 Sales'!$L27</f>
        <v>6.2896505162512506</v>
      </c>
      <c r="L27" s="406">
        <f>'[54]FY18-19 Sales'!$M27</f>
        <v>6.436019387665465</v>
      </c>
      <c r="M27" s="406">
        <f>'[54]FY18-19 Sales'!$N27</f>
        <v>6.1802093891226857</v>
      </c>
      <c r="N27" s="406">
        <f>'[54]FY18-19 Sales'!$O27</f>
        <v>5.6845435551594559</v>
      </c>
      <c r="O27" s="406">
        <f>'[54]FY18-19 Sales'!$P27</f>
        <v>5.2980045756376644</v>
      </c>
      <c r="P27" s="406">
        <f>'[54]FY18-19 Sales'!$Q27</f>
        <v>5.2725140427104966</v>
      </c>
      <c r="Q27" s="406">
        <f>'[54]FY18-19 Sales'!$R27</f>
        <v>5.8890225903488798</v>
      </c>
      <c r="R27" s="403">
        <f t="shared" si="2"/>
        <v>74.759134341664236</v>
      </c>
      <c r="S27" s="442"/>
      <c r="T27" s="443"/>
    </row>
    <row r="28" spans="2:20">
      <c r="B28" s="404" t="s">
        <v>42</v>
      </c>
      <c r="C28" s="405">
        <f>'[54]FY18-19 Sales'!$D28</f>
        <v>20544</v>
      </c>
      <c r="D28" s="406">
        <f>'[54]FY18-19 Sales'!$E28</f>
        <v>240.47363925864428</v>
      </c>
      <c r="E28" s="405"/>
      <c r="F28" s="406">
        <f>'[54]FY18-19 Sales'!$G28</f>
        <v>33.18976290626896</v>
      </c>
      <c r="G28" s="406">
        <f>'[54]FY18-19 Sales'!$H28</f>
        <v>33.909471617022909</v>
      </c>
      <c r="H28" s="406">
        <f>'[54]FY18-19 Sales'!$I28</f>
        <v>34.509338620466686</v>
      </c>
      <c r="I28" s="406">
        <f>'[54]FY18-19 Sales'!$J28</f>
        <v>32.649532718171926</v>
      </c>
      <c r="J28" s="406">
        <f>'[54]FY18-19 Sales'!$K28</f>
        <v>30.973641741779396</v>
      </c>
      <c r="K28" s="406">
        <f>'[54]FY18-19 Sales'!$L28</f>
        <v>30.829888064209079</v>
      </c>
      <c r="L28" s="406">
        <f>'[54]FY18-19 Sales'!$M28</f>
        <v>31.547342223247853</v>
      </c>
      <c r="M28" s="406">
        <f>'[54]FY18-19 Sales'!$N28</f>
        <v>30.293442089941252</v>
      </c>
      <c r="N28" s="406">
        <f>'[54]FY18-19 Sales'!$O28</f>
        <v>27.863844111666431</v>
      </c>
      <c r="O28" s="406">
        <f>'[54]FY18-19 Sales'!$P28</f>
        <v>25.969151641819444</v>
      </c>
      <c r="P28" s="406">
        <f>'[54]FY18-19 Sales'!$Q28</f>
        <v>25.844205068903975</v>
      </c>
      <c r="Q28" s="406">
        <f>'[54]FY18-19 Sales'!$R28</f>
        <v>28.866136011682006</v>
      </c>
      <c r="R28" s="403">
        <f t="shared" si="2"/>
        <v>366.44575681517989</v>
      </c>
      <c r="S28" s="442"/>
      <c r="T28" s="443"/>
    </row>
    <row r="29" spans="2:20" s="205" customFormat="1">
      <c r="B29" s="400" t="s">
        <v>43</v>
      </c>
      <c r="C29" s="408">
        <f>'[54]FY18-19 Sales'!$D29</f>
        <v>331</v>
      </c>
      <c r="D29" s="409">
        <f>'[54]FY18-19 Sales'!$E29</f>
        <v>0.12811769872773537</v>
      </c>
      <c r="E29" s="409"/>
      <c r="F29" s="342">
        <f>'[54]FY18-19 Sales'!$G29</f>
        <v>0.78525104215405062</v>
      </c>
      <c r="G29" s="342">
        <f>'[54]FY18-19 Sales'!$H29</f>
        <v>0.80227894370197483</v>
      </c>
      <c r="H29" s="342">
        <f>'[54]FY18-19 Sales'!$I29</f>
        <v>0.81647145815103339</v>
      </c>
      <c r="I29" s="342">
        <f>'[54]FY18-19 Sales'!$J29</f>
        <v>0.77246950106849654</v>
      </c>
      <c r="J29" s="342">
        <f>'[54]FY18-19 Sales'!$K29</f>
        <v>0.73281886724308187</v>
      </c>
      <c r="K29" s="342">
        <f>'[54]FY18-19 Sales'!$L29</f>
        <v>0.72941773643523733</v>
      </c>
      <c r="L29" s="410">
        <f>'[54]FY18-19 Sales'!$M29</f>
        <v>0.74639229656312966</v>
      </c>
      <c r="M29" s="410">
        <f>'[54]FY18-19 Sales'!$N29</f>
        <v>0.71672572771125842</v>
      </c>
      <c r="N29" s="410">
        <f>'[54]FY18-19 Sales'!$O29</f>
        <v>0.65924281197475232</v>
      </c>
      <c r="O29" s="410">
        <f>'[54]FY18-19 Sales'!$P29</f>
        <v>0.61441545841062795</v>
      </c>
      <c r="P29" s="410">
        <f>'[54]FY18-19 Sales'!$Q29</f>
        <v>0.61145929307517388</v>
      </c>
      <c r="Q29" s="410">
        <f>'[54]FY18-19 Sales'!$R29</f>
        <v>0.68295647215522726</v>
      </c>
      <c r="R29" s="403">
        <f t="shared" si="2"/>
        <v>8.6698996086440445</v>
      </c>
      <c r="S29" s="438"/>
      <c r="T29" s="439"/>
    </row>
    <row r="30" spans="2:20" s="205" customFormat="1">
      <c r="B30" s="411" t="s">
        <v>121</v>
      </c>
      <c r="C30" s="342">
        <f>C31+C32+C33</f>
        <v>3474</v>
      </c>
      <c r="D30" s="342">
        <f t="shared" ref="D30" si="13">D31+D32+D33</f>
        <v>2.2709614548532668</v>
      </c>
      <c r="E30" s="342"/>
      <c r="F30" s="342">
        <f t="shared" ref="F30:Q30" si="14">F31+F32+F33</f>
        <v>0.11576920314299326</v>
      </c>
      <c r="G30" s="342">
        <f t="shared" si="14"/>
        <v>0.11827961890505703</v>
      </c>
      <c r="H30" s="342">
        <f t="shared" si="14"/>
        <v>0.12037201483980906</v>
      </c>
      <c r="I30" s="342">
        <f t="shared" si="14"/>
        <v>0.11388482636794948</v>
      </c>
      <c r="J30" s="342">
        <f t="shared" si="14"/>
        <v>0.10803915150008685</v>
      </c>
      <c r="K30" s="342">
        <f t="shared" si="14"/>
        <v>0.10753772433568712</v>
      </c>
      <c r="L30" s="342">
        <f t="shared" si="14"/>
        <v>0.11004027599651434</v>
      </c>
      <c r="M30" s="342">
        <f t="shared" si="14"/>
        <v>0.10566654727589186</v>
      </c>
      <c r="N30" s="342">
        <f t="shared" si="14"/>
        <v>9.7191867215746713E-2</v>
      </c>
      <c r="O30" s="342">
        <f t="shared" si="14"/>
        <v>9.0582990916911063E-2</v>
      </c>
      <c r="P30" s="342">
        <f t="shared" si="14"/>
        <v>9.0147164809242786E-2</v>
      </c>
      <c r="Q30" s="342">
        <f t="shared" si="14"/>
        <v>0.10068796132492043</v>
      </c>
      <c r="R30" s="403">
        <f t="shared" si="2"/>
        <v>1.2781993466308099</v>
      </c>
      <c r="S30" s="438"/>
      <c r="T30" s="439"/>
    </row>
    <row r="31" spans="2:20">
      <c r="B31" s="412" t="s">
        <v>22</v>
      </c>
      <c r="C31" s="405">
        <f>'[54]FY18-19 Sales'!$D31</f>
        <v>2632</v>
      </c>
      <c r="D31" s="406">
        <f>'[54]FY18-19 Sales'!$E31</f>
        <v>1.720719344644694</v>
      </c>
      <c r="E31" s="413"/>
      <c r="F31" s="406">
        <f>'[54]FY18-19 Sales'!$G31</f>
        <v>5.7577962781980102E-2</v>
      </c>
      <c r="G31" s="406">
        <f>'[54]FY18-19 Sales'!$H31</f>
        <v>5.8826521305241838E-2</v>
      </c>
      <c r="H31" s="406">
        <f>'[54]FY18-19 Sales'!$I31</f>
        <v>5.9867177127218188E-2</v>
      </c>
      <c r="I31" s="406">
        <f>'[54]FY18-19 Sales'!$J31</f>
        <v>5.6640765557890327E-2</v>
      </c>
      <c r="J31" s="406">
        <f>'[54]FY18-19 Sales'!$K31</f>
        <v>5.3733411608484466E-2</v>
      </c>
      <c r="K31" s="406">
        <f>'[54]FY18-19 Sales'!$L31</f>
        <v>5.3484026160318068E-2</v>
      </c>
      <c r="L31" s="406">
        <f>'[54]FY18-19 Sales'!$M31</f>
        <v>5.4728673462667687E-2</v>
      </c>
      <c r="M31" s="406">
        <f>'[54]FY18-19 Sales'!$N31</f>
        <v>5.2553393831664033E-2</v>
      </c>
      <c r="N31" s="406">
        <f>'[54]FY18-19 Sales'!$O31</f>
        <v>4.8338500752633982E-2</v>
      </c>
      <c r="O31" s="406">
        <f>'[54]FY18-19 Sales'!$P31</f>
        <v>4.5051567585312612E-2</v>
      </c>
      <c r="P31" s="406">
        <f>'[54]FY18-19 Sales'!$Q31</f>
        <v>4.4834808907482343E-2</v>
      </c>
      <c r="Q31" s="406">
        <f>'[54]FY18-19 Sales'!$R31</f>
        <v>5.007728767554015E-2</v>
      </c>
      <c r="R31" s="403">
        <f t="shared" si="2"/>
        <v>0.63571409675643387</v>
      </c>
      <c r="S31" s="442"/>
      <c r="T31" s="443"/>
    </row>
    <row r="32" spans="2:20" s="205" customFormat="1">
      <c r="B32" s="412" t="s">
        <v>29</v>
      </c>
      <c r="C32" s="405">
        <f>'[54]FY18-19 Sales'!$D32</f>
        <v>631</v>
      </c>
      <c r="D32" s="406">
        <f>'[54]FY18-19 Sales'!$E32</f>
        <v>0.412335082587029</v>
      </c>
      <c r="E32" s="413"/>
      <c r="F32" s="406">
        <f>'[54]FY18-19 Sales'!$G32</f>
        <v>3.5329165708028354E-2</v>
      </c>
      <c r="G32" s="406">
        <f>'[54]FY18-19 Sales'!$H32</f>
        <v>3.6095266640281037E-2</v>
      </c>
      <c r="H32" s="406">
        <f>'[54]FY18-19 Sales'!$I32</f>
        <v>3.6733800902405592E-2</v>
      </c>
      <c r="I32" s="406">
        <f>'[54]FY18-19 Sales'!$J32</f>
        <v>3.4754112433629872E-2</v>
      </c>
      <c r="J32" s="406">
        <f>'[54]FY18-19 Sales'!$K32</f>
        <v>3.2970193995261701E-2</v>
      </c>
      <c r="K32" s="406">
        <f>'[54]FY18-19 Sales'!$L32</f>
        <v>3.2817173995981719E-2</v>
      </c>
      <c r="L32" s="406">
        <f>'[54]FY18-19 Sales'!$M32</f>
        <v>3.3580875048748425E-2</v>
      </c>
      <c r="M32" s="406">
        <f>'[54]FY18-19 Sales'!$N32</f>
        <v>3.2246148864773769E-2</v>
      </c>
      <c r="N32" s="406">
        <f>'[54]FY18-19 Sales'!$O32</f>
        <v>2.9659939682720564E-2</v>
      </c>
      <c r="O32" s="406">
        <f>'[54]FY18-19 Sales'!$P32</f>
        <v>2.7643115868039612E-2</v>
      </c>
      <c r="P32" s="406">
        <f>'[54]FY18-19 Sales'!$Q32</f>
        <v>2.7510115274102038E-2</v>
      </c>
      <c r="Q32" s="406">
        <f>'[54]FY18-19 Sales'!$R32</f>
        <v>3.0726839037303673E-2</v>
      </c>
      <c r="R32" s="403">
        <f t="shared" si="2"/>
        <v>0.39006674745127634</v>
      </c>
      <c r="S32" s="438"/>
      <c r="T32" s="439"/>
    </row>
    <row r="33" spans="2:20">
      <c r="B33" s="412" t="s">
        <v>122</v>
      </c>
      <c r="C33" s="405">
        <f>'[54]FY18-19 Sales'!$D33</f>
        <v>211</v>
      </c>
      <c r="D33" s="406">
        <f>'[54]FY18-19 Sales'!$E33</f>
        <v>0.13790702762154416</v>
      </c>
      <c r="E33" s="413"/>
      <c r="F33" s="406">
        <f>'[54]FY18-19 Sales'!$G33</f>
        <v>2.2862074652984805E-2</v>
      </c>
      <c r="G33" s="406">
        <f>'[54]FY18-19 Sales'!$H33</f>
        <v>2.3357830959534153E-2</v>
      </c>
      <c r="H33" s="406">
        <f>'[54]FY18-19 Sales'!$I33</f>
        <v>2.3771036810185272E-2</v>
      </c>
      <c r="I33" s="406">
        <f>'[54]FY18-19 Sales'!$J33</f>
        <v>2.248994837642929E-2</v>
      </c>
      <c r="J33" s="406">
        <f>'[54]FY18-19 Sales'!$K33</f>
        <v>2.1335545896340683E-2</v>
      </c>
      <c r="K33" s="406">
        <f>'[54]FY18-19 Sales'!$L33</f>
        <v>2.1236524179387328E-2</v>
      </c>
      <c r="L33" s="406">
        <f>'[54]FY18-19 Sales'!$M33</f>
        <v>2.1730727485098217E-2</v>
      </c>
      <c r="M33" s="406">
        <f>'[54]FY18-19 Sales'!$N33</f>
        <v>2.0867004579454063E-2</v>
      </c>
      <c r="N33" s="406">
        <f>'[54]FY18-19 Sales'!$O33</f>
        <v>1.9193426780392167E-2</v>
      </c>
      <c r="O33" s="406">
        <f>'[54]FY18-19 Sales'!$P33</f>
        <v>1.7888307463558836E-2</v>
      </c>
      <c r="P33" s="406">
        <f>'[54]FY18-19 Sales'!$Q33</f>
        <v>1.7802240627658401E-2</v>
      </c>
      <c r="Q33" s="406">
        <f>'[54]FY18-19 Sales'!$R33</f>
        <v>1.9883834612076611E-2</v>
      </c>
      <c r="R33" s="403">
        <f t="shared" si="2"/>
        <v>0.25241850242309982</v>
      </c>
      <c r="S33" s="442"/>
      <c r="T33" s="443"/>
    </row>
    <row r="34" spans="2:20">
      <c r="B34" s="400" t="s">
        <v>44</v>
      </c>
      <c r="C34" s="342">
        <f t="shared" ref="C34:E34" si="15">SUM(C35:C40)</f>
        <v>20298</v>
      </c>
      <c r="D34" s="342">
        <f t="shared" si="15"/>
        <v>336.661461368</v>
      </c>
      <c r="E34" s="344">
        <f t="shared" si="15"/>
        <v>0</v>
      </c>
      <c r="F34" s="342">
        <f t="shared" ref="F34:Q34" si="16">SUM(F35:F40)</f>
        <v>20.709923000000003</v>
      </c>
      <c r="G34" s="345">
        <f t="shared" si="16"/>
        <v>20.799195619999999</v>
      </c>
      <c r="H34" s="345">
        <f t="shared" si="16"/>
        <v>22.65711327</v>
      </c>
      <c r="I34" s="345">
        <f t="shared" si="16"/>
        <v>19.429231499999997</v>
      </c>
      <c r="J34" s="345">
        <f t="shared" si="16"/>
        <v>18.6661085</v>
      </c>
      <c r="K34" s="345">
        <f t="shared" si="16"/>
        <v>17.17411135</v>
      </c>
      <c r="L34" s="345">
        <f t="shared" si="16"/>
        <v>17.50977</v>
      </c>
      <c r="M34" s="345">
        <f t="shared" si="16"/>
        <v>18.559835480000004</v>
      </c>
      <c r="N34" s="345">
        <f t="shared" si="16"/>
        <v>21.434990190000001</v>
      </c>
      <c r="O34" s="345">
        <f t="shared" si="16"/>
        <v>26.417444900000003</v>
      </c>
      <c r="P34" s="345">
        <f t="shared" si="16"/>
        <v>25.2686399</v>
      </c>
      <c r="Q34" s="345">
        <f t="shared" si="16"/>
        <v>19.4150071</v>
      </c>
      <c r="R34" s="403">
        <f t="shared" si="2"/>
        <v>248.04137081000002</v>
      </c>
      <c r="S34" s="442"/>
      <c r="T34" s="443"/>
    </row>
    <row r="35" spans="2:20">
      <c r="B35" s="404" t="s">
        <v>45</v>
      </c>
      <c r="C35" s="405">
        <f>'[54]FY18-19 Sales'!$D35</f>
        <v>18589</v>
      </c>
      <c r="D35" s="406">
        <f>'[54]FY18-19 Sales'!$E35</f>
        <v>324.66045194400004</v>
      </c>
      <c r="E35" s="405"/>
      <c r="F35" s="406">
        <f>'[54]FY18-19 Sales'!$G35</f>
        <v>19.882307539550943</v>
      </c>
      <c r="G35" s="406">
        <f>'[54]FY18-19 Sales'!$H35</f>
        <v>19.968012623326555</v>
      </c>
      <c r="H35" s="406">
        <f>'[54]FY18-19 Sales'!$I35</f>
        <v>21.751683673212145</v>
      </c>
      <c r="I35" s="406">
        <f>'[54]FY18-19 Sales'!$J35</f>
        <v>18.652795374474863</v>
      </c>
      <c r="J35" s="406">
        <f>'[54]FY18-19 Sales'!$K35</f>
        <v>17.920168499111558</v>
      </c>
      <c r="K35" s="406">
        <f>'[54]FY18-19 Sales'!$L35</f>
        <v>16.487794936716686</v>
      </c>
      <c r="L35" s="406">
        <f>'[54]FY18-19 Sales'!$M35</f>
        <v>16.810039906319442</v>
      </c>
      <c r="M35" s="406">
        <f>'[54]FY18-19 Sales'!$N35</f>
        <v>17.818142389849982</v>
      </c>
      <c r="N35" s="406">
        <f>'[54]FY18-19 Sales'!$O35</f>
        <v>20.578399401332273</v>
      </c>
      <c r="O35" s="406">
        <f>'[54]FY18-19 Sales'!$P35</f>
        <v>25.361743928789192</v>
      </c>
      <c r="P35" s="406">
        <f>'[54]FY18-19 Sales'!$Q35</f>
        <v>24.258847780263007</v>
      </c>
      <c r="Q35" s="406">
        <f>'[54]FY18-19 Sales'!$R35</f>
        <v>18.639139413737322</v>
      </c>
      <c r="R35" s="403">
        <f t="shared" si="2"/>
        <v>238.12907546668396</v>
      </c>
      <c r="S35" s="442"/>
      <c r="T35" s="443"/>
    </row>
    <row r="36" spans="2:20">
      <c r="B36" s="404" t="s">
        <v>46</v>
      </c>
      <c r="C36" s="405"/>
      <c r="D36" s="406">
        <f>'[54]FY18-19 Sales'!$E36</f>
        <v>0</v>
      </c>
      <c r="E36" s="406"/>
      <c r="F36" s="406"/>
      <c r="G36" s="406"/>
      <c r="H36" s="406"/>
      <c r="I36" s="406"/>
      <c r="J36" s="406"/>
      <c r="K36" s="406"/>
      <c r="L36" s="406"/>
      <c r="M36" s="406"/>
      <c r="N36" s="406"/>
      <c r="O36" s="406"/>
      <c r="P36" s="406"/>
      <c r="Q36" s="406"/>
      <c r="R36" s="403">
        <f t="shared" si="2"/>
        <v>0</v>
      </c>
      <c r="S36" s="442"/>
      <c r="T36" s="443"/>
    </row>
    <row r="37" spans="2:20">
      <c r="B37" s="404" t="s">
        <v>47</v>
      </c>
      <c r="C37" s="405">
        <f>'[54]FY18-19 Sales'!$D37</f>
        <v>129</v>
      </c>
      <c r="D37" s="406">
        <f>'[54]FY18-19 Sales'!$E37</f>
        <v>1.4142294999999998</v>
      </c>
      <c r="E37" s="406"/>
      <c r="F37" s="406">
        <f>'[54]FY18-19 Sales'!$G37</f>
        <v>8.1509595963934783E-2</v>
      </c>
      <c r="G37" s="406">
        <f>'[54]FY18-19 Sales'!$H37</f>
        <v>8.1860952904607223E-2</v>
      </c>
      <c r="H37" s="406">
        <f>'[54]FY18-19 Sales'!$I37</f>
        <v>8.9173298633066153E-2</v>
      </c>
      <c r="I37" s="406">
        <f>'[54]FY18-19 Sales'!$J37</f>
        <v>7.6469082451670847E-2</v>
      </c>
      <c r="J37" s="406">
        <f>'[54]FY18-19 Sales'!$K37</f>
        <v>7.3465602071720343E-2</v>
      </c>
      <c r="K37" s="406">
        <f>'[54]FY18-19 Sales'!$L37</f>
        <v>6.7593437077391683E-2</v>
      </c>
      <c r="L37" s="406">
        <f>'[54]FY18-19 Sales'!$M37</f>
        <v>6.8914513980637512E-2</v>
      </c>
      <c r="M37" s="406">
        <f>'[54]FY18-19 Sales'!$N37</f>
        <v>7.3047335382748727E-2</v>
      </c>
      <c r="N37" s="406">
        <f>'[54]FY18-19 Sales'!$O37</f>
        <v>8.436329724054531E-2</v>
      </c>
      <c r="O37" s="406">
        <f>'[54]FY18-19 Sales'!$P37</f>
        <v>0.10397311763054404</v>
      </c>
      <c r="P37" s="406">
        <f>'[54]FY18-19 Sales'!$Q37</f>
        <v>9.9451679699975787E-2</v>
      </c>
      <c r="Q37" s="406">
        <f>'[54]FY18-19 Sales'!$R37</f>
        <v>7.6413098414606626E-2</v>
      </c>
      <c r="R37" s="403">
        <f t="shared" si="2"/>
        <v>0.9762350114514492</v>
      </c>
      <c r="S37" s="442"/>
      <c r="T37" s="443"/>
    </row>
    <row r="38" spans="2:20" s="205" customFormat="1">
      <c r="B38" s="404" t="s">
        <v>48</v>
      </c>
      <c r="C38" s="405"/>
      <c r="D38" s="406">
        <f>'[54]FY18-19 Sales'!$E38</f>
        <v>0</v>
      </c>
      <c r="E38" s="406"/>
      <c r="F38" s="406"/>
      <c r="G38" s="406"/>
      <c r="H38" s="406"/>
      <c r="I38" s="406"/>
      <c r="J38" s="406"/>
      <c r="K38" s="406"/>
      <c r="L38" s="406"/>
      <c r="M38" s="406"/>
      <c r="N38" s="406"/>
      <c r="O38" s="406"/>
      <c r="P38" s="406"/>
      <c r="Q38" s="406"/>
      <c r="R38" s="403">
        <f t="shared" si="2"/>
        <v>0</v>
      </c>
      <c r="S38" s="438"/>
      <c r="T38" s="439"/>
    </row>
    <row r="39" spans="2:20">
      <c r="B39" s="404" t="s">
        <v>49</v>
      </c>
      <c r="C39" s="405">
        <f>'[54]FY18-19 Sales'!$D39</f>
        <v>1580</v>
      </c>
      <c r="D39" s="406">
        <f>'[54]FY18-19 Sales'!$E39</f>
        <v>10.586779924</v>
      </c>
      <c r="E39" s="406"/>
      <c r="F39" s="406">
        <f>'[54]FY18-19 Sales'!$G39</f>
        <v>0.74610586448512339</v>
      </c>
      <c r="G39" s="406">
        <f>'[54]FY18-19 Sales'!$H39</f>
        <v>0.74932204376883915</v>
      </c>
      <c r="H39" s="406">
        <f>'[54]FY18-19 Sales'!$I39</f>
        <v>0.8162562981547884</v>
      </c>
      <c r="I39" s="406">
        <f>'[54]FY18-19 Sales'!$J39</f>
        <v>0.69996704307346225</v>
      </c>
      <c r="J39" s="406">
        <f>'[54]FY18-19 Sales'!$K39</f>
        <v>0.67247439881672222</v>
      </c>
      <c r="K39" s="406">
        <f>'[54]FY18-19 Sales'!$L39</f>
        <v>0.61872297620592398</v>
      </c>
      <c r="L39" s="406">
        <f>'[54]FY18-19 Sales'!$M39</f>
        <v>0.63081557969991864</v>
      </c>
      <c r="M39" s="406">
        <f>'[54]FY18-19 Sales'!$N39</f>
        <v>0.66864575476727095</v>
      </c>
      <c r="N39" s="406">
        <f>'[54]FY18-19 Sales'!$O39</f>
        <v>0.7722274914271815</v>
      </c>
      <c r="O39" s="406">
        <f>'[54]FY18-19 Sales'!$P39</f>
        <v>0.95172785358026746</v>
      </c>
      <c r="P39" s="406">
        <f>'[54]FY18-19 Sales'!$Q39</f>
        <v>0.91034044003701897</v>
      </c>
      <c r="Q39" s="406">
        <f>'[54]FY18-19 Sales'!$R39</f>
        <v>0.69945458784807202</v>
      </c>
      <c r="R39" s="403">
        <f t="shared" si="2"/>
        <v>8.9360603318645886</v>
      </c>
      <c r="S39" s="442"/>
      <c r="T39" s="443"/>
    </row>
    <row r="40" spans="2:20">
      <c r="B40" s="404" t="s">
        <v>108</v>
      </c>
      <c r="C40" s="405"/>
      <c r="D40" s="406">
        <f>'[54]FY18-19 Sales'!$E40</f>
        <v>0</v>
      </c>
      <c r="E40" s="406"/>
      <c r="F40" s="406"/>
      <c r="G40" s="406"/>
      <c r="H40" s="406"/>
      <c r="I40" s="406"/>
      <c r="J40" s="406"/>
      <c r="K40" s="406"/>
      <c r="L40" s="406"/>
      <c r="M40" s="406"/>
      <c r="N40" s="406"/>
      <c r="O40" s="406"/>
      <c r="P40" s="406"/>
      <c r="Q40" s="406"/>
      <c r="R40" s="403">
        <f t="shared" si="2"/>
        <v>0</v>
      </c>
      <c r="S40" s="442"/>
      <c r="T40" s="443"/>
    </row>
    <row r="41" spans="2:20">
      <c r="B41" s="400" t="s">
        <v>52</v>
      </c>
      <c r="C41" s="335">
        <f t="shared" ref="C41:P41" si="17">C42+C43</f>
        <v>5374</v>
      </c>
      <c r="D41" s="342">
        <f t="shared" si="17"/>
        <v>12.914759695847515</v>
      </c>
      <c r="E41" s="414">
        <f t="shared" si="17"/>
        <v>0</v>
      </c>
      <c r="F41" s="342">
        <f t="shared" si="17"/>
        <v>0.640347</v>
      </c>
      <c r="G41" s="345">
        <f t="shared" si="17"/>
        <v>0.5093629999999999</v>
      </c>
      <c r="H41" s="345">
        <f t="shared" si="17"/>
        <v>0.58944199999999991</v>
      </c>
      <c r="I41" s="345">
        <f t="shared" si="17"/>
        <v>0.59431299999999987</v>
      </c>
      <c r="J41" s="345">
        <f t="shared" si="17"/>
        <v>0.60200999999999993</v>
      </c>
      <c r="K41" s="345">
        <f t="shared" si="17"/>
        <v>0.59989399999999993</v>
      </c>
      <c r="L41" s="345">
        <f t="shared" si="17"/>
        <v>0.59674799999999995</v>
      </c>
      <c r="M41" s="345">
        <f t="shared" si="17"/>
        <v>0.60328300000000001</v>
      </c>
      <c r="N41" s="345">
        <f t="shared" si="17"/>
        <v>0.57502899999999979</v>
      </c>
      <c r="O41" s="345">
        <f t="shared" si="17"/>
        <v>0.57747399999999993</v>
      </c>
      <c r="P41" s="345">
        <f t="shared" si="17"/>
        <v>0.55522000000000016</v>
      </c>
      <c r="Q41" s="345">
        <f>Q42+Q43</f>
        <v>0.550153</v>
      </c>
      <c r="R41" s="403">
        <f t="shared" si="2"/>
        <v>6.9932759999999989</v>
      </c>
      <c r="S41" s="442"/>
      <c r="T41" s="443"/>
    </row>
    <row r="42" spans="2:20">
      <c r="B42" s="404" t="s">
        <v>53</v>
      </c>
      <c r="C42" s="405">
        <f>'[54]FY18-19 Sales'!$D43</f>
        <v>5335</v>
      </c>
      <c r="D42" s="406">
        <f>'[54]FY18-19 Sales'!$E43</f>
        <v>12.817444197469136</v>
      </c>
      <c r="E42" s="405"/>
      <c r="F42" s="406">
        <f>'[54]FY18-19 Sales'!$G43</f>
        <v>0.63428887431142456</v>
      </c>
      <c r="G42" s="406">
        <f>'[54]FY18-19 Sales'!$H43</f>
        <v>0.50454407358180808</v>
      </c>
      <c r="H42" s="406">
        <f>'[54]FY18-19 Sales'!$I43</f>
        <v>0.58386547083358653</v>
      </c>
      <c r="I42" s="406">
        <f>'[54]FY18-19 Sales'!$J43</f>
        <v>0.58869038780324667</v>
      </c>
      <c r="J42" s="406">
        <f>'[54]FY18-19 Sales'!$K43</f>
        <v>0.5963145688575423</v>
      </c>
      <c r="K42" s="406">
        <f>'[54]FY18-19 Sales'!$L43</f>
        <v>0.59421858768164404</v>
      </c>
      <c r="L42" s="406">
        <f>'[54]FY18-19 Sales'!$M43</f>
        <v>0.59110235101842279</v>
      </c>
      <c r="M42" s="406">
        <f>'[54]FY18-19 Sales'!$N43</f>
        <v>0.59757552539672887</v>
      </c>
      <c r="N42" s="406">
        <f>'[54]FY18-19 Sales'!$O43</f>
        <v>0.56958882778622222</v>
      </c>
      <c r="O42" s="406">
        <f>'[54]FY18-19 Sales'!$P43</f>
        <v>0.57201069639447921</v>
      </c>
      <c r="P42" s="406">
        <f>'[54]FY18-19 Sales'!$Q43</f>
        <v>0.54996723463245589</v>
      </c>
      <c r="Q42" s="406">
        <f>'[54]FY18-19 Sales'!$R43</f>
        <v>0.54494817195841183</v>
      </c>
      <c r="R42" s="403">
        <f t="shared" si="2"/>
        <v>6.9271147702559732</v>
      </c>
      <c r="S42" s="442"/>
      <c r="T42" s="443"/>
    </row>
    <row r="43" spans="2:20">
      <c r="B43" s="404" t="s">
        <v>54</v>
      </c>
      <c r="C43" s="405">
        <f>'[54]FY18-19 Sales'!$D44</f>
        <v>39</v>
      </c>
      <c r="D43" s="406">
        <f>'[54]FY18-19 Sales'!$E44</f>
        <v>9.7315498378378384E-2</v>
      </c>
      <c r="E43" s="406"/>
      <c r="F43" s="406">
        <f>'[54]FY18-19 Sales'!$G44</f>
        <v>6.0581256885754225E-3</v>
      </c>
      <c r="G43" s="406">
        <f>'[54]FY18-19 Sales'!$H44</f>
        <v>4.8189264181917645E-3</v>
      </c>
      <c r="H43" s="406">
        <f>'[54]FY18-19 Sales'!$I44</f>
        <v>5.5765291664133252E-3</v>
      </c>
      <c r="I43" s="406">
        <f>'[54]FY18-19 Sales'!$J44</f>
        <v>5.6226121967532057E-3</v>
      </c>
      <c r="J43" s="406">
        <f>'[54]FY18-19 Sales'!$K44</f>
        <v>5.6954311424575891E-3</v>
      </c>
      <c r="K43" s="406">
        <f>'[54]FY18-19 Sales'!$L44</f>
        <v>5.6754123183559296E-3</v>
      </c>
      <c r="L43" s="406">
        <f>'[54]FY18-19 Sales'!$M44</f>
        <v>5.6456489815771864E-3</v>
      </c>
      <c r="M43" s="406">
        <f>'[54]FY18-19 Sales'!$N44</f>
        <v>5.7074746032711116E-3</v>
      </c>
      <c r="N43" s="406">
        <f>'[54]FY18-19 Sales'!$O44</f>
        <v>5.440172213777586E-3</v>
      </c>
      <c r="O43" s="406">
        <f>'[54]FY18-19 Sales'!$P44</f>
        <v>5.463303605520763E-3</v>
      </c>
      <c r="P43" s="406">
        <f>'[54]FY18-19 Sales'!$Q44</f>
        <v>5.2527653675442324E-3</v>
      </c>
      <c r="Q43" s="406">
        <f>'[54]FY18-19 Sales'!$R44</f>
        <v>5.2048280415881304E-3</v>
      </c>
      <c r="R43" s="403">
        <f t="shared" si="2"/>
        <v>6.6161229744026245E-2</v>
      </c>
      <c r="S43" s="442"/>
      <c r="T43" s="443"/>
    </row>
    <row r="44" spans="2:20">
      <c r="B44" s="400" t="s">
        <v>55</v>
      </c>
      <c r="C44" s="335">
        <f>C45+C50</f>
        <v>1129773</v>
      </c>
      <c r="D44" s="335">
        <f t="shared" ref="D44:Q44" si="18">D45+D50</f>
        <v>0</v>
      </c>
      <c r="E44" s="335">
        <f t="shared" si="18"/>
        <v>5734724.9952568542</v>
      </c>
      <c r="F44" s="345">
        <f t="shared" si="18"/>
        <v>508.69999999999987</v>
      </c>
      <c r="G44" s="345">
        <f t="shared" si="18"/>
        <v>269.93739619943022</v>
      </c>
      <c r="H44" s="345">
        <f t="shared" si="18"/>
        <v>213.0701999278929</v>
      </c>
      <c r="I44" s="345">
        <f t="shared" si="18"/>
        <v>562.53933427246227</v>
      </c>
      <c r="J44" s="345">
        <f t="shared" si="18"/>
        <v>634.64711299562975</v>
      </c>
      <c r="K44" s="345">
        <f t="shared" si="18"/>
        <v>949.80483705401537</v>
      </c>
      <c r="L44" s="345">
        <f t="shared" si="18"/>
        <v>1031.5037633664199</v>
      </c>
      <c r="M44" s="345">
        <f t="shared" si="18"/>
        <v>531.63342</v>
      </c>
      <c r="N44" s="345">
        <f t="shared" si="18"/>
        <v>627.62910620000002</v>
      </c>
      <c r="O44" s="345">
        <f t="shared" si="18"/>
        <v>769.19870000000014</v>
      </c>
      <c r="P44" s="345">
        <f t="shared" si="18"/>
        <v>842.62268355000003</v>
      </c>
      <c r="Q44" s="343">
        <f t="shared" si="18"/>
        <v>1259.2518324999999</v>
      </c>
      <c r="R44" s="403">
        <f t="shared" si="2"/>
        <v>8200.5383860658494</v>
      </c>
      <c r="S44" s="290"/>
    </row>
    <row r="45" spans="2:20" s="205" customFormat="1" ht="15.6" customHeight="1">
      <c r="B45" s="400" t="s">
        <v>139</v>
      </c>
      <c r="C45" s="344">
        <f>C46+C47</f>
        <v>1129655</v>
      </c>
      <c r="D45" s="342">
        <f>D46+D47</f>
        <v>0</v>
      </c>
      <c r="E45" s="342">
        <f t="shared" ref="E45:Q45" si="19">E46+E47</f>
        <v>5733820.9952568542</v>
      </c>
      <c r="F45" s="345">
        <f t="shared" si="19"/>
        <v>508.68804559075267</v>
      </c>
      <c r="G45" s="345">
        <f t="shared" si="19"/>
        <v>269.93105269224469</v>
      </c>
      <c r="H45" s="345">
        <f t="shared" si="19"/>
        <v>213.06519279526401</v>
      </c>
      <c r="I45" s="345">
        <f t="shared" si="19"/>
        <v>562.52611464317283</v>
      </c>
      <c r="J45" s="345">
        <f t="shared" si="19"/>
        <v>634.63219883931697</v>
      </c>
      <c r="K45" s="345">
        <f t="shared" si="19"/>
        <v>949.782516716435</v>
      </c>
      <c r="L45" s="345">
        <f t="shared" si="19"/>
        <v>1031.4795231106164</v>
      </c>
      <c r="M45" s="345">
        <f t="shared" si="19"/>
        <v>531.62092665722002</v>
      </c>
      <c r="N45" s="345">
        <f t="shared" si="19"/>
        <v>627.61435696628473</v>
      </c>
      <c r="O45" s="345">
        <f t="shared" si="19"/>
        <v>769.18062389217187</v>
      </c>
      <c r="P45" s="345">
        <f t="shared" si="19"/>
        <v>842.6028819844405</v>
      </c>
      <c r="Q45" s="343">
        <f t="shared" si="19"/>
        <v>1259.2222401828169</v>
      </c>
      <c r="R45" s="403">
        <f t="shared" si="2"/>
        <v>8200.345674070737</v>
      </c>
      <c r="S45" s="289"/>
    </row>
    <row r="46" spans="2:20">
      <c r="B46" s="400" t="s">
        <v>123</v>
      </c>
      <c r="C46" s="338"/>
      <c r="D46" s="338"/>
      <c r="E46" s="383"/>
      <c r="F46" s="351"/>
      <c r="G46" s="351"/>
      <c r="H46" s="351"/>
      <c r="I46" s="351"/>
      <c r="J46" s="351"/>
      <c r="K46" s="351"/>
      <c r="L46" s="351"/>
      <c r="M46" s="351"/>
      <c r="N46" s="351"/>
      <c r="O46" s="351"/>
      <c r="P46" s="351"/>
      <c r="Q46" s="350"/>
      <c r="R46" s="403">
        <f t="shared" si="2"/>
        <v>0</v>
      </c>
      <c r="S46" s="290"/>
    </row>
    <row r="47" spans="2:20">
      <c r="B47" s="400" t="s">
        <v>143</v>
      </c>
      <c r="C47" s="338">
        <f>C48+C49</f>
        <v>1129655</v>
      </c>
      <c r="D47" s="338"/>
      <c r="E47" s="338">
        <f t="shared" ref="E47" si="20">E48+E49</f>
        <v>5733820.9952568542</v>
      </c>
      <c r="F47" s="351">
        <f>+F48</f>
        <v>508.68804559075267</v>
      </c>
      <c r="G47" s="351">
        <f t="shared" ref="G47:Q47" si="21">+G48</f>
        <v>269.93105269224469</v>
      </c>
      <c r="H47" s="351">
        <f t="shared" si="21"/>
        <v>213.06519279526401</v>
      </c>
      <c r="I47" s="351">
        <f t="shared" si="21"/>
        <v>562.52611464317283</v>
      </c>
      <c r="J47" s="351">
        <f t="shared" si="21"/>
        <v>634.63219883931697</v>
      </c>
      <c r="K47" s="351">
        <f t="shared" si="21"/>
        <v>949.782516716435</v>
      </c>
      <c r="L47" s="351">
        <f t="shared" si="21"/>
        <v>1031.4795231106164</v>
      </c>
      <c r="M47" s="351">
        <f t="shared" si="21"/>
        <v>531.62092665722002</v>
      </c>
      <c r="N47" s="351">
        <f t="shared" si="21"/>
        <v>627.61435696628473</v>
      </c>
      <c r="O47" s="351">
        <f t="shared" si="21"/>
        <v>769.18062389217187</v>
      </c>
      <c r="P47" s="351">
        <f t="shared" si="21"/>
        <v>842.6028819844405</v>
      </c>
      <c r="Q47" s="350">
        <f t="shared" si="21"/>
        <v>1259.2222401828169</v>
      </c>
      <c r="R47" s="403">
        <f t="shared" si="2"/>
        <v>8200.345674070737</v>
      </c>
      <c r="S47" s="290"/>
    </row>
    <row r="48" spans="2:20" s="205" customFormat="1">
      <c r="B48" s="415" t="s">
        <v>144</v>
      </c>
      <c r="C48" s="405">
        <f>'[54]FY18-19 Sales'!$D48</f>
        <v>1129655</v>
      </c>
      <c r="D48" s="405"/>
      <c r="E48" s="405">
        <f>'[54]FY18-19 Sales'!$F48</f>
        <v>5733820.9952568542</v>
      </c>
      <c r="F48" s="351">
        <f>'[54]FY18-19 Sales'!$G48</f>
        <v>508.68804559075267</v>
      </c>
      <c r="G48" s="351">
        <f>'[54]FY18-19 Sales'!$H48</f>
        <v>269.93105269224469</v>
      </c>
      <c r="H48" s="351">
        <f>'[54]FY18-19 Sales'!$I48</f>
        <v>213.06519279526401</v>
      </c>
      <c r="I48" s="351">
        <f>'[54]FY18-19 Sales'!$J48</f>
        <v>562.52611464317283</v>
      </c>
      <c r="J48" s="351">
        <f>'[54]FY18-19 Sales'!$K48</f>
        <v>634.63219883931697</v>
      </c>
      <c r="K48" s="351">
        <f>'[54]FY18-19 Sales'!$L48</f>
        <v>949.782516716435</v>
      </c>
      <c r="L48" s="351">
        <f>'[54]FY18-19 Sales'!$M48</f>
        <v>1031.4795231106164</v>
      </c>
      <c r="M48" s="351">
        <f>'[54]FY18-19 Sales'!$N48</f>
        <v>531.62092665722002</v>
      </c>
      <c r="N48" s="351">
        <f>'[54]FY18-19 Sales'!$O48</f>
        <v>627.61435696628473</v>
      </c>
      <c r="O48" s="351">
        <f>'[54]FY18-19 Sales'!$P48</f>
        <v>769.18062389217187</v>
      </c>
      <c r="P48" s="351">
        <f>'[54]FY18-19 Sales'!$Q48</f>
        <v>842.6028819844405</v>
      </c>
      <c r="Q48" s="350">
        <f>'[54]FY18-19 Sales'!$R48</f>
        <v>1259.2222401828169</v>
      </c>
      <c r="R48" s="403">
        <f t="shared" si="2"/>
        <v>8200.345674070737</v>
      </c>
      <c r="S48" s="289"/>
    </row>
    <row r="49" spans="2:19" s="205" customFormat="1">
      <c r="B49" s="416" t="s">
        <v>145</v>
      </c>
      <c r="C49" s="417"/>
      <c r="D49" s="417"/>
      <c r="E49" s="417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350"/>
      <c r="R49" s="403">
        <f t="shared" si="2"/>
        <v>0</v>
      </c>
      <c r="S49" s="289"/>
    </row>
    <row r="50" spans="2:19">
      <c r="B50" s="400" t="s">
        <v>141</v>
      </c>
      <c r="C50" s="335">
        <f>C51</f>
        <v>118</v>
      </c>
      <c r="D50" s="335"/>
      <c r="E50" s="336">
        <f t="shared" ref="E50:Q50" si="22">E51</f>
        <v>904</v>
      </c>
      <c r="F50" s="345">
        <f t="shared" si="22"/>
        <v>1.1954409247205412E-2</v>
      </c>
      <c r="G50" s="345">
        <f t="shared" si="22"/>
        <v>6.3435071855573438E-3</v>
      </c>
      <c r="H50" s="345">
        <f t="shared" si="22"/>
        <v>5.0071326289009436E-3</v>
      </c>
      <c r="I50" s="345">
        <f t="shared" si="22"/>
        <v>1.3219629289450563E-2</v>
      </c>
      <c r="J50" s="345">
        <f t="shared" si="22"/>
        <v>1.4914156312772119E-2</v>
      </c>
      <c r="K50" s="345">
        <f t="shared" si="22"/>
        <v>2.2320337580339987E-2</v>
      </c>
      <c r="L50" s="345">
        <f t="shared" si="22"/>
        <v>2.4240255803645999E-2</v>
      </c>
      <c r="M50" s="345">
        <f t="shared" si="22"/>
        <v>1.2493342779971378E-2</v>
      </c>
      <c r="N50" s="345">
        <f t="shared" si="22"/>
        <v>1.4749233715298899E-2</v>
      </c>
      <c r="O50" s="345">
        <f t="shared" si="22"/>
        <v>1.8076107828225642E-2</v>
      </c>
      <c r="P50" s="345">
        <f t="shared" si="22"/>
        <v>1.9801565559534426E-2</v>
      </c>
      <c r="Q50" s="343">
        <f t="shared" si="22"/>
        <v>2.959231718301231E-2</v>
      </c>
      <c r="R50" s="403">
        <f t="shared" si="2"/>
        <v>0.19271199511391501</v>
      </c>
      <c r="S50" s="290"/>
    </row>
    <row r="51" spans="2:19">
      <c r="B51" s="404" t="s">
        <v>109</v>
      </c>
      <c r="C51" s="405">
        <f>'[54]FY18-19 Sales'!$D59</f>
        <v>118</v>
      </c>
      <c r="D51" s="405"/>
      <c r="E51" s="405">
        <f>'[54]FY18-19 Sales'!$F59</f>
        <v>904</v>
      </c>
      <c r="F51" s="351">
        <f>'[54]FY18-19 Sales'!$G59</f>
        <v>1.1954409247205412E-2</v>
      </c>
      <c r="G51" s="351">
        <f>'[54]FY18-19 Sales'!$H59</f>
        <v>6.3435071855573438E-3</v>
      </c>
      <c r="H51" s="351">
        <f>'[54]FY18-19 Sales'!$I59</f>
        <v>5.0071326289009436E-3</v>
      </c>
      <c r="I51" s="351">
        <f>'[54]FY18-19 Sales'!$J59</f>
        <v>1.3219629289450563E-2</v>
      </c>
      <c r="J51" s="351">
        <f>'[54]FY18-19 Sales'!$K59</f>
        <v>1.4914156312772119E-2</v>
      </c>
      <c r="K51" s="351">
        <f>'[54]FY18-19 Sales'!$L59</f>
        <v>2.2320337580339987E-2</v>
      </c>
      <c r="L51" s="351">
        <f>'[54]FY18-19 Sales'!$M59</f>
        <v>2.4240255803645999E-2</v>
      </c>
      <c r="M51" s="351">
        <f>'[54]FY18-19 Sales'!$N59</f>
        <v>1.2493342779971378E-2</v>
      </c>
      <c r="N51" s="351">
        <f>'[54]FY18-19 Sales'!$O59</f>
        <v>1.4749233715298899E-2</v>
      </c>
      <c r="O51" s="351">
        <f>'[54]FY18-19 Sales'!$P59</f>
        <v>1.8076107828225642E-2</v>
      </c>
      <c r="P51" s="351">
        <f>'[54]FY18-19 Sales'!$Q59</f>
        <v>1.9801565559534426E-2</v>
      </c>
      <c r="Q51" s="351">
        <f>'[54]FY18-19 Sales'!$R59</f>
        <v>2.959231718301231E-2</v>
      </c>
      <c r="R51" s="403">
        <f t="shared" si="2"/>
        <v>0.19271199511391501</v>
      </c>
      <c r="S51" s="290"/>
    </row>
    <row r="52" spans="2:19">
      <c r="B52" s="400" t="s">
        <v>68</v>
      </c>
      <c r="C52" s="335">
        <f>C53+C57</f>
        <v>56986</v>
      </c>
      <c r="D52" s="342">
        <f>D53+D57</f>
        <v>56.967597260625105</v>
      </c>
      <c r="E52" s="414">
        <f t="shared" ref="E52:Q52" si="23">E53+E57</f>
        <v>126083.10111765098</v>
      </c>
      <c r="F52" s="345">
        <f t="shared" si="23"/>
        <v>27.591042999999999</v>
      </c>
      <c r="G52" s="345">
        <f t="shared" si="23"/>
        <v>27.162771999999997</v>
      </c>
      <c r="H52" s="345">
        <f t="shared" si="23"/>
        <v>26.380765999999998</v>
      </c>
      <c r="I52" s="345">
        <f t="shared" si="23"/>
        <v>26.042762000000003</v>
      </c>
      <c r="J52" s="345">
        <f t="shared" si="23"/>
        <v>25.277561999999996</v>
      </c>
      <c r="K52" s="345">
        <f t="shared" si="23"/>
        <v>24.614927000000002</v>
      </c>
      <c r="L52" s="345">
        <f t="shared" si="23"/>
        <v>24.859877999999998</v>
      </c>
      <c r="M52" s="345">
        <f t="shared" si="23"/>
        <v>27.258369000000002</v>
      </c>
      <c r="N52" s="345">
        <f t="shared" si="23"/>
        <v>25.914781999999995</v>
      </c>
      <c r="O52" s="345">
        <f t="shared" si="23"/>
        <v>25.874023000000001</v>
      </c>
      <c r="P52" s="345">
        <f t="shared" si="23"/>
        <v>25.4099</v>
      </c>
      <c r="Q52" s="343">
        <f t="shared" si="23"/>
        <v>24.433772000000005</v>
      </c>
      <c r="R52" s="403">
        <f t="shared" si="2"/>
        <v>310.82055600000001</v>
      </c>
      <c r="S52" s="290"/>
    </row>
    <row r="53" spans="2:19">
      <c r="B53" s="400" t="s">
        <v>69</v>
      </c>
      <c r="C53" s="335">
        <f>C54+C55+C56</f>
        <v>27077</v>
      </c>
      <c r="D53" s="342">
        <f>D54+D55+D56</f>
        <v>56.967597260625105</v>
      </c>
      <c r="E53" s="343">
        <f t="shared" ref="E53:Q53" si="24">E54+E55+E56</f>
        <v>0</v>
      </c>
      <c r="F53" s="345">
        <f t="shared" si="24"/>
        <v>8.1023080409294366</v>
      </c>
      <c r="G53" s="345">
        <f t="shared" si="24"/>
        <v>7.9765431843056076</v>
      </c>
      <c r="H53" s="345">
        <f t="shared" si="24"/>
        <v>7.7469015030594486</v>
      </c>
      <c r="I53" s="345">
        <f t="shared" si="24"/>
        <v>7.6476441996270896</v>
      </c>
      <c r="J53" s="345">
        <f t="shared" si="24"/>
        <v>7.4229377210456438</v>
      </c>
      <c r="K53" s="345">
        <f t="shared" si="24"/>
        <v>7.2283501917267543</v>
      </c>
      <c r="L53" s="345">
        <f t="shared" si="24"/>
        <v>7.300281813047981</v>
      </c>
      <c r="M53" s="345">
        <f t="shared" si="24"/>
        <v>8.004615930297442</v>
      </c>
      <c r="N53" s="345">
        <f t="shared" si="24"/>
        <v>7.610061952987186</v>
      </c>
      <c r="O53" s="345">
        <f t="shared" si="24"/>
        <v>7.5980927797507753</v>
      </c>
      <c r="P53" s="345">
        <f t="shared" si="24"/>
        <v>7.4617997257013045</v>
      </c>
      <c r="Q53" s="343">
        <f t="shared" si="24"/>
        <v>7.175152724231431</v>
      </c>
      <c r="R53" s="403">
        <f t="shared" si="2"/>
        <v>91.274689766710082</v>
      </c>
      <c r="S53" s="290"/>
    </row>
    <row r="54" spans="2:19" s="205" customFormat="1">
      <c r="B54" s="404" t="s">
        <v>70</v>
      </c>
      <c r="C54" s="405">
        <f>'[54]FY18-19 Sales'!$D62</f>
        <v>18529</v>
      </c>
      <c r="D54" s="406">
        <f>'[54]FY18-19 Sales'!$E62</f>
        <v>36.501887401560971</v>
      </c>
      <c r="E54" s="405"/>
      <c r="F54" s="351">
        <f>'[54]FY18-19 Sales'!$G62</f>
        <v>5.0816132898389599</v>
      </c>
      <c r="G54" s="351">
        <f>'[54]FY18-19 Sales'!$H62</f>
        <v>5.0027359670334164</v>
      </c>
      <c r="H54" s="351">
        <f>'[54]FY18-19 Sales'!$I62</f>
        <v>4.8587090782226596</v>
      </c>
      <c r="I54" s="351">
        <f>'[54]FY18-19 Sales'!$J62</f>
        <v>4.7964567879261786</v>
      </c>
      <c r="J54" s="351">
        <f>'[54]FY18-19 Sales'!$K62</f>
        <v>4.6555251642327642</v>
      </c>
      <c r="K54" s="351">
        <f>'[54]FY18-19 Sales'!$L62</f>
        <v>4.5334835718829423</v>
      </c>
      <c r="L54" s="351">
        <f>'[54]FY18-19 Sales'!$M62</f>
        <v>4.5785977147937169</v>
      </c>
      <c r="M54" s="351">
        <f>'[54]FY18-19 Sales'!$N62</f>
        <v>5.0203426586568085</v>
      </c>
      <c r="N54" s="351">
        <f>'[54]FY18-19 Sales'!$O62</f>
        <v>4.7728859186105961</v>
      </c>
      <c r="O54" s="351">
        <f>'[54]FY18-19 Sales'!$P62</f>
        <v>4.7653790811169738</v>
      </c>
      <c r="P54" s="351">
        <f>'[54]FY18-19 Sales'!$Q62</f>
        <v>4.6798986734020529</v>
      </c>
      <c r="Q54" s="350">
        <f>'[54]FY18-19 Sales'!$R62</f>
        <v>4.5001191334483108</v>
      </c>
      <c r="R54" s="403">
        <f t="shared" si="2"/>
        <v>57.24574703916538</v>
      </c>
      <c r="S54" s="289"/>
    </row>
    <row r="55" spans="2:19">
      <c r="B55" s="404" t="s">
        <v>71</v>
      </c>
      <c r="C55" s="405">
        <f>'[54]FY18-19 Sales'!$D63</f>
        <v>4128</v>
      </c>
      <c r="D55" s="406">
        <f>'[54]FY18-19 Sales'!$E63</f>
        <v>8.4841427234914359</v>
      </c>
      <c r="E55" s="406"/>
      <c r="F55" s="351">
        <f>'[54]FY18-19 Sales'!$G63</f>
        <v>1.2534693729001858</v>
      </c>
      <c r="G55" s="351">
        <f>'[54]FY18-19 Sales'!$H63</f>
        <v>1.2340128927011103</v>
      </c>
      <c r="H55" s="351">
        <f>'[54]FY18-19 Sales'!$I63</f>
        <v>1.19848612517644</v>
      </c>
      <c r="I55" s="351">
        <f>'[54]FY18-19 Sales'!$J63</f>
        <v>1.1831305019070426</v>
      </c>
      <c r="J55" s="351">
        <f>'[54]FY18-19 Sales'!$K63</f>
        <v>1.1483672360115404</v>
      </c>
      <c r="K55" s="351">
        <f>'[54]FY18-19 Sales'!$L63</f>
        <v>1.1182635288805085</v>
      </c>
      <c r="L55" s="351">
        <f>'[54]FY18-19 Sales'!$M63</f>
        <v>1.1293917264032072</v>
      </c>
      <c r="M55" s="351">
        <f>'[54]FY18-19 Sales'!$N63</f>
        <v>1.2383558931321248</v>
      </c>
      <c r="N55" s="351">
        <f>'[54]FY18-19 Sales'!$O63</f>
        <v>1.1773163320569295</v>
      </c>
      <c r="O55" s="351">
        <f>'[54]FY18-19 Sales'!$P63</f>
        <v>1.1754646384413587</v>
      </c>
      <c r="P55" s="351">
        <f>'[54]FY18-19 Sales'!$Q63</f>
        <v>1.1543793911109641</v>
      </c>
      <c r="Q55" s="350">
        <f>'[54]FY18-19 Sales'!$R63</f>
        <v>1.110033602804581</v>
      </c>
      <c r="R55" s="403">
        <f t="shared" si="2"/>
        <v>14.120671241525994</v>
      </c>
      <c r="S55" s="290"/>
    </row>
    <row r="56" spans="2:19">
      <c r="B56" s="404" t="s">
        <v>72</v>
      </c>
      <c r="C56" s="405">
        <f>'[54]FY18-19 Sales'!$D64</f>
        <v>4420</v>
      </c>
      <c r="D56" s="406">
        <f>'[54]FY18-19 Sales'!$E64</f>
        <v>11.981567135572698</v>
      </c>
      <c r="E56" s="406"/>
      <c r="F56" s="351">
        <f>'[54]FY18-19 Sales'!$G64</f>
        <v>1.7672253781902918</v>
      </c>
      <c r="G56" s="351">
        <f>'[54]FY18-19 Sales'!$H64</f>
        <v>1.739794324571081</v>
      </c>
      <c r="H56" s="351">
        <f>'[54]FY18-19 Sales'!$I64</f>
        <v>1.6897062996603494</v>
      </c>
      <c r="I56" s="351">
        <f>'[54]FY18-19 Sales'!$J64</f>
        <v>1.6680569097938691</v>
      </c>
      <c r="J56" s="351">
        <f>'[54]FY18-19 Sales'!$K64</f>
        <v>1.6190453208013387</v>
      </c>
      <c r="K56" s="351">
        <f>'[54]FY18-19 Sales'!$L64</f>
        <v>1.5766030909633035</v>
      </c>
      <c r="L56" s="351">
        <f>'[54]FY18-19 Sales'!$M64</f>
        <v>1.5922923718510573</v>
      </c>
      <c r="M56" s="351">
        <f>'[54]FY18-19 Sales'!$N64</f>
        <v>1.745917378508508</v>
      </c>
      <c r="N56" s="351">
        <f>'[54]FY18-19 Sales'!$O64</f>
        <v>1.6598597023196606</v>
      </c>
      <c r="O56" s="351">
        <f>'[54]FY18-19 Sales'!$P64</f>
        <v>1.6572490601924434</v>
      </c>
      <c r="P56" s="351">
        <f>'[54]FY18-19 Sales'!$Q64</f>
        <v>1.6275216611882881</v>
      </c>
      <c r="Q56" s="350">
        <f>'[54]FY18-19 Sales'!$R64</f>
        <v>1.5649999879785392</v>
      </c>
      <c r="R56" s="403">
        <f t="shared" si="2"/>
        <v>19.908271486018734</v>
      </c>
      <c r="S56" s="290"/>
    </row>
    <row r="57" spans="2:19" s="205" customFormat="1">
      <c r="B57" s="400" t="s">
        <v>73</v>
      </c>
      <c r="C57" s="335">
        <f>C58+C59+C60</f>
        <v>29909</v>
      </c>
      <c r="D57" s="342">
        <f>D58+D59+D60</f>
        <v>0</v>
      </c>
      <c r="E57" s="414">
        <f t="shared" ref="E57:Q57" si="25">E58+E59+E60</f>
        <v>126083.10111765098</v>
      </c>
      <c r="F57" s="345">
        <f t="shared" si="25"/>
        <v>19.488734959070563</v>
      </c>
      <c r="G57" s="345">
        <f t="shared" si="25"/>
        <v>19.186228815694388</v>
      </c>
      <c r="H57" s="345">
        <f t="shared" si="25"/>
        <v>18.63386449694055</v>
      </c>
      <c r="I57" s="345">
        <f t="shared" si="25"/>
        <v>18.395117800372912</v>
      </c>
      <c r="J57" s="345">
        <f t="shared" si="25"/>
        <v>17.854624278954354</v>
      </c>
      <c r="K57" s="345">
        <f t="shared" si="25"/>
        <v>17.386576808273247</v>
      </c>
      <c r="L57" s="345">
        <f t="shared" si="25"/>
        <v>17.559596186952017</v>
      </c>
      <c r="M57" s="345">
        <f t="shared" si="25"/>
        <v>19.253753069702558</v>
      </c>
      <c r="N57" s="345">
        <f t="shared" si="25"/>
        <v>18.304720047012811</v>
      </c>
      <c r="O57" s="345">
        <f t="shared" si="25"/>
        <v>18.275930220249226</v>
      </c>
      <c r="P57" s="345">
        <f t="shared" si="25"/>
        <v>17.948100274298696</v>
      </c>
      <c r="Q57" s="343">
        <f t="shared" si="25"/>
        <v>17.258619275768574</v>
      </c>
      <c r="R57" s="403">
        <f t="shared" si="2"/>
        <v>219.54586623328987</v>
      </c>
      <c r="S57" s="289"/>
    </row>
    <row r="58" spans="2:19" s="205" customFormat="1">
      <c r="B58" s="404" t="s">
        <v>70</v>
      </c>
      <c r="C58" s="405">
        <f>'[54]FY18-19 Sales'!$D66</f>
        <v>27024</v>
      </c>
      <c r="D58" s="405"/>
      <c r="E58" s="406">
        <f>'[54]FY18-19 Sales'!$F66</f>
        <v>112937.70178851049</v>
      </c>
      <c r="F58" s="351">
        <f>'[54]FY18-19 Sales'!$G66</f>
        <v>17.628994278010868</v>
      </c>
      <c r="G58" s="351">
        <f>'[54]FY18-19 Sales'!$H66</f>
        <v>17.355355220276152</v>
      </c>
      <c r="H58" s="351">
        <f>'[54]FY18-19 Sales'!$I66</f>
        <v>16.855701064419481</v>
      </c>
      <c r="I58" s="351">
        <f>'[54]FY18-19 Sales'!$J66</f>
        <v>16.639737116193793</v>
      </c>
      <c r="J58" s="351">
        <f>'[54]FY18-19 Sales'!$K66</f>
        <v>16.150820969691683</v>
      </c>
      <c r="K58" s="351">
        <f>'[54]FY18-19 Sales'!$L66</f>
        <v>15.727437604901535</v>
      </c>
      <c r="L58" s="351">
        <f>'[54]FY18-19 Sales'!$M66</f>
        <v>15.883946359477903</v>
      </c>
      <c r="M58" s="351">
        <f>'[54]FY18-19 Sales'!$N66</f>
        <v>17.416435874820277</v>
      </c>
      <c r="N58" s="351">
        <f>'[54]FY18-19 Sales'!$O66</f>
        <v>16.557965699009603</v>
      </c>
      <c r="O58" s="351">
        <f>'[54]FY18-19 Sales'!$P66</f>
        <v>16.531923183046093</v>
      </c>
      <c r="P58" s="351">
        <f>'[54]FY18-19 Sales'!$Q66</f>
        <v>16.235376883172862</v>
      </c>
      <c r="Q58" s="350">
        <f>'[54]FY18-19 Sales'!$R66</f>
        <v>15.611690604745251</v>
      </c>
      <c r="R58" s="403">
        <f t="shared" si="2"/>
        <v>198.59538485776551</v>
      </c>
      <c r="S58" s="289"/>
    </row>
    <row r="59" spans="2:19">
      <c r="B59" s="404" t="s">
        <v>71</v>
      </c>
      <c r="C59" s="405">
        <f>'[54]FY18-19 Sales'!$D67</f>
        <v>1838</v>
      </c>
      <c r="D59" s="405"/>
      <c r="E59" s="406">
        <f>'[54]FY18-19 Sales'!$F67</f>
        <v>7623.1604193887988</v>
      </c>
      <c r="F59" s="351">
        <f>'[54]FY18-19 Sales'!$G67</f>
        <v>1.2379870790555736</v>
      </c>
      <c r="G59" s="351">
        <f>'[54]FY18-19 Sales'!$H67</f>
        <v>1.2187709166098764</v>
      </c>
      <c r="H59" s="351">
        <f>'[54]FY18-19 Sales'!$I67</f>
        <v>1.1836829598499985</v>
      </c>
      <c r="I59" s="351">
        <f>'[54]FY18-19 Sales'!$J67</f>
        <v>1.1685170023807903</v>
      </c>
      <c r="J59" s="351">
        <f>'[54]FY18-19 Sales'!$K67</f>
        <v>1.1341831168189676</v>
      </c>
      <c r="K59" s="351">
        <f>'[54]FY18-19 Sales'!$L67</f>
        <v>1.104451237232901</v>
      </c>
      <c r="L59" s="351">
        <f>'[54]FY18-19 Sales'!$M67</f>
        <v>1.1154419842300964</v>
      </c>
      <c r="M59" s="351">
        <f>'[54]FY18-19 Sales'!$N67</f>
        <v>1.2230602742393246</v>
      </c>
      <c r="N59" s="351">
        <f>'[54]FY18-19 Sales'!$O67</f>
        <v>1.1627746465598257</v>
      </c>
      <c r="O59" s="351">
        <f>'[54]FY18-19 Sales'!$P67</f>
        <v>1.1609458242367541</v>
      </c>
      <c r="P59" s="351">
        <f>'[54]FY18-19 Sales'!$Q67</f>
        <v>1.1401210124638717</v>
      </c>
      <c r="Q59" s="350">
        <f>'[54]FY18-19 Sales'!$R67</f>
        <v>1.09632296352805</v>
      </c>
      <c r="R59" s="403">
        <f t="shared" si="2"/>
        <v>13.946259017206032</v>
      </c>
      <c r="S59" s="290"/>
    </row>
    <row r="60" spans="2:19">
      <c r="B60" s="404" t="s">
        <v>72</v>
      </c>
      <c r="C60" s="405">
        <f>'[54]FY18-19 Sales'!$D68</f>
        <v>1047</v>
      </c>
      <c r="D60" s="405"/>
      <c r="E60" s="406">
        <f>'[54]FY18-19 Sales'!$F68</f>
        <v>5522.2389097516798</v>
      </c>
      <c r="F60" s="351">
        <f>'[54]FY18-19 Sales'!$G68</f>
        <v>0.62175360200412055</v>
      </c>
      <c r="G60" s="351">
        <f>'[54]FY18-19 Sales'!$H68</f>
        <v>0.61210267880836067</v>
      </c>
      <c r="H60" s="351">
        <f>'[54]FY18-19 Sales'!$I68</f>
        <v>0.59448047267107063</v>
      </c>
      <c r="I60" s="351">
        <f>'[54]FY18-19 Sales'!$J68</f>
        <v>0.58686368179832982</v>
      </c>
      <c r="J60" s="351">
        <f>'[54]FY18-19 Sales'!$K68</f>
        <v>0.56962019244370288</v>
      </c>
      <c r="K60" s="351">
        <f>'[54]FY18-19 Sales'!$L68</f>
        <v>0.55468796613881111</v>
      </c>
      <c r="L60" s="351">
        <f>'[54]FY18-19 Sales'!$M68</f>
        <v>0.56020784324401918</v>
      </c>
      <c r="M60" s="351">
        <f>'[54]FY18-19 Sales'!$N68</f>
        <v>0.61425692064295867</v>
      </c>
      <c r="N60" s="351">
        <f>'[54]FY18-19 Sales'!$O68</f>
        <v>0.58397970144338318</v>
      </c>
      <c r="O60" s="351">
        <f>'[54]FY18-19 Sales'!$P68</f>
        <v>0.58306121296637681</v>
      </c>
      <c r="P60" s="351">
        <f>'[54]FY18-19 Sales'!$Q68</f>
        <v>0.57260237866196295</v>
      </c>
      <c r="Q60" s="350">
        <f>'[54]FY18-19 Sales'!$R68</f>
        <v>0.55060570749527038</v>
      </c>
      <c r="R60" s="403">
        <f t="shared" si="2"/>
        <v>7.0042223583183656</v>
      </c>
      <c r="S60" s="290"/>
    </row>
    <row r="61" spans="2:19">
      <c r="B61" s="400" t="s">
        <v>74</v>
      </c>
      <c r="C61" s="335">
        <f>C62+C63</f>
        <v>21573</v>
      </c>
      <c r="D61" s="342">
        <f>D62+D63</f>
        <v>39.092521785201271</v>
      </c>
      <c r="E61" s="418"/>
      <c r="F61" s="345">
        <f t="shared" ref="F61:P61" si="26">F62+F63</f>
        <v>6.1893630000000002</v>
      </c>
      <c r="G61" s="345">
        <f t="shared" si="26"/>
        <v>3.2550680000000005</v>
      </c>
      <c r="H61" s="345">
        <f t="shared" si="26"/>
        <v>3.4446720000000002</v>
      </c>
      <c r="I61" s="345">
        <f t="shared" si="26"/>
        <v>4.5907360000000006</v>
      </c>
      <c r="J61" s="345">
        <f t="shared" si="26"/>
        <v>4.8418369999999999</v>
      </c>
      <c r="K61" s="345">
        <f t="shared" si="26"/>
        <v>4.7976969999999994</v>
      </c>
      <c r="L61" s="345">
        <f t="shared" si="26"/>
        <v>4.9357250000000006</v>
      </c>
      <c r="M61" s="345">
        <f t="shared" si="26"/>
        <v>4.4055269999999993</v>
      </c>
      <c r="N61" s="345">
        <f t="shared" si="26"/>
        <v>4.4806107000000006</v>
      </c>
      <c r="O61" s="345">
        <f t="shared" si="26"/>
        <v>3.93445</v>
      </c>
      <c r="P61" s="345">
        <f t="shared" si="26"/>
        <v>3.978999</v>
      </c>
      <c r="Q61" s="343">
        <f>Q62+Q63</f>
        <v>4.8330650000000004</v>
      </c>
      <c r="R61" s="403">
        <f t="shared" si="2"/>
        <v>53.687749699999998</v>
      </c>
      <c r="S61" s="290"/>
    </row>
    <row r="62" spans="2:19" s="205" customFormat="1">
      <c r="B62" s="400" t="s">
        <v>75</v>
      </c>
      <c r="C62" s="335">
        <f>'[54]FY18-19 Sales'!$D70</f>
        <v>17091</v>
      </c>
      <c r="D62" s="343">
        <f>'[54]FY18-19 Sales'!$E70</f>
        <v>33.17902146916628</v>
      </c>
      <c r="E62" s="414"/>
      <c r="F62" s="345">
        <f>'[54]FY18-19 Sales'!$G70</f>
        <v>5.4178989181398958</v>
      </c>
      <c r="G62" s="345">
        <f>'[54]FY18-19 Sales'!$H70</f>
        <v>2.84934481879182</v>
      </c>
      <c r="H62" s="345">
        <f>'[54]FY18-19 Sales'!$I70</f>
        <v>3.0153159060386008</v>
      </c>
      <c r="I62" s="345">
        <f>'[54]FY18-19 Sales'!$J70</f>
        <v>4.0185304380864197</v>
      </c>
      <c r="J62" s="345">
        <f>'[54]FY18-19 Sales'!$K70</f>
        <v>4.2383333218797663</v>
      </c>
      <c r="K62" s="345">
        <f>'[54]FY18-19 Sales'!$L70</f>
        <v>4.1996950875014152</v>
      </c>
      <c r="L62" s="345">
        <f>'[54]FY18-19 Sales'!$M70</f>
        <v>4.3205187896938728</v>
      </c>
      <c r="M62" s="345">
        <f>'[54]FY18-19 Sales'!$N70</f>
        <v>3.8564065425046321</v>
      </c>
      <c r="N62" s="345">
        <f>'[54]FY18-19 Sales'!$O70</f>
        <v>3.9221315447382943</v>
      </c>
      <c r="O62" s="345">
        <f>'[54]FY18-19 Sales'!$P70</f>
        <v>3.4440462449004059</v>
      </c>
      <c r="P62" s="345">
        <f>'[54]FY18-19 Sales'!$Q70</f>
        <v>3.4830425000730649</v>
      </c>
      <c r="Q62" s="343">
        <f>'[54]FY18-19 Sales'!$R70</f>
        <v>4.2306546949661534</v>
      </c>
      <c r="R62" s="403">
        <f t="shared" si="2"/>
        <v>46.995918807314347</v>
      </c>
      <c r="S62" s="289"/>
    </row>
    <row r="63" spans="2:19">
      <c r="B63" s="400" t="s">
        <v>76</v>
      </c>
      <c r="C63" s="335">
        <f t="shared" ref="C63:D63" si="27">+C64+C65</f>
        <v>4482</v>
      </c>
      <c r="D63" s="342">
        <f t="shared" si="27"/>
        <v>5.9135003160349937</v>
      </c>
      <c r="E63" s="414"/>
      <c r="F63" s="345">
        <f>+F64+F65</f>
        <v>0.7714640818601044</v>
      </c>
      <c r="G63" s="345">
        <f t="shared" ref="G63:Q63" si="28">+G64+G65</f>
        <v>0.40572318120818029</v>
      </c>
      <c r="H63" s="345">
        <f t="shared" si="28"/>
        <v>0.42935609396139957</v>
      </c>
      <c r="I63" s="345">
        <f t="shared" si="28"/>
        <v>0.57220556191358118</v>
      </c>
      <c r="J63" s="345">
        <f t="shared" si="28"/>
        <v>0.60350367812023342</v>
      </c>
      <c r="K63" s="345">
        <f t="shared" si="28"/>
        <v>0.59800191249858459</v>
      </c>
      <c r="L63" s="345">
        <f t="shared" si="28"/>
        <v>0.61520621030612754</v>
      </c>
      <c r="M63" s="345">
        <f t="shared" si="28"/>
        <v>0.54912045749536742</v>
      </c>
      <c r="N63" s="345">
        <f t="shared" si="28"/>
        <v>0.55847915526170633</v>
      </c>
      <c r="O63" s="345">
        <f t="shared" si="28"/>
        <v>0.49040375509959389</v>
      </c>
      <c r="P63" s="345">
        <f t="shared" si="28"/>
        <v>0.49595649992693486</v>
      </c>
      <c r="Q63" s="345">
        <f t="shared" si="28"/>
        <v>0.60241030503384674</v>
      </c>
      <c r="R63" s="403">
        <f t="shared" si="2"/>
        <v>6.6918308926856609</v>
      </c>
      <c r="S63" s="290"/>
    </row>
    <row r="64" spans="2:19">
      <c r="B64" s="404" t="s">
        <v>124</v>
      </c>
      <c r="C64" s="405">
        <f>'[54]FY18-19 Sales'!$D72</f>
        <v>4216</v>
      </c>
      <c r="D64" s="406">
        <f>'[54]FY18-19 Sales'!$E72</f>
        <v>4.5252966297209527</v>
      </c>
      <c r="E64" s="419"/>
      <c r="F64" s="351">
        <f>'[54]FY18-19 Sales'!$G72</f>
        <v>0.56817579515441918</v>
      </c>
      <c r="G64" s="351">
        <f>'[54]FY18-19 Sales'!$H72</f>
        <v>0.29881117801326323</v>
      </c>
      <c r="H64" s="351">
        <f>'[54]FY18-19 Sales'!$I72</f>
        <v>0.3162165884673695</v>
      </c>
      <c r="I64" s="351">
        <f>'[54]FY18-19 Sales'!$J72</f>
        <v>0.42142383265354089</v>
      </c>
      <c r="J64" s="351">
        <f>'[54]FY18-19 Sales'!$K72</f>
        <v>0.44447459092043679</v>
      </c>
      <c r="K64" s="351">
        <f>'[54]FY18-19 Sales'!$L72</f>
        <v>0.44042259403511652</v>
      </c>
      <c r="L64" s="351">
        <f>'[54]FY18-19 Sales'!$M72</f>
        <v>0.45309339208874089</v>
      </c>
      <c r="M64" s="351">
        <f>'[54]FY18-19 Sales'!$N72</f>
        <v>0.40442187771169058</v>
      </c>
      <c r="N64" s="351">
        <f>'[54]FY18-19 Sales'!$O72</f>
        <v>0.4113144676196725</v>
      </c>
      <c r="O64" s="351">
        <f>'[54]FY18-19 Sales'!$P72</f>
        <v>0.36117759731418309</v>
      </c>
      <c r="P64" s="351">
        <f>'[54]FY18-19 Sales'!$Q72</f>
        <v>0.36526713988881221</v>
      </c>
      <c r="Q64" s="350">
        <f>'[54]FY18-19 Sales'!$R72</f>
        <v>0.44366933227344918</v>
      </c>
      <c r="R64" s="403">
        <f t="shared" si="2"/>
        <v>4.9284683861406942</v>
      </c>
      <c r="S64" s="290"/>
    </row>
    <row r="65" spans="2:19">
      <c r="B65" s="404" t="s">
        <v>125</v>
      </c>
      <c r="C65" s="405">
        <f>'[54]FY18-19 Sales'!$D73</f>
        <v>266</v>
      </c>
      <c r="D65" s="406">
        <f>'[54]FY18-19 Sales'!$E73</f>
        <v>1.3882036863140408</v>
      </c>
      <c r="E65" s="419"/>
      <c r="F65" s="351">
        <f>'[54]FY18-19 Sales'!$G73</f>
        <v>0.20328828670568527</v>
      </c>
      <c r="G65" s="351">
        <f>'[54]FY18-19 Sales'!$H73</f>
        <v>0.10691200319491707</v>
      </c>
      <c r="H65" s="351">
        <f>'[54]FY18-19 Sales'!$I73</f>
        <v>0.11313950549403007</v>
      </c>
      <c r="I65" s="351">
        <f>'[54]FY18-19 Sales'!$J73</f>
        <v>0.1507817292600403</v>
      </c>
      <c r="J65" s="351">
        <f>'[54]FY18-19 Sales'!$K73</f>
        <v>0.15902908719979666</v>
      </c>
      <c r="K65" s="351">
        <f>'[54]FY18-19 Sales'!$L73</f>
        <v>0.15757931846346804</v>
      </c>
      <c r="L65" s="351">
        <f>'[54]FY18-19 Sales'!$M73</f>
        <v>0.1621128182173866</v>
      </c>
      <c r="M65" s="351">
        <f>'[54]FY18-19 Sales'!$N73</f>
        <v>0.14469857978367684</v>
      </c>
      <c r="N65" s="351">
        <f>'[54]FY18-19 Sales'!$O73</f>
        <v>0.14716468764203383</v>
      </c>
      <c r="O65" s="351">
        <f>'[54]FY18-19 Sales'!$P73</f>
        <v>0.12922615778541077</v>
      </c>
      <c r="P65" s="351">
        <f>'[54]FY18-19 Sales'!$Q73</f>
        <v>0.13068936003812265</v>
      </c>
      <c r="Q65" s="350">
        <f>'[54]FY18-19 Sales'!$R73</f>
        <v>0.15874097276039761</v>
      </c>
      <c r="R65" s="403">
        <f t="shared" si="2"/>
        <v>1.7633625065449658</v>
      </c>
      <c r="S65" s="290"/>
    </row>
    <row r="66" spans="2:19" s="205" customFormat="1">
      <c r="B66" s="400" t="s">
        <v>146</v>
      </c>
      <c r="C66" s="405">
        <f>'[54]FY18-19 Sales'!$D74</f>
        <v>0</v>
      </c>
      <c r="D66" s="406">
        <f>'[54]FY18-19 Sales'!$E74</f>
        <v>0</v>
      </c>
      <c r="E66" s="419"/>
      <c r="F66" s="351">
        <f>'[54]FY18-19 Sales'!$G74</f>
        <v>0</v>
      </c>
      <c r="G66" s="351">
        <f>'[54]FY18-19 Sales'!$H74</f>
        <v>0</v>
      </c>
      <c r="H66" s="351">
        <f>'[54]FY18-19 Sales'!$I74</f>
        <v>0</v>
      </c>
      <c r="I66" s="351">
        <f>'[54]FY18-19 Sales'!$J74</f>
        <v>0</v>
      </c>
      <c r="J66" s="351">
        <f>'[54]FY18-19 Sales'!$K74</f>
        <v>0</v>
      </c>
      <c r="K66" s="351">
        <f>'[54]FY18-19 Sales'!$L74</f>
        <v>0</v>
      </c>
      <c r="L66" s="351">
        <f>'[54]FY18-19 Sales'!$M74</f>
        <v>0</v>
      </c>
      <c r="M66" s="351">
        <f>'[54]FY18-19 Sales'!$N74</f>
        <v>0</v>
      </c>
      <c r="N66" s="351">
        <f>'[54]FY18-19 Sales'!$O74</f>
        <v>0</v>
      </c>
      <c r="O66" s="351">
        <f>'[54]FY18-19 Sales'!$P74</f>
        <v>0</v>
      </c>
      <c r="P66" s="351">
        <f>'[54]FY18-19 Sales'!$Q74</f>
        <v>0</v>
      </c>
      <c r="Q66" s="350">
        <f>'[54]FY18-19 Sales'!$R74</f>
        <v>0</v>
      </c>
      <c r="R66" s="403">
        <f t="shared" si="2"/>
        <v>0</v>
      </c>
      <c r="S66" s="289"/>
    </row>
    <row r="67" spans="2:19" ht="16.2" customHeight="1">
      <c r="B67" s="400" t="s">
        <v>147</v>
      </c>
      <c r="C67" s="338"/>
      <c r="D67" s="349"/>
      <c r="E67" s="350"/>
      <c r="F67" s="349"/>
      <c r="G67" s="351"/>
      <c r="H67" s="351"/>
      <c r="I67" s="351"/>
      <c r="J67" s="351"/>
      <c r="K67" s="351"/>
      <c r="L67" s="351"/>
      <c r="M67" s="351"/>
      <c r="N67" s="351"/>
      <c r="O67" s="351"/>
      <c r="P67" s="351"/>
      <c r="Q67" s="351"/>
      <c r="R67" s="403">
        <f t="shared" si="2"/>
        <v>0</v>
      </c>
      <c r="S67" s="290"/>
    </row>
    <row r="68" spans="2:19" hidden="1">
      <c r="B68" s="400"/>
      <c r="C68" s="338"/>
      <c r="D68" s="349"/>
      <c r="E68" s="350"/>
      <c r="F68" s="349"/>
      <c r="G68" s="351"/>
      <c r="H68" s="351"/>
      <c r="I68" s="351"/>
      <c r="J68" s="351"/>
      <c r="K68" s="351"/>
      <c r="L68" s="351"/>
      <c r="M68" s="351"/>
      <c r="N68" s="351"/>
      <c r="O68" s="351"/>
      <c r="P68" s="351"/>
      <c r="Q68" s="351"/>
      <c r="R68" s="403">
        <f t="shared" si="2"/>
        <v>0</v>
      </c>
      <c r="S68" s="290"/>
    </row>
    <row r="69" spans="2:19" hidden="1">
      <c r="B69" s="400"/>
      <c r="C69" s="338"/>
      <c r="D69" s="349"/>
      <c r="E69" s="350"/>
      <c r="F69" s="349"/>
      <c r="G69" s="351"/>
      <c r="H69" s="351"/>
      <c r="I69" s="351"/>
      <c r="J69" s="351"/>
      <c r="K69" s="351"/>
      <c r="L69" s="351"/>
      <c r="M69" s="351"/>
      <c r="N69" s="351"/>
      <c r="O69" s="351"/>
      <c r="P69" s="351"/>
      <c r="Q69" s="351"/>
      <c r="R69" s="403">
        <f t="shared" si="2"/>
        <v>0</v>
      </c>
      <c r="S69" s="290"/>
    </row>
    <row r="70" spans="2:19" ht="15" thickBot="1">
      <c r="B70" s="400" t="s">
        <v>78</v>
      </c>
      <c r="C70" s="420">
        <f t="shared" ref="C70:E70" si="29">C8+C21+C34+C41+C44+C52+C61+C66+C67</f>
        <v>5064001</v>
      </c>
      <c r="D70" s="355">
        <f t="shared" si="29"/>
        <v>3523.6365631245471</v>
      </c>
      <c r="E70" s="355">
        <f t="shared" si="29"/>
        <v>5860808.0963745052</v>
      </c>
      <c r="F70" s="355">
        <f>F8+F21+F34+F41+F44+F52+F61+F66+F67</f>
        <v>932.73615599999994</v>
      </c>
      <c r="G70" s="355">
        <f t="shared" ref="G70:Q70" si="30">G8+G21+G34+G41+G44+G52+G61+G66+G67</f>
        <v>695.3678569094302</v>
      </c>
      <c r="H70" s="355">
        <f t="shared" si="30"/>
        <v>657.50321119789305</v>
      </c>
      <c r="I70" s="355">
        <f t="shared" si="30"/>
        <v>966.59821432246224</v>
      </c>
      <c r="J70" s="355">
        <f t="shared" si="30"/>
        <v>1017.6023684956298</v>
      </c>
      <c r="K70" s="355">
        <f t="shared" si="30"/>
        <v>1321.9503244040154</v>
      </c>
      <c r="L70" s="355">
        <f t="shared" si="30"/>
        <v>1424.7690043664199</v>
      </c>
      <c r="M70" s="355">
        <f t="shared" si="30"/>
        <v>907.55175093000003</v>
      </c>
      <c r="N70" s="355">
        <f t="shared" si="30"/>
        <v>964.72621847000005</v>
      </c>
      <c r="O70" s="355">
        <f t="shared" si="30"/>
        <v>1073.4408619000001</v>
      </c>
      <c r="P70" s="355">
        <f t="shared" si="30"/>
        <v>1142.5052964500001</v>
      </c>
      <c r="Q70" s="355">
        <f t="shared" si="30"/>
        <v>1591.9071516000001</v>
      </c>
      <c r="R70" s="403">
        <f t="shared" si="2"/>
        <v>12696.658415045851</v>
      </c>
      <c r="S70" s="407"/>
    </row>
    <row r="71" spans="2:19" hidden="1">
      <c r="B71" s="400"/>
      <c r="C71" s="360"/>
      <c r="D71" s="361"/>
      <c r="E71" s="362"/>
      <c r="F71" s="361"/>
      <c r="G71" s="363"/>
      <c r="H71" s="363"/>
      <c r="I71" s="363"/>
      <c r="J71" s="363"/>
      <c r="K71" s="363"/>
      <c r="L71" s="363"/>
      <c r="M71" s="363"/>
      <c r="N71" s="363"/>
      <c r="O71" s="363"/>
      <c r="P71" s="363"/>
      <c r="Q71" s="363"/>
      <c r="R71" s="421"/>
      <c r="S71" s="290"/>
    </row>
    <row r="72" spans="2:19" hidden="1">
      <c r="B72" s="400"/>
      <c r="C72" s="338"/>
      <c r="D72" s="366"/>
      <c r="E72" s="367"/>
      <c r="F72" s="366"/>
      <c r="G72" s="366"/>
      <c r="H72" s="366"/>
      <c r="I72" s="366"/>
      <c r="J72" s="366"/>
      <c r="K72" s="366"/>
      <c r="L72" s="366"/>
      <c r="M72" s="366"/>
      <c r="N72" s="366"/>
      <c r="O72" s="366"/>
      <c r="P72" s="366"/>
      <c r="Q72" s="366"/>
      <c r="R72" s="422"/>
      <c r="S72" s="290"/>
    </row>
    <row r="73" spans="2:19" s="205" customFormat="1" hidden="1">
      <c r="B73" s="400"/>
      <c r="C73" s="338"/>
      <c r="D73" s="366"/>
      <c r="E73" s="367"/>
      <c r="F73" s="349"/>
      <c r="G73" s="349"/>
      <c r="H73" s="349"/>
      <c r="I73" s="349"/>
      <c r="J73" s="349"/>
      <c r="K73" s="349"/>
      <c r="L73" s="349"/>
      <c r="M73" s="349"/>
      <c r="N73" s="349"/>
      <c r="O73" s="349"/>
      <c r="P73" s="349"/>
      <c r="Q73" s="349"/>
      <c r="R73" s="422"/>
      <c r="S73" s="289"/>
    </row>
    <row r="74" spans="2:19">
      <c r="B74" s="400" t="s">
        <v>79</v>
      </c>
      <c r="C74" s="371"/>
      <c r="D74" s="372"/>
      <c r="E74" s="373"/>
      <c r="F74" s="372"/>
      <c r="G74" s="374"/>
      <c r="H74" s="374"/>
      <c r="I74" s="374"/>
      <c r="J74" s="374"/>
      <c r="K74" s="374"/>
      <c r="L74" s="374"/>
      <c r="M74" s="374"/>
      <c r="N74" s="374"/>
      <c r="O74" s="374"/>
      <c r="P74" s="374"/>
      <c r="Q74" s="374"/>
      <c r="R74" s="423"/>
      <c r="S74" s="290"/>
    </row>
    <row r="75" spans="2:19">
      <c r="B75" s="400" t="s">
        <v>80</v>
      </c>
      <c r="C75" s="371">
        <f>SUM(C76:C101)</f>
        <v>2623</v>
      </c>
      <c r="D75" s="424">
        <f t="shared" ref="D75:Q75" si="31">SUM(D76:D101)</f>
        <v>711.75</v>
      </c>
      <c r="E75" s="424">
        <f t="shared" si="31"/>
        <v>0</v>
      </c>
      <c r="F75" s="424">
        <f t="shared" si="31"/>
        <v>164.92361699999998</v>
      </c>
      <c r="G75" s="424">
        <f t="shared" si="31"/>
        <v>117.31578799999997</v>
      </c>
      <c r="H75" s="424">
        <f t="shared" si="31"/>
        <v>125.42715900000002</v>
      </c>
      <c r="I75" s="424">
        <f t="shared" si="31"/>
        <v>137.15204</v>
      </c>
      <c r="J75" s="424">
        <f t="shared" si="31"/>
        <v>156.41238900000002</v>
      </c>
      <c r="K75" s="424">
        <f t="shared" si="31"/>
        <v>176.441914</v>
      </c>
      <c r="L75" s="424">
        <f t="shared" si="31"/>
        <v>167.20075000000003</v>
      </c>
      <c r="M75" s="424">
        <f t="shared" si="31"/>
        <v>154.18892699999998</v>
      </c>
      <c r="N75" s="424">
        <f t="shared" si="31"/>
        <v>139.68365299999999</v>
      </c>
      <c r="O75" s="424">
        <f t="shared" si="31"/>
        <v>160.54194799999999</v>
      </c>
      <c r="P75" s="424">
        <f t="shared" si="31"/>
        <v>154.86161600000003</v>
      </c>
      <c r="Q75" s="424">
        <f t="shared" si="31"/>
        <v>159.96910100000002</v>
      </c>
      <c r="R75" s="403">
        <f t="shared" ref="R75:R139" si="32">SUM(F75:Q75)</f>
        <v>1814.1189020000002</v>
      </c>
      <c r="S75" s="290"/>
    </row>
    <row r="76" spans="2:19">
      <c r="B76" s="411" t="s">
        <v>81</v>
      </c>
      <c r="C76" s="338">
        <f>'[54]FY18-19 Sales'!$D84</f>
        <v>1106</v>
      </c>
      <c r="D76" s="383">
        <f>'[54]FY18-19 Sales'!$E84</f>
        <v>262.28899999999999</v>
      </c>
      <c r="E76" s="425"/>
      <c r="F76" s="383">
        <f>'[54]FY18-19 Sales'!$G84</f>
        <v>10.77746424</v>
      </c>
      <c r="G76" s="383">
        <f>'[54]FY18-19 Sales'!$H84</f>
        <v>10.458172559999998</v>
      </c>
      <c r="H76" s="383">
        <f>'[54]FY18-19 Sales'!$I84</f>
        <v>10.766073190000007</v>
      </c>
      <c r="I76" s="383">
        <f>'[54]FY18-19 Sales'!$J84</f>
        <v>10.610721309999988</v>
      </c>
      <c r="J76" s="383">
        <f>'[54]FY18-19 Sales'!$K84</f>
        <v>9.8853836900000012</v>
      </c>
      <c r="K76" s="383">
        <f>'[54]FY18-19 Sales'!$L84</f>
        <v>11.903235550000002</v>
      </c>
      <c r="L76" s="383">
        <f>'[54]FY18-19 Sales'!$M84</f>
        <v>12.405452419999996</v>
      </c>
      <c r="M76" s="383">
        <f>'[54]FY18-19 Sales'!$N84</f>
        <v>13.663957580000002</v>
      </c>
      <c r="N76" s="383">
        <f>'[54]FY18-19 Sales'!$O84</f>
        <v>13.939975479999998</v>
      </c>
      <c r="O76" s="383">
        <f>'[54]FY18-19 Sales'!$P84</f>
        <v>14.260771919999996</v>
      </c>
      <c r="P76" s="383">
        <f>'[54]FY18-19 Sales'!$Q84</f>
        <v>16.75400131</v>
      </c>
      <c r="Q76" s="383">
        <f>'[54]FY18-19 Sales'!$R84</f>
        <v>13.519015510000003</v>
      </c>
      <c r="R76" s="403">
        <f t="shared" si="32"/>
        <v>148.94422476</v>
      </c>
      <c r="S76" s="407"/>
    </row>
    <row r="77" spans="2:19" s="205" customFormat="1" ht="18" customHeight="1">
      <c r="B77" s="411" t="s">
        <v>133</v>
      </c>
      <c r="C77" s="338">
        <f>'[54]FY18-19 Sales'!$D85</f>
        <v>688</v>
      </c>
      <c r="D77" s="383">
        <f>'[54]FY18-19 Sales'!$E85</f>
        <v>83.947999999999993</v>
      </c>
      <c r="E77" s="425"/>
      <c r="F77" s="383">
        <f>'[54]FY18-19 Sales'!$G85</f>
        <v>14.613196840000001</v>
      </c>
      <c r="G77" s="383">
        <f>'[54]FY18-19 Sales'!$H85</f>
        <v>15.809189500000002</v>
      </c>
      <c r="H77" s="383">
        <f>'[54]FY18-19 Sales'!$I85</f>
        <v>18.908399450000005</v>
      </c>
      <c r="I77" s="383">
        <f>'[54]FY18-19 Sales'!$J85</f>
        <v>17.871901730000001</v>
      </c>
      <c r="J77" s="383">
        <f>'[54]FY18-19 Sales'!$K85</f>
        <v>17.475630670000001</v>
      </c>
      <c r="K77" s="383">
        <f>'[54]FY18-19 Sales'!$L85</f>
        <v>17.360354749999999</v>
      </c>
      <c r="L77" s="383">
        <f>'[54]FY18-19 Sales'!$M85</f>
        <v>16.287680259999998</v>
      </c>
      <c r="M77" s="383">
        <f>'[54]FY18-19 Sales'!$N85</f>
        <v>15.75091544</v>
      </c>
      <c r="N77" s="383">
        <f>'[54]FY18-19 Sales'!$O85</f>
        <v>16.436757180000001</v>
      </c>
      <c r="O77" s="383">
        <f>'[54]FY18-19 Sales'!$P85</f>
        <v>17.766665039999999</v>
      </c>
      <c r="P77" s="383">
        <f>'[54]FY18-19 Sales'!$Q85</f>
        <v>16.766174890000002</v>
      </c>
      <c r="Q77" s="383">
        <f>'[54]FY18-19 Sales'!$R85</f>
        <v>14.506406829999998</v>
      </c>
      <c r="R77" s="403">
        <f t="shared" si="32"/>
        <v>199.55327258</v>
      </c>
      <c r="S77" s="289"/>
    </row>
    <row r="78" spans="2:19" s="205" customFormat="1">
      <c r="B78" s="411" t="s">
        <v>82</v>
      </c>
      <c r="C78" s="338"/>
      <c r="D78" s="383"/>
      <c r="E78" s="425"/>
      <c r="F78" s="383"/>
      <c r="G78" s="383"/>
      <c r="H78" s="383"/>
      <c r="I78" s="383"/>
      <c r="J78" s="383"/>
      <c r="K78" s="383"/>
      <c r="L78" s="383"/>
      <c r="M78" s="383"/>
      <c r="N78" s="383"/>
      <c r="O78" s="383"/>
      <c r="P78" s="383"/>
      <c r="Q78" s="383"/>
      <c r="R78" s="403">
        <f t="shared" si="32"/>
        <v>0</v>
      </c>
      <c r="S78" s="289"/>
    </row>
    <row r="79" spans="2:19">
      <c r="B79" s="411" t="s">
        <v>83</v>
      </c>
      <c r="C79" s="338"/>
      <c r="D79" s="383"/>
      <c r="E79" s="425"/>
      <c r="F79" s="383"/>
      <c r="G79" s="383"/>
      <c r="H79" s="383"/>
      <c r="I79" s="383"/>
      <c r="J79" s="383"/>
      <c r="K79" s="383"/>
      <c r="L79" s="383"/>
      <c r="M79" s="383"/>
      <c r="N79" s="383"/>
      <c r="O79" s="383"/>
      <c r="P79" s="383"/>
      <c r="Q79" s="383"/>
      <c r="R79" s="403">
        <f t="shared" si="32"/>
        <v>0</v>
      </c>
      <c r="S79" s="290"/>
    </row>
    <row r="80" spans="2:19">
      <c r="B80" s="411" t="s">
        <v>84</v>
      </c>
      <c r="C80" s="338"/>
      <c r="D80" s="383"/>
      <c r="E80" s="425"/>
      <c r="F80" s="383"/>
      <c r="G80" s="383"/>
      <c r="H80" s="383"/>
      <c r="I80" s="383"/>
      <c r="J80" s="383"/>
      <c r="K80" s="383"/>
      <c r="L80" s="383"/>
      <c r="M80" s="383"/>
      <c r="N80" s="383"/>
      <c r="O80" s="383"/>
      <c r="P80" s="383"/>
      <c r="Q80" s="383"/>
      <c r="R80" s="403">
        <f t="shared" si="32"/>
        <v>0</v>
      </c>
      <c r="S80" s="290"/>
    </row>
    <row r="81" spans="1:19" ht="15" customHeight="1">
      <c r="B81" s="412" t="s">
        <v>126</v>
      </c>
      <c r="C81" s="338"/>
      <c r="D81" s="383"/>
      <c r="E81" s="426"/>
      <c r="F81" s="383">
        <f>'[54]FY18-19 Sales'!$G93</f>
        <v>6.4649504999999996</v>
      </c>
      <c r="G81" s="383">
        <f>'[54]FY18-19 Sales'!$H93</f>
        <v>6.1513685000000002</v>
      </c>
      <c r="H81" s="383">
        <f>'[54]FY18-19 Sales'!$I93</f>
        <v>7.6192785000000001</v>
      </c>
      <c r="I81" s="383">
        <f>'[54]FY18-19 Sales'!$J93</f>
        <v>6.7498459999999998</v>
      </c>
      <c r="J81" s="383">
        <f>'[54]FY18-19 Sales'!$K93</f>
        <v>6.8894684999999996</v>
      </c>
      <c r="K81" s="383">
        <f>'[54]FY18-19 Sales'!$L93</f>
        <v>6.0802689999999995</v>
      </c>
      <c r="L81" s="383">
        <f>'[54]FY18-19 Sales'!$M93</f>
        <v>6.2927664999999999</v>
      </c>
      <c r="M81" s="383">
        <f>'[54]FY18-19 Sales'!$N93</f>
        <v>7.0874305</v>
      </c>
      <c r="N81" s="383">
        <f>'[54]FY18-19 Sales'!$O93</f>
        <v>7.0586980000000006</v>
      </c>
      <c r="O81" s="383">
        <f>'[54]FY18-19 Sales'!$P93</f>
        <v>8.6682825000000001</v>
      </c>
      <c r="P81" s="383">
        <f>'[54]FY18-19 Sales'!$Q93</f>
        <v>8.4694880000000001</v>
      </c>
      <c r="Q81" s="383">
        <f>'[54]FY18-19 Sales'!$R93</f>
        <v>6.768211</v>
      </c>
      <c r="R81" s="403">
        <f t="shared" si="32"/>
        <v>84.300057499999994</v>
      </c>
      <c r="S81" s="407"/>
    </row>
    <row r="82" spans="1:19" ht="15" customHeight="1">
      <c r="B82" s="412" t="s">
        <v>127</v>
      </c>
      <c r="C82" s="338"/>
      <c r="D82" s="383"/>
      <c r="E82" s="426"/>
      <c r="F82" s="383">
        <f>'[54]FY18-19 Sales'!$G94</f>
        <v>5.9924234999999992</v>
      </c>
      <c r="G82" s="383">
        <f>'[54]FY18-19 Sales'!$H94</f>
        <v>5.7916305000000001</v>
      </c>
      <c r="H82" s="383">
        <f>'[54]FY18-19 Sales'!$I94</f>
        <v>7.071752</v>
      </c>
      <c r="I82" s="383">
        <f>'[54]FY18-19 Sales'!$J94</f>
        <v>6.3960849999999994</v>
      </c>
      <c r="J82" s="383">
        <f>'[54]FY18-19 Sales'!$K94</f>
        <v>6.1025135000000006</v>
      </c>
      <c r="K82" s="383">
        <f>'[54]FY18-19 Sales'!$L94</f>
        <v>5.5560160000000005</v>
      </c>
      <c r="L82" s="383">
        <f>'[54]FY18-19 Sales'!$M94</f>
        <v>5.6845964999999996</v>
      </c>
      <c r="M82" s="383">
        <f>'[54]FY18-19 Sales'!$N94</f>
        <v>6.2800665000000002</v>
      </c>
      <c r="N82" s="383">
        <f>'[54]FY18-19 Sales'!$O94</f>
        <v>6.2012085000000008</v>
      </c>
      <c r="O82" s="383">
        <f>'[54]FY18-19 Sales'!$P94</f>
        <v>7.5385949999999999</v>
      </c>
      <c r="P82" s="383">
        <f>'[54]FY18-19 Sales'!$Q94</f>
        <v>7.6318399999999995</v>
      </c>
      <c r="Q82" s="383">
        <f>'[54]FY18-19 Sales'!$R94</f>
        <v>6.0907260000000001</v>
      </c>
      <c r="R82" s="403">
        <f t="shared" si="32"/>
        <v>76.337453000000011</v>
      </c>
      <c r="S82" s="407"/>
    </row>
    <row r="83" spans="1:19" ht="15" customHeight="1">
      <c r="B83" s="412" t="s">
        <v>128</v>
      </c>
      <c r="C83" s="338"/>
      <c r="D83" s="383"/>
      <c r="E83" s="426"/>
      <c r="F83" s="383">
        <f>'[54]FY18-19 Sales'!$G95</f>
        <v>12.911488</v>
      </c>
      <c r="G83" s="383">
        <f>'[54]FY18-19 Sales'!$H95</f>
        <v>12.147983</v>
      </c>
      <c r="H83" s="383">
        <f>'[54]FY18-19 Sales'!$I95</f>
        <v>14.688954499999999</v>
      </c>
      <c r="I83" s="383">
        <f>'[54]FY18-19 Sales'!$J95</f>
        <v>13.028594999999999</v>
      </c>
      <c r="J83" s="383">
        <f>'[54]FY18-19 Sales'!$K95</f>
        <v>12.553495000000002</v>
      </c>
      <c r="K83" s="383">
        <f>'[54]FY18-19 Sales'!$L95</f>
        <v>11.624908000000001</v>
      </c>
      <c r="L83" s="383">
        <f>'[54]FY18-19 Sales'!$M95</f>
        <v>11.504374</v>
      </c>
      <c r="M83" s="383">
        <f>'[54]FY18-19 Sales'!$N95</f>
        <v>12.854244999999999</v>
      </c>
      <c r="N83" s="383">
        <f>'[54]FY18-19 Sales'!$O95</f>
        <v>12.6610575</v>
      </c>
      <c r="O83" s="383">
        <f>'[54]FY18-19 Sales'!$P95</f>
        <v>15.0456375</v>
      </c>
      <c r="P83" s="383">
        <f>'[54]FY18-19 Sales'!$Q95</f>
        <v>15.784303</v>
      </c>
      <c r="Q83" s="383">
        <f>'[54]FY18-19 Sales'!$R95</f>
        <v>12.652571</v>
      </c>
      <c r="R83" s="403">
        <f t="shared" si="32"/>
        <v>157.45761149999998</v>
      </c>
      <c r="S83" s="407"/>
    </row>
    <row r="84" spans="1:19">
      <c r="B84" s="411" t="s">
        <v>110</v>
      </c>
      <c r="C84" s="338">
        <f>'[54]FY18-19 Sales'!$D87</f>
        <v>13</v>
      </c>
      <c r="D84" s="383">
        <f>'[54]FY18-19 Sales'!$E87</f>
        <v>3.7679999999999998</v>
      </c>
      <c r="E84" s="425"/>
      <c r="F84" s="383">
        <f>'[54]FY18-19 Sales'!$G87</f>
        <v>0.46705591999999985</v>
      </c>
      <c r="G84" s="383">
        <f>'[54]FY18-19 Sales'!$H87</f>
        <v>0.33980393999999992</v>
      </c>
      <c r="H84" s="383">
        <f>'[54]FY18-19 Sales'!$I87</f>
        <v>0.35950336000000005</v>
      </c>
      <c r="I84" s="383">
        <f>'[54]FY18-19 Sales'!$J87</f>
        <v>0.30279095999999994</v>
      </c>
      <c r="J84" s="383">
        <f>'[54]FY18-19 Sales'!$K87</f>
        <v>0.28543264000000002</v>
      </c>
      <c r="K84" s="383">
        <f>'[54]FY18-19 Sales'!$L87</f>
        <v>0.30784270000000002</v>
      </c>
      <c r="L84" s="383">
        <f>'[54]FY18-19 Sales'!$M87</f>
        <v>0.34727032000000002</v>
      </c>
      <c r="M84" s="383">
        <f>'[54]FY18-19 Sales'!$N87</f>
        <v>0.34356998000000005</v>
      </c>
      <c r="N84" s="383">
        <f>'[54]FY18-19 Sales'!$O87</f>
        <v>0.31207333999999998</v>
      </c>
      <c r="O84" s="383">
        <f>'[54]FY18-19 Sales'!$P87</f>
        <v>0.31030404</v>
      </c>
      <c r="P84" s="383">
        <f>'[54]FY18-19 Sales'!$Q87</f>
        <v>0.3232598000000001</v>
      </c>
      <c r="Q84" s="383">
        <f>'[54]FY18-19 Sales'!$R87</f>
        <v>0.32490666000000012</v>
      </c>
      <c r="R84" s="403">
        <f t="shared" si="32"/>
        <v>4.0238136600000001</v>
      </c>
      <c r="S84" s="290"/>
    </row>
    <row r="85" spans="1:19" ht="28.8">
      <c r="B85" s="412" t="s">
        <v>148</v>
      </c>
      <c r="C85" s="338"/>
      <c r="D85" s="383"/>
      <c r="E85" s="426"/>
      <c r="F85" s="383">
        <f>'[54]FY18-19 Sales'!$G88</f>
        <v>0.13144400000000001</v>
      </c>
      <c r="G85" s="383">
        <f>'[54]FY18-19 Sales'!$H88</f>
        <v>0.17077700000000001</v>
      </c>
      <c r="H85" s="383">
        <f>'[54]FY18-19 Sales'!$I88</f>
        <v>0.17593700000000001</v>
      </c>
      <c r="I85" s="383">
        <f>'[54]FY18-19 Sales'!$J88</f>
        <v>0.15345049999999999</v>
      </c>
      <c r="J85" s="383">
        <f>'[54]FY18-19 Sales'!$K88</f>
        <v>0.13900000000000001</v>
      </c>
      <c r="K85" s="383">
        <f>'[54]FY18-19 Sales'!$L88</f>
        <v>0.15532499999999999</v>
      </c>
      <c r="L85" s="383">
        <f>'[54]FY18-19 Sales'!$M88</f>
        <v>0.173011</v>
      </c>
      <c r="M85" s="383">
        <f>'[54]FY18-19 Sales'!$N88</f>
        <v>0.17544199999999999</v>
      </c>
      <c r="N85" s="383">
        <f>'[54]FY18-19 Sales'!$O88</f>
        <v>0.14465800000000001</v>
      </c>
      <c r="O85" s="383">
        <f>'[54]FY18-19 Sales'!$P88</f>
        <v>0.153559</v>
      </c>
      <c r="P85" s="383">
        <f>'[54]FY18-19 Sales'!$Q88</f>
        <v>0.145847</v>
      </c>
      <c r="Q85" s="383">
        <f>'[54]FY18-19 Sales'!$R88</f>
        <v>0.13028400000000001</v>
      </c>
      <c r="R85" s="403">
        <f t="shared" si="32"/>
        <v>1.8487344999999999</v>
      </c>
      <c r="S85" s="290"/>
    </row>
    <row r="86" spans="1:19" ht="28.8">
      <c r="B86" s="412" t="s">
        <v>149</v>
      </c>
      <c r="C86" s="338"/>
      <c r="D86" s="383"/>
      <c r="E86" s="426"/>
      <c r="F86" s="383">
        <f>'[54]FY18-19 Sales'!$G89</f>
        <v>0.111468</v>
      </c>
      <c r="G86" s="383">
        <f>'[54]FY18-19 Sales'!$H89</f>
        <v>0.135994</v>
      </c>
      <c r="H86" s="383">
        <f>'[54]FY18-19 Sales'!$I89</f>
        <v>0.13948749999999999</v>
      </c>
      <c r="I86" s="383">
        <f>'[54]FY18-19 Sales'!$J89</f>
        <v>0.12980949999999999</v>
      </c>
      <c r="J86" s="383">
        <f>'[54]FY18-19 Sales'!$K89</f>
        <v>0.120589</v>
      </c>
      <c r="K86" s="383">
        <f>'[54]FY18-19 Sales'!$L89</f>
        <v>0.131969</v>
      </c>
      <c r="L86" s="383">
        <f>'[54]FY18-19 Sales'!$M89</f>
        <v>0.145397</v>
      </c>
      <c r="M86" s="383">
        <f>'[54]FY18-19 Sales'!$N89</f>
        <v>0.14635999999999999</v>
      </c>
      <c r="N86" s="383">
        <f>'[54]FY18-19 Sales'!$O89</f>
        <v>0.13989799999999999</v>
      </c>
      <c r="O86" s="383">
        <f>'[54]FY18-19 Sales'!$P89</f>
        <v>0.163914</v>
      </c>
      <c r="P86" s="383">
        <f>'[54]FY18-19 Sales'!$Q89</f>
        <v>0.14588899999999999</v>
      </c>
      <c r="Q86" s="383">
        <f>'[54]FY18-19 Sales'!$R89</f>
        <v>0.12973499999999999</v>
      </c>
      <c r="R86" s="403">
        <f t="shared" si="32"/>
        <v>1.6405100000000001</v>
      </c>
      <c r="S86" s="290"/>
    </row>
    <row r="87" spans="1:19" ht="28.8">
      <c r="B87" s="412" t="s">
        <v>150</v>
      </c>
      <c r="C87" s="338"/>
      <c r="D87" s="383"/>
      <c r="E87" s="426"/>
      <c r="F87" s="383">
        <f>'[54]FY18-19 Sales'!$G90</f>
        <v>0.23625599999999999</v>
      </c>
      <c r="G87" s="383">
        <f>'[54]FY18-19 Sales'!$H90</f>
        <v>0.309701</v>
      </c>
      <c r="H87" s="383">
        <f>'[54]FY18-19 Sales'!$I90</f>
        <v>0.32032650000000001</v>
      </c>
      <c r="I87" s="383">
        <f>'[54]FY18-19 Sales'!$J90</f>
        <v>0.27850599999999998</v>
      </c>
      <c r="J87" s="383">
        <f>'[54]FY18-19 Sales'!$K90</f>
        <v>0.24973999999999999</v>
      </c>
      <c r="K87" s="383">
        <f>'[54]FY18-19 Sales'!$L90</f>
        <v>0.26362999999999998</v>
      </c>
      <c r="L87" s="383">
        <f>'[54]FY18-19 Sales'!$M90</f>
        <v>0.26482</v>
      </c>
      <c r="M87" s="383">
        <f>'[54]FY18-19 Sales'!$N90</f>
        <v>0.29653499999999999</v>
      </c>
      <c r="N87" s="383">
        <f>'[54]FY18-19 Sales'!$O90</f>
        <v>0.26283299999999998</v>
      </c>
      <c r="O87" s="383">
        <f>'[54]FY18-19 Sales'!$P90</f>
        <v>0.31356099999999998</v>
      </c>
      <c r="P87" s="383">
        <f>'[54]FY18-19 Sales'!$Q90</f>
        <v>0.31549100000000002</v>
      </c>
      <c r="Q87" s="383">
        <f>'[54]FY18-19 Sales'!$R90</f>
        <v>0.29196899999999998</v>
      </c>
      <c r="R87" s="403">
        <f t="shared" si="32"/>
        <v>3.4033685</v>
      </c>
      <c r="S87" s="290"/>
    </row>
    <row r="88" spans="1:19">
      <c r="B88" s="411" t="s">
        <v>86</v>
      </c>
      <c r="C88" s="338"/>
      <c r="D88" s="383"/>
      <c r="E88" s="425"/>
      <c r="F88" s="383"/>
      <c r="G88" s="383"/>
      <c r="H88" s="383"/>
      <c r="I88" s="383"/>
      <c r="J88" s="383"/>
      <c r="K88" s="383"/>
      <c r="L88" s="383"/>
      <c r="M88" s="383"/>
      <c r="N88" s="383"/>
      <c r="O88" s="383"/>
      <c r="P88" s="383"/>
      <c r="Q88" s="383"/>
      <c r="R88" s="403">
        <f t="shared" si="32"/>
        <v>0</v>
      </c>
      <c r="S88" s="290"/>
    </row>
    <row r="89" spans="1:19">
      <c r="B89" s="411" t="s">
        <v>87</v>
      </c>
      <c r="C89" s="338">
        <f>'[54]FY18-19 Sales'!$D97</f>
        <v>442</v>
      </c>
      <c r="D89" s="383">
        <f>'[54]FY18-19 Sales'!$E97</f>
        <v>81.018000000000015</v>
      </c>
      <c r="E89" s="425"/>
      <c r="F89" s="383">
        <f>'[54]FY18-19 Sales'!$G97</f>
        <v>5.4017699999999991</v>
      </c>
      <c r="G89" s="383">
        <f>'[54]FY18-19 Sales'!$H97</f>
        <v>5.7263059999999992</v>
      </c>
      <c r="H89" s="383">
        <f>'[54]FY18-19 Sales'!$I97</f>
        <v>3.5229920000000003</v>
      </c>
      <c r="I89" s="383">
        <f>'[54]FY18-19 Sales'!$J97</f>
        <v>3.629271000000001</v>
      </c>
      <c r="J89" s="383">
        <f>'[54]FY18-19 Sales'!$K97</f>
        <v>4.8951960000000003</v>
      </c>
      <c r="K89" s="383">
        <f>'[54]FY18-19 Sales'!$L97</f>
        <v>5.0019860000000005</v>
      </c>
      <c r="L89" s="383">
        <f>'[54]FY18-19 Sales'!$M97</f>
        <v>5.1283709999999978</v>
      </c>
      <c r="M89" s="383">
        <f>'[54]FY18-19 Sales'!$N97</f>
        <v>4.6851369999999992</v>
      </c>
      <c r="N89" s="383">
        <f>'[54]FY18-19 Sales'!$O97</f>
        <v>3.5922810000000007</v>
      </c>
      <c r="O89" s="383">
        <f>'[54]FY18-19 Sales'!$P97</f>
        <v>3.4582309999999996</v>
      </c>
      <c r="P89" s="383">
        <f>'[54]FY18-19 Sales'!$Q97</f>
        <v>3.8864629999999991</v>
      </c>
      <c r="Q89" s="383">
        <f>'[54]FY18-19 Sales'!$R97</f>
        <v>4.7590389999999996</v>
      </c>
      <c r="R89" s="403">
        <f t="shared" si="32"/>
        <v>53.687042999999996</v>
      </c>
      <c r="S89" s="290"/>
    </row>
    <row r="90" spans="1:19" ht="17.399999999999999" customHeight="1">
      <c r="B90" s="412" t="s">
        <v>126</v>
      </c>
      <c r="C90" s="338"/>
      <c r="D90" s="383"/>
      <c r="E90" s="426"/>
      <c r="F90" s="383">
        <f>'[54]FY18-19 Sales'!$G98</f>
        <v>2.774362</v>
      </c>
      <c r="G90" s="383">
        <f>'[54]FY18-19 Sales'!$H98</f>
        <v>2.760732</v>
      </c>
      <c r="H90" s="383">
        <f>'[54]FY18-19 Sales'!$I98</f>
        <v>3.5310440000000001</v>
      </c>
      <c r="I90" s="383">
        <f>'[54]FY18-19 Sales'!$J98</f>
        <v>2.573537</v>
      </c>
      <c r="J90" s="383">
        <f>'[54]FY18-19 Sales'!$K98</f>
        <v>2.4776094999999998</v>
      </c>
      <c r="K90" s="383">
        <f>'[54]FY18-19 Sales'!$L98</f>
        <v>2.4470839999999998</v>
      </c>
      <c r="L90" s="383">
        <f>'[54]FY18-19 Sales'!$M98</f>
        <v>2.6360735000000002</v>
      </c>
      <c r="M90" s="383">
        <f>'[54]FY18-19 Sales'!$N98</f>
        <v>2.6210680000000002</v>
      </c>
      <c r="N90" s="383">
        <f>'[54]FY18-19 Sales'!$O98</f>
        <v>2.3233055</v>
      </c>
      <c r="O90" s="383">
        <f>'[54]FY18-19 Sales'!$P98</f>
        <v>2.0809605000000002</v>
      </c>
      <c r="P90" s="383">
        <f>'[54]FY18-19 Sales'!$Q98</f>
        <v>2.2917130000000001</v>
      </c>
      <c r="Q90" s="383">
        <f>'[54]FY18-19 Sales'!$R98</f>
        <v>2.3677389999999998</v>
      </c>
      <c r="R90" s="403">
        <f t="shared" si="32"/>
        <v>30.885228000000005</v>
      </c>
      <c r="S90" s="290"/>
    </row>
    <row r="91" spans="1:19" ht="17.399999999999999" customHeight="1">
      <c r="B91" s="412" t="s">
        <v>127</v>
      </c>
      <c r="C91" s="338"/>
      <c r="D91" s="383"/>
      <c r="E91" s="426"/>
      <c r="F91" s="383">
        <f>'[54]FY18-19 Sales'!$G99</f>
        <v>1.7482040000000001</v>
      </c>
      <c r="G91" s="383">
        <f>'[54]FY18-19 Sales'!$H99</f>
        <v>1.809377</v>
      </c>
      <c r="H91" s="383">
        <f>'[54]FY18-19 Sales'!$I99</f>
        <v>2.2825695000000001</v>
      </c>
      <c r="I91" s="383">
        <f>'[54]FY18-19 Sales'!$J99</f>
        <v>1.9297599999999999</v>
      </c>
      <c r="J91" s="383">
        <f>'[54]FY18-19 Sales'!$K99</f>
        <v>1.8828045</v>
      </c>
      <c r="K91" s="383">
        <f>'[54]FY18-19 Sales'!$L99</f>
        <v>1.863157</v>
      </c>
      <c r="L91" s="383">
        <f>'[54]FY18-19 Sales'!$M99</f>
        <v>1.9768965000000001</v>
      </c>
      <c r="M91" s="383">
        <f>'[54]FY18-19 Sales'!$N99</f>
        <v>1.93699</v>
      </c>
      <c r="N91" s="383">
        <f>'[54]FY18-19 Sales'!$O99</f>
        <v>1.7448615000000001</v>
      </c>
      <c r="O91" s="383">
        <f>'[54]FY18-19 Sales'!$P99</f>
        <v>1.5452475000000001</v>
      </c>
      <c r="P91" s="383">
        <f>'[54]FY18-19 Sales'!$Q99</f>
        <v>1.698366</v>
      </c>
      <c r="Q91" s="383">
        <f>'[54]FY18-19 Sales'!$R99</f>
        <v>1.726783</v>
      </c>
      <c r="R91" s="403">
        <f t="shared" si="32"/>
        <v>22.145016500000001</v>
      </c>
      <c r="S91" s="290"/>
    </row>
    <row r="92" spans="1:19" ht="17.399999999999999" customHeight="1">
      <c r="B92" s="412" t="s">
        <v>128</v>
      </c>
      <c r="C92" s="338"/>
      <c r="D92" s="383"/>
      <c r="E92" s="426"/>
      <c r="F92" s="383">
        <f>'[54]FY18-19 Sales'!$G100</f>
        <v>3.573315</v>
      </c>
      <c r="G92" s="383">
        <f>'[54]FY18-19 Sales'!$H100</f>
        <v>3.5055010000000002</v>
      </c>
      <c r="H92" s="383">
        <f>'[54]FY18-19 Sales'!$I100</f>
        <v>4.7401834999999997</v>
      </c>
      <c r="I92" s="383">
        <f>'[54]FY18-19 Sales'!$J100</f>
        <v>3.4662250000000001</v>
      </c>
      <c r="J92" s="383">
        <f>'[54]FY18-19 Sales'!$K100</f>
        <v>3.4383110000000001</v>
      </c>
      <c r="K92" s="383">
        <f>'[54]FY18-19 Sales'!$L100</f>
        <v>3.4187069999999999</v>
      </c>
      <c r="L92" s="383">
        <f>'[54]FY18-19 Sales'!$M100</f>
        <v>3.6213030000000002</v>
      </c>
      <c r="M92" s="383">
        <f>'[54]FY18-19 Sales'!$N100</f>
        <v>3.595491</v>
      </c>
      <c r="N92" s="383">
        <f>'[54]FY18-19 Sales'!$O100</f>
        <v>3.1800329999999999</v>
      </c>
      <c r="O92" s="383">
        <f>'[54]FY18-19 Sales'!$P100</f>
        <v>2.9461020000000002</v>
      </c>
      <c r="P92" s="383">
        <f>'[54]FY18-19 Sales'!$Q100</f>
        <v>3.1322570000000001</v>
      </c>
      <c r="Q92" s="383">
        <f>'[54]FY18-19 Sales'!$R100</f>
        <v>3.2768229999999998</v>
      </c>
      <c r="R92" s="403">
        <f t="shared" si="32"/>
        <v>41.89425150000001</v>
      </c>
      <c r="S92" s="290"/>
    </row>
    <row r="93" spans="1:19" ht="13.8" customHeight="1">
      <c r="A93" s="201" t="s">
        <v>137</v>
      </c>
      <c r="B93" s="411" t="s">
        <v>88</v>
      </c>
      <c r="C93" s="338">
        <f>'[54]FY18-19 Sales'!$D101</f>
        <v>18</v>
      </c>
      <c r="D93" s="383">
        <f>'[54]FY18-19 Sales'!$E101</f>
        <v>2.5249999999999999</v>
      </c>
      <c r="E93" s="425"/>
      <c r="F93" s="383">
        <f>'[54]FY18-19 Sales'!$G101</f>
        <v>0.21726099999999998</v>
      </c>
      <c r="G93" s="383">
        <f>'[54]FY18-19 Sales'!$H101</f>
        <v>0.24191399999999996</v>
      </c>
      <c r="H93" s="383">
        <f>'[54]FY18-19 Sales'!$I101</f>
        <v>0.24514899999999995</v>
      </c>
      <c r="I93" s="383">
        <f>'[54]FY18-19 Sales'!$J101</f>
        <v>0.20040299999999994</v>
      </c>
      <c r="J93" s="383">
        <f>'[54]FY18-19 Sales'!$K101</f>
        <v>0.19296400000000002</v>
      </c>
      <c r="K93" s="383">
        <f>'[54]FY18-19 Sales'!$L101</f>
        <v>0.18787199999999993</v>
      </c>
      <c r="L93" s="383">
        <f>'[54]FY18-19 Sales'!$M101</f>
        <v>0.203324</v>
      </c>
      <c r="M93" s="383">
        <f>'[54]FY18-19 Sales'!$N101</f>
        <v>0.18838200000000005</v>
      </c>
      <c r="N93" s="383">
        <f>'[54]FY18-19 Sales'!$O101</f>
        <v>0.16184300000000001</v>
      </c>
      <c r="O93" s="383">
        <f>'[54]FY18-19 Sales'!$P101</f>
        <v>0.15308100000000002</v>
      </c>
      <c r="P93" s="383">
        <f>'[54]FY18-19 Sales'!$Q101</f>
        <v>0.15966200000000008</v>
      </c>
      <c r="Q93" s="383">
        <f>'[54]FY18-19 Sales'!$R101</f>
        <v>0.17834099999999997</v>
      </c>
      <c r="R93" s="403">
        <f t="shared" si="32"/>
        <v>2.3301959999999999</v>
      </c>
      <c r="S93" s="290"/>
    </row>
    <row r="94" spans="1:19" ht="17.399999999999999" customHeight="1">
      <c r="B94" s="412" t="s">
        <v>126</v>
      </c>
      <c r="C94" s="338"/>
      <c r="D94" s="383"/>
      <c r="E94" s="426"/>
      <c r="F94" s="383">
        <f>'[54]FY18-19 Sales'!$G102</f>
        <v>0.14891099999999999</v>
      </c>
      <c r="G94" s="383">
        <f>'[54]FY18-19 Sales'!$H102</f>
        <v>0.14072299999999999</v>
      </c>
      <c r="H94" s="383">
        <f>'[54]FY18-19 Sales'!$I102</f>
        <v>0.14338300000000001</v>
      </c>
      <c r="I94" s="383">
        <f>'[54]FY18-19 Sales'!$J102</f>
        <v>0.118982</v>
      </c>
      <c r="J94" s="383">
        <f>'[54]FY18-19 Sales'!$K102</f>
        <v>0.11594</v>
      </c>
      <c r="K94" s="383">
        <f>'[54]FY18-19 Sales'!$L102</f>
        <v>0.11676300000000001</v>
      </c>
      <c r="L94" s="383">
        <f>'[54]FY18-19 Sales'!$M102</f>
        <v>0.121082</v>
      </c>
      <c r="M94" s="383">
        <f>'[54]FY18-19 Sales'!$N102</f>
        <v>0.12232</v>
      </c>
      <c r="N94" s="383">
        <f>'[54]FY18-19 Sales'!$O102</f>
        <v>0.10244</v>
      </c>
      <c r="O94" s="383">
        <f>'[54]FY18-19 Sales'!$P102</f>
        <v>9.9985000000000004E-2</v>
      </c>
      <c r="P94" s="383">
        <f>'[54]FY18-19 Sales'!$Q102</f>
        <v>0.10130500000000001</v>
      </c>
      <c r="Q94" s="383">
        <f>'[54]FY18-19 Sales'!$R102</f>
        <v>0.11938</v>
      </c>
      <c r="R94" s="403">
        <f t="shared" si="32"/>
        <v>1.4512140000000002</v>
      </c>
      <c r="S94" s="290"/>
    </row>
    <row r="95" spans="1:19" ht="17.399999999999999" customHeight="1">
      <c r="B95" s="412" t="s">
        <v>127</v>
      </c>
      <c r="C95" s="338"/>
      <c r="D95" s="383"/>
      <c r="E95" s="426"/>
      <c r="F95" s="383">
        <f>'[54]FY18-19 Sales'!$G103</f>
        <v>0.100185</v>
      </c>
      <c r="G95" s="383">
        <f>'[54]FY18-19 Sales'!$H103</f>
        <v>0.10770100000000001</v>
      </c>
      <c r="H95" s="383">
        <f>'[54]FY18-19 Sales'!$I103</f>
        <v>0.10810599999999999</v>
      </c>
      <c r="I95" s="383">
        <f>'[54]FY18-19 Sales'!$J103</f>
        <v>9.7895999999999997E-2</v>
      </c>
      <c r="J95" s="383">
        <f>'[54]FY18-19 Sales'!$K103</f>
        <v>9.9701999999999999E-2</v>
      </c>
      <c r="K95" s="383">
        <f>'[54]FY18-19 Sales'!$L103</f>
        <v>9.8500000000000004E-2</v>
      </c>
      <c r="L95" s="383">
        <f>'[54]FY18-19 Sales'!$M103</f>
        <v>9.8064999999999999E-2</v>
      </c>
      <c r="M95" s="383">
        <f>'[54]FY18-19 Sales'!$N103</f>
        <v>9.6605999999999997E-2</v>
      </c>
      <c r="N95" s="383">
        <f>'[54]FY18-19 Sales'!$O103</f>
        <v>8.7231000000000003E-2</v>
      </c>
      <c r="O95" s="383">
        <f>'[54]FY18-19 Sales'!$P103</f>
        <v>8.8651999999999995E-2</v>
      </c>
      <c r="P95" s="383">
        <f>'[54]FY18-19 Sales'!$Q103</f>
        <v>9.0658000000000002E-2</v>
      </c>
      <c r="Q95" s="383">
        <f>'[54]FY18-19 Sales'!$R103</f>
        <v>9.7036999999999998E-2</v>
      </c>
      <c r="R95" s="403">
        <f t="shared" si="32"/>
        <v>1.1703389999999998</v>
      </c>
      <c r="S95" s="290"/>
    </row>
    <row r="96" spans="1:19" ht="17.399999999999999" customHeight="1">
      <c r="B96" s="412" t="s">
        <v>128</v>
      </c>
      <c r="C96" s="338"/>
      <c r="D96" s="383"/>
      <c r="E96" s="426"/>
      <c r="F96" s="383">
        <f>'[54]FY18-19 Sales'!$G104</f>
        <v>0.241813</v>
      </c>
      <c r="G96" s="383">
        <f>'[54]FY18-19 Sales'!$H104</f>
        <v>0.26903300000000002</v>
      </c>
      <c r="H96" s="383">
        <f>'[54]FY18-19 Sales'!$I104</f>
        <v>0.26710400000000001</v>
      </c>
      <c r="I96" s="383">
        <f>'[54]FY18-19 Sales'!$J104</f>
        <v>0.21416499999999999</v>
      </c>
      <c r="J96" s="383">
        <f>'[54]FY18-19 Sales'!$K104</f>
        <v>0.2099</v>
      </c>
      <c r="K96" s="383">
        <f>'[54]FY18-19 Sales'!$L104</f>
        <v>0.20807600000000001</v>
      </c>
      <c r="L96" s="383">
        <f>'[54]FY18-19 Sales'!$M104</f>
        <v>0.20485300000000001</v>
      </c>
      <c r="M96" s="383">
        <f>'[54]FY18-19 Sales'!$N104</f>
        <v>0.20569299999999999</v>
      </c>
      <c r="N96" s="383">
        <f>'[54]FY18-19 Sales'!$O104</f>
        <v>0.16183400000000001</v>
      </c>
      <c r="O96" s="383">
        <f>'[54]FY18-19 Sales'!$P104</f>
        <v>0.15588099999999999</v>
      </c>
      <c r="P96" s="383">
        <f>'[54]FY18-19 Sales'!$Q104</f>
        <v>0.16000200000000001</v>
      </c>
      <c r="Q96" s="383">
        <f>'[54]FY18-19 Sales'!$R104</f>
        <v>0.20994099999999999</v>
      </c>
      <c r="R96" s="403">
        <f t="shared" si="32"/>
        <v>2.5082949999999999</v>
      </c>
      <c r="S96" s="290"/>
    </row>
    <row r="97" spans="2:19">
      <c r="B97" s="412" t="s">
        <v>89</v>
      </c>
      <c r="C97" s="338">
        <f>'[54]FY18-19 Sales'!$D105</f>
        <v>209</v>
      </c>
      <c r="D97" s="383">
        <f>'[54]FY18-19 Sales'!$E105</f>
        <v>68.318000000000012</v>
      </c>
      <c r="E97" s="426"/>
      <c r="F97" s="383">
        <f>'[54]FY18-19 Sales'!$G105</f>
        <v>3.900738</v>
      </c>
      <c r="G97" s="383">
        <f>'[54]FY18-19 Sales'!$H105</f>
        <v>0.73549799999999999</v>
      </c>
      <c r="H97" s="383">
        <f>'[54]FY18-19 Sales'!$I105</f>
        <v>1.4065970000000001</v>
      </c>
      <c r="I97" s="383">
        <f>'[54]FY18-19 Sales'!$J105</f>
        <v>0.72299000000000002</v>
      </c>
      <c r="J97" s="383">
        <f>'[54]FY18-19 Sales'!$K105</f>
        <v>1.8885989999999999</v>
      </c>
      <c r="K97" s="383">
        <f>'[54]FY18-19 Sales'!$L105</f>
        <v>3.2912569999999999</v>
      </c>
      <c r="L97" s="383">
        <f>'[54]FY18-19 Sales'!$M105</f>
        <v>4.0883010000000004</v>
      </c>
      <c r="M97" s="383">
        <f>'[54]FY18-19 Sales'!$N105</f>
        <v>4.3308439999999999</v>
      </c>
      <c r="N97" s="383">
        <f>'[54]FY18-19 Sales'!$O105</f>
        <v>2.9895320000000001</v>
      </c>
      <c r="O97" s="383">
        <f>'[54]FY18-19 Sales'!$P105</f>
        <v>3.9424100000000002</v>
      </c>
      <c r="P97" s="383">
        <f>'[54]FY18-19 Sales'!$Q105</f>
        <v>4.8013690000000002</v>
      </c>
      <c r="Q97" s="383">
        <f>'[54]FY18-19 Sales'!$R105</f>
        <v>4.5814560000000002</v>
      </c>
      <c r="R97" s="403">
        <f t="shared" si="32"/>
        <v>36.679591000000002</v>
      </c>
      <c r="S97" s="290"/>
    </row>
    <row r="98" spans="2:19">
      <c r="B98" s="412" t="s">
        <v>91</v>
      </c>
      <c r="C98" s="338">
        <f>'[54]FY18-19 Sales'!$D107</f>
        <v>129</v>
      </c>
      <c r="D98" s="383">
        <f>'[54]FY18-19 Sales'!$E107</f>
        <v>38.598999999999997</v>
      </c>
      <c r="E98" s="426"/>
      <c r="F98" s="383">
        <f>'[54]FY18-19 Sales'!$G107</f>
        <v>2.0058279999999997</v>
      </c>
      <c r="G98" s="383">
        <f>'[54]FY18-19 Sales'!$H107</f>
        <v>2.0869590000000002</v>
      </c>
      <c r="H98" s="383">
        <f>'[54]FY18-19 Sales'!$I107</f>
        <v>2.3567469999999999</v>
      </c>
      <c r="I98" s="383">
        <f>'[54]FY18-19 Sales'!$J107</f>
        <v>2.5277690000000002</v>
      </c>
      <c r="J98" s="383">
        <f>'[54]FY18-19 Sales'!$K107</f>
        <v>3.1690360000000002</v>
      </c>
      <c r="K98" s="383">
        <f>'[54]FY18-19 Sales'!$L107</f>
        <v>3.7384970000000002</v>
      </c>
      <c r="L98" s="383">
        <f>'[54]FY18-19 Sales'!$M107</f>
        <v>4.3899249999999999</v>
      </c>
      <c r="M98" s="383">
        <f>'[54]FY18-19 Sales'!$N107</f>
        <v>5.4465260000000004</v>
      </c>
      <c r="N98" s="383">
        <f>'[54]FY18-19 Sales'!$O107</f>
        <v>4.99702</v>
      </c>
      <c r="O98" s="383">
        <f>'[54]FY18-19 Sales'!$P107</f>
        <v>5.2984239999999998</v>
      </c>
      <c r="P98" s="383">
        <f>'[54]FY18-19 Sales'!$Q107</f>
        <v>5.733473</v>
      </c>
      <c r="Q98" s="383">
        <f>'[54]FY18-19 Sales'!$R107</f>
        <v>6.0813990000000002</v>
      </c>
      <c r="R98" s="403">
        <f t="shared" si="32"/>
        <v>47.831602999999994</v>
      </c>
      <c r="S98" s="290"/>
    </row>
    <row r="99" spans="2:19" ht="14.4" customHeight="1">
      <c r="B99" s="411" t="s">
        <v>92</v>
      </c>
      <c r="C99" s="338">
        <f>'[54]FY18-19 Sales'!$D108</f>
        <v>17</v>
      </c>
      <c r="D99" s="383">
        <f>'[54]FY18-19 Sales'!$E108</f>
        <v>4.88</v>
      </c>
      <c r="E99" s="425"/>
      <c r="F99" s="383">
        <f>'[54]FY18-19 Sales'!$G108</f>
        <v>1.099499</v>
      </c>
      <c r="G99" s="383">
        <f>'[54]FY18-19 Sales'!$H108</f>
        <v>1.223579</v>
      </c>
      <c r="H99" s="383">
        <f>'[54]FY18-19 Sales'!$I108</f>
        <v>1.0776060000000001</v>
      </c>
      <c r="I99" s="383">
        <f>'[54]FY18-19 Sales'!$J108</f>
        <v>0.90796600000000005</v>
      </c>
      <c r="J99" s="383">
        <f>'[54]FY18-19 Sales'!$K108</f>
        <v>0.93944000000000005</v>
      </c>
      <c r="K99" s="383">
        <f>'[54]FY18-19 Sales'!$L108</f>
        <v>0.848271</v>
      </c>
      <c r="L99" s="383">
        <f>'[54]FY18-19 Sales'!$M108</f>
        <v>0.92647100000000004</v>
      </c>
      <c r="M99" s="383">
        <f>'[54]FY18-19 Sales'!$N108</f>
        <v>0.811948</v>
      </c>
      <c r="N99" s="383">
        <f>'[54]FY18-19 Sales'!$O108</f>
        <v>0.70277199999999995</v>
      </c>
      <c r="O99" s="383">
        <f>'[54]FY18-19 Sales'!$P108</f>
        <v>0.65293900000000005</v>
      </c>
      <c r="P99" s="383">
        <f>'[54]FY18-19 Sales'!$Q108</f>
        <v>0.61751299999999998</v>
      </c>
      <c r="Q99" s="383">
        <f>'[54]FY18-19 Sales'!$R108</f>
        <v>0.71386400000000005</v>
      </c>
      <c r="R99" s="403">
        <f t="shared" si="32"/>
        <v>10.521868000000001</v>
      </c>
      <c r="S99" s="290"/>
    </row>
    <row r="100" spans="2:19">
      <c r="B100" s="411" t="s">
        <v>135</v>
      </c>
      <c r="C100" s="338">
        <f>'[54]FY18-19 Sales'!$D110</f>
        <v>0</v>
      </c>
      <c r="D100" s="383">
        <f>'[54]FY18-19 Sales'!$E110</f>
        <v>0</v>
      </c>
      <c r="E100" s="425"/>
      <c r="F100" s="383">
        <f>'[54]FY18-19 Sales'!$G110</f>
        <v>0</v>
      </c>
      <c r="G100" s="383">
        <f>'[54]FY18-19 Sales'!$H110</f>
        <v>0</v>
      </c>
      <c r="H100" s="383">
        <f>'[54]FY18-19 Sales'!$I110</f>
        <v>0</v>
      </c>
      <c r="I100" s="383">
        <f>'[54]FY18-19 Sales'!$J110</f>
        <v>0</v>
      </c>
      <c r="J100" s="383">
        <f>'[54]FY18-19 Sales'!$K110</f>
        <v>0</v>
      </c>
      <c r="K100" s="383">
        <f>'[54]FY18-19 Sales'!$L110</f>
        <v>0</v>
      </c>
      <c r="L100" s="383">
        <f>'[54]FY18-19 Sales'!$M110</f>
        <v>0</v>
      </c>
      <c r="M100" s="383">
        <f>'[54]FY18-19 Sales'!$N110</f>
        <v>0</v>
      </c>
      <c r="N100" s="383">
        <f>'[54]FY18-19 Sales'!$O110</f>
        <v>0</v>
      </c>
      <c r="O100" s="383">
        <f>'[54]FY18-19 Sales'!$P110</f>
        <v>0</v>
      </c>
      <c r="P100" s="383">
        <f>'[54]FY18-19 Sales'!$Q110</f>
        <v>0</v>
      </c>
      <c r="Q100" s="383">
        <f>'[54]FY18-19 Sales'!$R110</f>
        <v>0</v>
      </c>
      <c r="R100" s="403">
        <f t="shared" si="32"/>
        <v>0</v>
      </c>
      <c r="S100" s="290"/>
    </row>
    <row r="101" spans="2:19">
      <c r="B101" s="411" t="s">
        <v>151</v>
      </c>
      <c r="C101" s="338">
        <f>'[54]FY18-19 Sales'!$D111</f>
        <v>1</v>
      </c>
      <c r="D101" s="383">
        <f>'[54]FY18-19 Sales'!$E111</f>
        <v>166.405</v>
      </c>
      <c r="E101" s="427"/>
      <c r="F101" s="383">
        <f>'[54]FY18-19 Sales'!$G111</f>
        <v>92.005983999999998</v>
      </c>
      <c r="G101" s="383">
        <f>'[54]FY18-19 Sales'!$H111</f>
        <v>47.393844999999999</v>
      </c>
      <c r="H101" s="383">
        <f>'[54]FY18-19 Sales'!$I111</f>
        <v>45.695965999999999</v>
      </c>
      <c r="I101" s="383">
        <f>'[54]FY18-19 Sales'!$J111</f>
        <v>65.241369999999989</v>
      </c>
      <c r="J101" s="383">
        <f>'[54]FY18-19 Sales'!$K111</f>
        <v>83.401634000000001</v>
      </c>
      <c r="K101" s="383">
        <f>'[54]FY18-19 Sales'!$L111</f>
        <v>101.838194</v>
      </c>
      <c r="L101" s="383">
        <f>'[54]FY18-19 Sales'!$M111</f>
        <v>90.700716999999997</v>
      </c>
      <c r="M101" s="383">
        <f>'[54]FY18-19 Sales'!$N111</f>
        <v>73.549399999999991</v>
      </c>
      <c r="N101" s="383">
        <f>'[54]FY18-19 Sales'!$O111</f>
        <v>62.483340999999996</v>
      </c>
      <c r="O101" s="383">
        <f>'[54]FY18-19 Sales'!$P111</f>
        <v>75.898745000000005</v>
      </c>
      <c r="P101" s="383">
        <f>'[54]FY18-19 Sales'!$Q111</f>
        <v>65.852541000000002</v>
      </c>
      <c r="Q101" s="383">
        <f>'[54]FY18-19 Sales'!$R111</f>
        <v>81.443473999999995</v>
      </c>
      <c r="R101" s="403">
        <f t="shared" si="32"/>
        <v>885.50521099999992</v>
      </c>
      <c r="S101" s="290"/>
    </row>
    <row r="102" spans="2:19" hidden="1">
      <c r="B102" s="404"/>
      <c r="C102" s="406"/>
      <c r="D102" s="406"/>
      <c r="E102" s="406"/>
      <c r="F102" s="406"/>
      <c r="G102" s="351"/>
      <c r="H102" s="351"/>
      <c r="I102" s="351"/>
      <c r="J102" s="351"/>
      <c r="K102" s="351"/>
      <c r="L102" s="351"/>
      <c r="M102" s="351"/>
      <c r="N102" s="351"/>
      <c r="O102" s="351"/>
      <c r="P102" s="351"/>
      <c r="Q102" s="351"/>
      <c r="R102" s="403">
        <f t="shared" si="32"/>
        <v>0</v>
      </c>
      <c r="S102" s="290"/>
    </row>
    <row r="103" spans="2:19">
      <c r="B103" s="400" t="s">
        <v>96</v>
      </c>
      <c r="C103" s="371">
        <f t="shared" ref="C103:Q103" si="33">SUM(C104:C127)</f>
        <v>116</v>
      </c>
      <c r="D103" s="377">
        <f t="shared" si="33"/>
        <v>230.798</v>
      </c>
      <c r="E103" s="428"/>
      <c r="F103" s="377">
        <f t="shared" ref="F103" si="34">SUM(F104:F127)</f>
        <v>32.442810000000001</v>
      </c>
      <c r="G103" s="379">
        <f t="shared" si="33"/>
        <v>25.921983999999998</v>
      </c>
      <c r="H103" s="379">
        <f t="shared" si="33"/>
        <v>25.724747999999998</v>
      </c>
      <c r="I103" s="379">
        <f t="shared" si="33"/>
        <v>26.460235000000004</v>
      </c>
      <c r="J103" s="379">
        <f t="shared" si="33"/>
        <v>38.095506999999998</v>
      </c>
      <c r="K103" s="379">
        <f t="shared" si="33"/>
        <v>37.599888000000007</v>
      </c>
      <c r="L103" s="379">
        <f t="shared" si="33"/>
        <v>39.510280000000002</v>
      </c>
      <c r="M103" s="379">
        <f t="shared" si="33"/>
        <v>45.331044000000006</v>
      </c>
      <c r="N103" s="379">
        <f t="shared" si="33"/>
        <v>43.223901999999995</v>
      </c>
      <c r="O103" s="379">
        <f t="shared" si="33"/>
        <v>45.886212</v>
      </c>
      <c r="P103" s="379">
        <f t="shared" si="33"/>
        <v>46.049361999999995</v>
      </c>
      <c r="Q103" s="379">
        <f t="shared" si="33"/>
        <v>45.527109000000003</v>
      </c>
      <c r="R103" s="403">
        <f t="shared" si="32"/>
        <v>451.77308099999999</v>
      </c>
      <c r="S103" s="290"/>
    </row>
    <row r="104" spans="2:19">
      <c r="B104" s="411" t="s">
        <v>81</v>
      </c>
      <c r="C104" s="338">
        <f>'[54]FY18-19 Sales'!$D114</f>
        <v>44</v>
      </c>
      <c r="D104" s="383">
        <f>'[54]FY18-19 Sales'!$E114</f>
        <v>71.405000000000015</v>
      </c>
      <c r="E104" s="425"/>
      <c r="F104" s="383">
        <f>'[54]FY18-19 Sales'!$G114</f>
        <v>4.4121210000000026</v>
      </c>
      <c r="G104" s="383">
        <f>'[54]FY18-19 Sales'!$H114</f>
        <v>5.395742000000002</v>
      </c>
      <c r="H104" s="383">
        <f>'[54]FY18-19 Sales'!$I114</f>
        <v>5.0303419999999992</v>
      </c>
      <c r="I104" s="383">
        <f>'[54]FY18-19 Sales'!$J114</f>
        <v>2.6417090000000023</v>
      </c>
      <c r="J104" s="383">
        <f>'[54]FY18-19 Sales'!$K114</f>
        <v>5.1978360000000006</v>
      </c>
      <c r="K104" s="383">
        <f>'[54]FY18-19 Sales'!$L114</f>
        <v>5.5261800000000019</v>
      </c>
      <c r="L104" s="383">
        <f>'[54]FY18-19 Sales'!$M114</f>
        <v>5.035286000000001</v>
      </c>
      <c r="M104" s="383">
        <f>'[54]FY18-19 Sales'!$N114</f>
        <v>5.5990049999999982</v>
      </c>
      <c r="N104" s="383">
        <f>'[54]FY18-19 Sales'!$O114</f>
        <v>6.0889239999999987</v>
      </c>
      <c r="O104" s="383">
        <f>'[54]FY18-19 Sales'!$P114</f>
        <v>6.2756140000000009</v>
      </c>
      <c r="P104" s="383">
        <f>'[54]FY18-19 Sales'!$Q114</f>
        <v>6.1513229999999979</v>
      </c>
      <c r="Q104" s="383">
        <f>'[54]FY18-19 Sales'!$R114</f>
        <v>5.9291900000000002</v>
      </c>
      <c r="R104" s="403">
        <f t="shared" si="32"/>
        <v>63.283272000000011</v>
      </c>
      <c r="S104" s="290"/>
    </row>
    <row r="105" spans="2:19" s="205" customFormat="1">
      <c r="B105" s="411" t="s">
        <v>82</v>
      </c>
      <c r="C105" s="425"/>
      <c r="D105" s="425"/>
      <c r="E105" s="425"/>
      <c r="F105" s="426"/>
      <c r="G105" s="426"/>
      <c r="H105" s="426"/>
      <c r="I105" s="426"/>
      <c r="J105" s="426"/>
      <c r="K105" s="426"/>
      <c r="L105" s="426"/>
      <c r="M105" s="426"/>
      <c r="N105" s="426"/>
      <c r="O105" s="426"/>
      <c r="P105" s="426"/>
      <c r="Q105" s="426"/>
      <c r="R105" s="403">
        <f t="shared" si="32"/>
        <v>0</v>
      </c>
      <c r="S105" s="289"/>
    </row>
    <row r="106" spans="2:19">
      <c r="B106" s="411" t="s">
        <v>83</v>
      </c>
      <c r="C106" s="425"/>
      <c r="D106" s="425"/>
      <c r="E106" s="425"/>
      <c r="F106" s="426"/>
      <c r="G106" s="426"/>
      <c r="H106" s="426"/>
      <c r="I106" s="426"/>
      <c r="J106" s="426"/>
      <c r="K106" s="426"/>
      <c r="L106" s="426"/>
      <c r="M106" s="426"/>
      <c r="N106" s="426"/>
      <c r="O106" s="426"/>
      <c r="P106" s="426"/>
      <c r="Q106" s="426"/>
      <c r="R106" s="403">
        <f t="shared" si="32"/>
        <v>0</v>
      </c>
      <c r="S106" s="290"/>
    </row>
    <row r="107" spans="2:19">
      <c r="B107" s="411" t="s">
        <v>84</v>
      </c>
      <c r="C107" s="338"/>
      <c r="D107" s="383"/>
      <c r="E107" s="425"/>
      <c r="F107" s="383"/>
      <c r="G107" s="383"/>
      <c r="H107" s="383"/>
      <c r="I107" s="383"/>
      <c r="J107" s="383"/>
      <c r="K107" s="383"/>
      <c r="L107" s="383"/>
      <c r="M107" s="383"/>
      <c r="N107" s="383"/>
      <c r="O107" s="383"/>
      <c r="P107" s="383"/>
      <c r="Q107" s="383"/>
      <c r="R107" s="403">
        <f t="shared" si="32"/>
        <v>0</v>
      </c>
      <c r="S107" s="290"/>
    </row>
    <row r="108" spans="2:19" ht="17.399999999999999" customHeight="1">
      <c r="B108" s="412" t="s">
        <v>126</v>
      </c>
      <c r="C108" s="338"/>
      <c r="D108" s="383"/>
      <c r="E108" s="426"/>
      <c r="F108" s="383">
        <f>'[54]FY18-19 Sales'!$G122</f>
        <v>3.7324820000000001</v>
      </c>
      <c r="G108" s="383">
        <f>'[54]FY18-19 Sales'!$H122</f>
        <v>2.9923649999999999</v>
      </c>
      <c r="H108" s="383">
        <f>'[54]FY18-19 Sales'!$I122</f>
        <v>3.0180449999999999</v>
      </c>
      <c r="I108" s="383">
        <f>'[54]FY18-19 Sales'!$J122</f>
        <v>2.9644010000000001</v>
      </c>
      <c r="J108" s="383">
        <f>'[54]FY18-19 Sales'!$K122</f>
        <v>2.824112</v>
      </c>
      <c r="K108" s="383">
        <f>'[54]FY18-19 Sales'!$L122</f>
        <v>2.9793750000000001</v>
      </c>
      <c r="L108" s="383">
        <f>'[54]FY18-19 Sales'!$M122</f>
        <v>2.8494980000000001</v>
      </c>
      <c r="M108" s="383">
        <f>'[54]FY18-19 Sales'!$N122</f>
        <v>3.3304320000000001</v>
      </c>
      <c r="N108" s="383">
        <f>'[54]FY18-19 Sales'!$O122</f>
        <v>3.4876399999999999</v>
      </c>
      <c r="O108" s="383">
        <f>'[54]FY18-19 Sales'!$P122</f>
        <v>3.6843129999999999</v>
      </c>
      <c r="P108" s="383">
        <f>'[54]FY18-19 Sales'!$Q122</f>
        <v>3.488435</v>
      </c>
      <c r="Q108" s="383">
        <f>'[54]FY18-19 Sales'!$R122</f>
        <v>3.2150629999999998</v>
      </c>
      <c r="R108" s="403">
        <f t="shared" si="32"/>
        <v>38.566161000000001</v>
      </c>
      <c r="S108" s="290"/>
    </row>
    <row r="109" spans="2:19" ht="17.399999999999999" customHeight="1">
      <c r="B109" s="412" t="s">
        <v>127</v>
      </c>
      <c r="C109" s="338"/>
      <c r="D109" s="383"/>
      <c r="E109" s="426"/>
      <c r="F109" s="383">
        <f>'[54]FY18-19 Sales'!$G123</f>
        <v>3.2092770000000002</v>
      </c>
      <c r="G109" s="383">
        <f>'[54]FY18-19 Sales'!$H123</f>
        <v>2.556578</v>
      </c>
      <c r="H109" s="383">
        <f>'[54]FY18-19 Sales'!$I123</f>
        <v>2.3047390000000001</v>
      </c>
      <c r="I109" s="383">
        <f>'[54]FY18-19 Sales'!$J123</f>
        <v>2.8161260000000001</v>
      </c>
      <c r="J109" s="383">
        <f>'[54]FY18-19 Sales'!$K123</f>
        <v>2.4052220000000002</v>
      </c>
      <c r="K109" s="383">
        <f>'[54]FY18-19 Sales'!$L123</f>
        <v>2.6417069999999998</v>
      </c>
      <c r="L109" s="383">
        <f>'[54]FY18-19 Sales'!$M123</f>
        <v>2.3853240000000002</v>
      </c>
      <c r="M109" s="383">
        <f>'[54]FY18-19 Sales'!$N123</f>
        <v>2.5849489999999999</v>
      </c>
      <c r="N109" s="383">
        <f>'[54]FY18-19 Sales'!$O123</f>
        <v>2.841218</v>
      </c>
      <c r="O109" s="383">
        <f>'[54]FY18-19 Sales'!$P123</f>
        <v>3.0431759999999999</v>
      </c>
      <c r="P109" s="383">
        <f>'[54]FY18-19 Sales'!$Q123</f>
        <v>2.9107919999999998</v>
      </c>
      <c r="Q109" s="383">
        <f>'[54]FY18-19 Sales'!$R123</f>
        <v>2.7131340000000002</v>
      </c>
      <c r="R109" s="403">
        <f t="shared" si="32"/>
        <v>32.412242000000006</v>
      </c>
      <c r="S109" s="290"/>
    </row>
    <row r="110" spans="2:19" ht="17.399999999999999" customHeight="1">
      <c r="B110" s="412" t="s">
        <v>128</v>
      </c>
      <c r="C110" s="338"/>
      <c r="D110" s="383"/>
      <c r="E110" s="426"/>
      <c r="F110" s="383">
        <f>'[54]FY18-19 Sales'!$G124</f>
        <v>7.029185</v>
      </c>
      <c r="G110" s="383">
        <f>'[54]FY18-19 Sales'!$H124</f>
        <v>5.3725189999999996</v>
      </c>
      <c r="H110" s="383">
        <f>'[54]FY18-19 Sales'!$I124</f>
        <v>4.9296319999999998</v>
      </c>
      <c r="I110" s="383">
        <f>'[54]FY18-19 Sales'!$J124</f>
        <v>5.7972840000000003</v>
      </c>
      <c r="J110" s="383">
        <f>'[54]FY18-19 Sales'!$K124</f>
        <v>5.4387549999999996</v>
      </c>
      <c r="K110" s="383">
        <f>'[54]FY18-19 Sales'!$L124</f>
        <v>5.7797710000000002</v>
      </c>
      <c r="L110" s="383">
        <f>'[54]FY18-19 Sales'!$M124</f>
        <v>5.4446269999999997</v>
      </c>
      <c r="M110" s="383">
        <f>'[54]FY18-19 Sales'!$N124</f>
        <v>5.6628689999999997</v>
      </c>
      <c r="N110" s="383">
        <f>'[54]FY18-19 Sales'!$O124</f>
        <v>6.2085590000000002</v>
      </c>
      <c r="O110" s="383">
        <f>'[54]FY18-19 Sales'!$P124</f>
        <v>6.8454480000000002</v>
      </c>
      <c r="P110" s="383">
        <f>'[54]FY18-19 Sales'!$Q124</f>
        <v>6.3604050000000001</v>
      </c>
      <c r="Q110" s="383">
        <f>'[54]FY18-19 Sales'!$R124</f>
        <v>5.8508979999999999</v>
      </c>
      <c r="R110" s="403">
        <f t="shared" si="32"/>
        <v>70.719952000000006</v>
      </c>
      <c r="S110" s="290"/>
    </row>
    <row r="111" spans="2:19">
      <c r="B111" s="411" t="s">
        <v>110</v>
      </c>
      <c r="C111" s="338"/>
      <c r="D111" s="383"/>
      <c r="E111" s="425"/>
      <c r="F111" s="383"/>
      <c r="G111" s="383"/>
      <c r="H111" s="383"/>
      <c r="I111" s="383"/>
      <c r="J111" s="383"/>
      <c r="K111" s="383"/>
      <c r="L111" s="383"/>
      <c r="M111" s="383"/>
      <c r="N111" s="383"/>
      <c r="O111" s="383"/>
      <c r="P111" s="383"/>
      <c r="Q111" s="383"/>
      <c r="R111" s="403">
        <f t="shared" si="32"/>
        <v>0</v>
      </c>
      <c r="S111" s="290"/>
    </row>
    <row r="112" spans="2:19" ht="28.8">
      <c r="B112" s="412" t="s">
        <v>148</v>
      </c>
      <c r="C112" s="426"/>
      <c r="D112" s="426"/>
      <c r="E112" s="426"/>
      <c r="F112" s="426"/>
      <c r="G112" s="426"/>
      <c r="H112" s="426"/>
      <c r="I112" s="426"/>
      <c r="J112" s="426"/>
      <c r="K112" s="426"/>
      <c r="L112" s="426"/>
      <c r="M112" s="426"/>
      <c r="N112" s="426"/>
      <c r="O112" s="426"/>
      <c r="P112" s="426"/>
      <c r="Q112" s="426"/>
      <c r="R112" s="403">
        <f t="shared" si="32"/>
        <v>0</v>
      </c>
      <c r="S112" s="290"/>
    </row>
    <row r="113" spans="2:19" ht="28.8">
      <c r="B113" s="412" t="s">
        <v>149</v>
      </c>
      <c r="C113" s="426"/>
      <c r="D113" s="426"/>
      <c r="E113" s="426"/>
      <c r="F113" s="426"/>
      <c r="G113" s="426"/>
      <c r="H113" s="426"/>
      <c r="I113" s="426"/>
      <c r="J113" s="426"/>
      <c r="K113" s="426"/>
      <c r="L113" s="426"/>
      <c r="M113" s="426"/>
      <c r="N113" s="426"/>
      <c r="O113" s="426"/>
      <c r="P113" s="426"/>
      <c r="Q113" s="426"/>
      <c r="R113" s="403">
        <f t="shared" si="32"/>
        <v>0</v>
      </c>
      <c r="S113" s="290"/>
    </row>
    <row r="114" spans="2:19" ht="28.8">
      <c r="B114" s="412" t="s">
        <v>150</v>
      </c>
      <c r="C114" s="426"/>
      <c r="D114" s="426"/>
      <c r="E114" s="426"/>
      <c r="F114" s="426"/>
      <c r="G114" s="426"/>
      <c r="H114" s="426"/>
      <c r="I114" s="426"/>
      <c r="J114" s="426"/>
      <c r="K114" s="426"/>
      <c r="L114" s="426"/>
      <c r="M114" s="426"/>
      <c r="N114" s="426"/>
      <c r="O114" s="426"/>
      <c r="P114" s="426"/>
      <c r="Q114" s="426"/>
      <c r="R114" s="403">
        <f t="shared" si="32"/>
        <v>0</v>
      </c>
      <c r="S114" s="290"/>
    </row>
    <row r="115" spans="2:19">
      <c r="B115" s="411" t="s">
        <v>86</v>
      </c>
      <c r="C115" s="429">
        <f>'[54]FY18-19 Sales'!$D125</f>
        <v>1</v>
      </c>
      <c r="D115" s="425">
        <f>'[54]FY18-19 Sales'!$E125</f>
        <v>5.85</v>
      </c>
      <c r="E115" s="425"/>
      <c r="F115" s="426">
        <f>'[54]FY18-19 Sales'!$G125</f>
        <v>2.7338</v>
      </c>
      <c r="G115" s="426">
        <f>'[54]FY18-19 Sales'!$H125</f>
        <v>2.6238000000000001</v>
      </c>
      <c r="H115" s="426">
        <f>'[54]FY18-19 Sales'!$I125</f>
        <v>2.7867999999999999</v>
      </c>
      <c r="I115" s="426">
        <f>'[54]FY18-19 Sales'!$J125</f>
        <v>2.8264</v>
      </c>
      <c r="J115" s="426">
        <f>'[54]FY18-19 Sales'!$K125</f>
        <v>2.5691999999999999</v>
      </c>
      <c r="K115" s="426">
        <f>'[54]FY18-19 Sales'!$L125</f>
        <v>2.2231999999999998</v>
      </c>
      <c r="L115" s="426">
        <f>'[54]FY18-19 Sales'!$M125</f>
        <v>2.8479999999999999</v>
      </c>
      <c r="M115" s="426">
        <f>'[54]FY18-19 Sales'!$N125</f>
        <v>3.8672</v>
      </c>
      <c r="N115" s="426">
        <f>'[54]FY18-19 Sales'!$O125</f>
        <v>4.0187999999999997</v>
      </c>
      <c r="O115" s="426">
        <f>'[54]FY18-19 Sales'!$P125</f>
        <v>4.0780000000000003</v>
      </c>
      <c r="P115" s="426">
        <f>'[54]FY18-19 Sales'!$Q125</f>
        <v>3.9933999999999998</v>
      </c>
      <c r="Q115" s="426">
        <f>'[54]FY18-19 Sales'!$R125</f>
        <v>3.2023999999999999</v>
      </c>
      <c r="R115" s="403">
        <f t="shared" si="32"/>
        <v>37.770999999999994</v>
      </c>
      <c r="S115" s="290"/>
    </row>
    <row r="116" spans="2:19">
      <c r="B116" s="411" t="s">
        <v>87</v>
      </c>
      <c r="C116" s="429">
        <f>'[54]FY18-19 Sales'!$D126</f>
        <v>18</v>
      </c>
      <c r="D116" s="425">
        <f>'[54]FY18-19 Sales'!$E126</f>
        <v>15.507999999999999</v>
      </c>
      <c r="E116" s="425"/>
      <c r="F116" s="426">
        <f>'[54]FY18-19 Sales'!$G126</f>
        <v>0.78441399999999994</v>
      </c>
      <c r="G116" s="426">
        <f>'[54]FY18-19 Sales'!$H126</f>
        <v>0.80407000000000006</v>
      </c>
      <c r="H116" s="426">
        <f>'[54]FY18-19 Sales'!$I126</f>
        <v>0.971028</v>
      </c>
      <c r="I116" s="426">
        <f>'[54]FY18-19 Sales'!$J126</f>
        <v>0.40376600000000007</v>
      </c>
      <c r="J116" s="426">
        <f>'[54]FY18-19 Sales'!$K126</f>
        <v>0.42252400000000012</v>
      </c>
      <c r="K116" s="426">
        <f>'[54]FY18-19 Sales'!$L126</f>
        <v>0.50035999999999992</v>
      </c>
      <c r="L116" s="426">
        <f>'[54]FY18-19 Sales'!$M126</f>
        <v>0.46580299999999997</v>
      </c>
      <c r="M116" s="426">
        <f>'[54]FY18-19 Sales'!$N126</f>
        <v>0.45206600000000008</v>
      </c>
      <c r="N116" s="426">
        <f>'[54]FY18-19 Sales'!$O126</f>
        <v>0.40230199999999994</v>
      </c>
      <c r="O116" s="426">
        <f>'[54]FY18-19 Sales'!$P126</f>
        <v>0.3392139999999999</v>
      </c>
      <c r="P116" s="426">
        <f>'[54]FY18-19 Sales'!$Q126</f>
        <v>0.36587099999999984</v>
      </c>
      <c r="Q116" s="426">
        <f>'[54]FY18-19 Sales'!$R126</f>
        <v>0.57877000000000001</v>
      </c>
      <c r="R116" s="403">
        <f t="shared" si="32"/>
        <v>6.4901879999999998</v>
      </c>
      <c r="S116" s="430"/>
    </row>
    <row r="117" spans="2:19" ht="16.2" customHeight="1">
      <c r="B117" s="412" t="s">
        <v>126</v>
      </c>
      <c r="C117" s="429"/>
      <c r="D117" s="425"/>
      <c r="E117" s="426"/>
      <c r="F117" s="426">
        <f>'[54]FY18-19 Sales'!$G127</f>
        <v>0.48311599999999999</v>
      </c>
      <c r="G117" s="426">
        <f>'[54]FY18-19 Sales'!$H127</f>
        <v>0.39466545000000003</v>
      </c>
      <c r="H117" s="426">
        <f>'[54]FY18-19 Sales'!$I127</f>
        <v>0.312998</v>
      </c>
      <c r="I117" s="426">
        <f>'[54]FY18-19 Sales'!$J127</f>
        <v>0.231068</v>
      </c>
      <c r="J117" s="426">
        <f>'[54]FY18-19 Sales'!$K127</f>
        <v>0.2611755</v>
      </c>
      <c r="K117" s="426">
        <f>'[54]FY18-19 Sales'!$L127</f>
        <v>0.216225</v>
      </c>
      <c r="L117" s="426">
        <f>'[54]FY18-19 Sales'!$M127</f>
        <v>0.21903800000000001</v>
      </c>
      <c r="M117" s="426">
        <f>'[54]FY18-19 Sales'!$N127</f>
        <v>0.26276500000000003</v>
      </c>
      <c r="N117" s="426">
        <f>'[54]FY18-19 Sales'!$O127</f>
        <v>0.24601500000000001</v>
      </c>
      <c r="O117" s="426">
        <f>'[54]FY18-19 Sales'!$P127</f>
        <v>0.24360999999999999</v>
      </c>
      <c r="P117" s="426">
        <f>'[54]FY18-19 Sales'!$Q127</f>
        <v>0.25070100000000001</v>
      </c>
      <c r="Q117" s="426">
        <f>'[54]FY18-19 Sales'!$R127</f>
        <v>0.29172500000000001</v>
      </c>
      <c r="R117" s="403">
        <f t="shared" si="32"/>
        <v>3.4131019499999993</v>
      </c>
      <c r="S117" s="290"/>
    </row>
    <row r="118" spans="2:19" ht="16.2" customHeight="1">
      <c r="B118" s="412" t="s">
        <v>127</v>
      </c>
      <c r="C118" s="429"/>
      <c r="D118" s="425"/>
      <c r="E118" s="426"/>
      <c r="F118" s="426">
        <f>'[54]FY18-19 Sales'!$G128</f>
        <v>0.39820499999999998</v>
      </c>
      <c r="G118" s="426">
        <f>'[54]FY18-19 Sales'!$H128</f>
        <v>0.30478554999999996</v>
      </c>
      <c r="H118" s="426">
        <f>'[54]FY18-19 Sales'!$I128</f>
        <v>0.27540700000000001</v>
      </c>
      <c r="I118" s="426">
        <f>'[54]FY18-19 Sales'!$J128</f>
        <v>0.20006499999999999</v>
      </c>
      <c r="J118" s="426">
        <f>'[54]FY18-19 Sales'!$K128</f>
        <v>0.25622050000000002</v>
      </c>
      <c r="K118" s="426">
        <f>'[54]FY18-19 Sales'!$L128</f>
        <v>0.17998400000000001</v>
      </c>
      <c r="L118" s="426">
        <f>'[54]FY18-19 Sales'!$M128</f>
        <v>0.17602100000000001</v>
      </c>
      <c r="M118" s="426">
        <f>'[54]FY18-19 Sales'!$N128</f>
        <v>0.21790399999999999</v>
      </c>
      <c r="N118" s="426">
        <f>'[54]FY18-19 Sales'!$O128</f>
        <v>0.211446</v>
      </c>
      <c r="O118" s="426">
        <f>'[54]FY18-19 Sales'!$P128</f>
        <v>0.20175000000000001</v>
      </c>
      <c r="P118" s="426">
        <f>'[54]FY18-19 Sales'!$Q128</f>
        <v>0.237455</v>
      </c>
      <c r="Q118" s="426">
        <f>'[54]FY18-19 Sales'!$R128</f>
        <v>0.21252499999999999</v>
      </c>
      <c r="R118" s="403">
        <f t="shared" si="32"/>
        <v>2.87176805</v>
      </c>
      <c r="S118" s="290"/>
    </row>
    <row r="119" spans="2:19" ht="16.2" customHeight="1">
      <c r="B119" s="412" t="s">
        <v>128</v>
      </c>
      <c r="C119" s="429"/>
      <c r="D119" s="425"/>
      <c r="E119" s="426"/>
      <c r="F119" s="426">
        <f>'[54]FY18-19 Sales'!$G129</f>
        <v>0.87412999999999996</v>
      </c>
      <c r="G119" s="426">
        <f>'[54]FY18-19 Sales'!$H129</f>
        <v>0.70764899999999997</v>
      </c>
      <c r="H119" s="426">
        <f>'[54]FY18-19 Sales'!$I129</f>
        <v>0.659937</v>
      </c>
      <c r="I119" s="426">
        <f>'[54]FY18-19 Sales'!$J129</f>
        <v>0.40018599999999999</v>
      </c>
      <c r="J119" s="426">
        <f>'[54]FY18-19 Sales'!$K129</f>
        <v>0.44003799999999998</v>
      </c>
      <c r="K119" s="426">
        <f>'[54]FY18-19 Sales'!$L129</f>
        <v>0.35594100000000001</v>
      </c>
      <c r="L119" s="426">
        <f>'[54]FY18-19 Sales'!$M129</f>
        <v>0.36541800000000002</v>
      </c>
      <c r="M119" s="426">
        <f>'[54]FY18-19 Sales'!$N129</f>
        <v>0.41766199999999998</v>
      </c>
      <c r="N119" s="426">
        <f>'[54]FY18-19 Sales'!$O129</f>
        <v>0.39477699999999999</v>
      </c>
      <c r="O119" s="426">
        <f>'[54]FY18-19 Sales'!$P129</f>
        <v>0.38879200000000003</v>
      </c>
      <c r="P119" s="426">
        <f>'[54]FY18-19 Sales'!$Q129</f>
        <v>0.47215000000000001</v>
      </c>
      <c r="Q119" s="426">
        <f>'[54]FY18-19 Sales'!$R129</f>
        <v>0.45341500000000001</v>
      </c>
      <c r="R119" s="403">
        <f t="shared" si="32"/>
        <v>5.9300950000000006</v>
      </c>
      <c r="S119" s="290"/>
    </row>
    <row r="120" spans="2:19" ht="18" customHeight="1">
      <c r="B120" s="411" t="s">
        <v>88</v>
      </c>
      <c r="C120" s="429"/>
      <c r="D120" s="425"/>
      <c r="E120" s="425"/>
      <c r="F120" s="426"/>
      <c r="G120" s="426"/>
      <c r="H120" s="426"/>
      <c r="I120" s="426"/>
      <c r="J120" s="426"/>
      <c r="K120" s="426"/>
      <c r="L120" s="426"/>
      <c r="M120" s="426"/>
      <c r="N120" s="426"/>
      <c r="O120" s="426"/>
      <c r="P120" s="426"/>
      <c r="Q120" s="426"/>
      <c r="R120" s="403">
        <f t="shared" si="32"/>
        <v>0</v>
      </c>
      <c r="S120" s="290"/>
    </row>
    <row r="121" spans="2:19" ht="16.2" customHeight="1">
      <c r="B121" s="412" t="s">
        <v>126</v>
      </c>
      <c r="C121" s="429"/>
      <c r="D121" s="425"/>
      <c r="E121" s="426"/>
      <c r="F121" s="426"/>
      <c r="G121" s="426"/>
      <c r="H121" s="426"/>
      <c r="I121" s="426"/>
      <c r="J121" s="426"/>
      <c r="K121" s="426"/>
      <c r="L121" s="426"/>
      <c r="M121" s="426"/>
      <c r="N121" s="426"/>
      <c r="O121" s="426"/>
      <c r="P121" s="426"/>
      <c r="Q121" s="426"/>
      <c r="R121" s="403">
        <f t="shared" si="32"/>
        <v>0</v>
      </c>
      <c r="S121" s="290"/>
    </row>
    <row r="122" spans="2:19" ht="16.2" customHeight="1">
      <c r="B122" s="412" t="s">
        <v>127</v>
      </c>
      <c r="C122" s="429"/>
      <c r="D122" s="425"/>
      <c r="E122" s="426"/>
      <c r="F122" s="426"/>
      <c r="G122" s="426"/>
      <c r="H122" s="426"/>
      <c r="I122" s="426"/>
      <c r="J122" s="426"/>
      <c r="K122" s="426"/>
      <c r="L122" s="426"/>
      <c r="M122" s="426"/>
      <c r="N122" s="426"/>
      <c r="O122" s="426"/>
      <c r="P122" s="426"/>
      <c r="Q122" s="426"/>
      <c r="R122" s="403">
        <f t="shared" si="32"/>
        <v>0</v>
      </c>
      <c r="S122" s="290"/>
    </row>
    <row r="123" spans="2:19" ht="16.2" customHeight="1">
      <c r="B123" s="412" t="s">
        <v>128</v>
      </c>
      <c r="C123" s="429"/>
      <c r="D123" s="425"/>
      <c r="E123" s="426"/>
      <c r="F123" s="426"/>
      <c r="G123" s="426"/>
      <c r="H123" s="426"/>
      <c r="I123" s="426"/>
      <c r="J123" s="426"/>
      <c r="K123" s="426"/>
      <c r="L123" s="426"/>
      <c r="M123" s="426"/>
      <c r="N123" s="426"/>
      <c r="O123" s="426"/>
      <c r="P123" s="426"/>
      <c r="Q123" s="426"/>
      <c r="R123" s="403">
        <f t="shared" si="32"/>
        <v>0</v>
      </c>
      <c r="S123" s="290"/>
    </row>
    <row r="124" spans="2:19">
      <c r="B124" s="412" t="s">
        <v>89</v>
      </c>
      <c r="C124" s="413">
        <f>'[54]FY18-19 Sales'!$D134</f>
        <v>21</v>
      </c>
      <c r="D124" s="426">
        <f>'[54]FY18-19 Sales'!$E134</f>
        <v>63.332000000000001</v>
      </c>
      <c r="E124" s="426"/>
      <c r="F124" s="426">
        <f>'[54]FY18-19 Sales'!$G134</f>
        <v>4.6782149999999998</v>
      </c>
      <c r="G124" s="426">
        <f>'[54]FY18-19 Sales'!$H134</f>
        <v>7.2400000000000006E-2</v>
      </c>
      <c r="H124" s="426">
        <f>'[54]FY18-19 Sales'!$I134</f>
        <v>6.4935000000000007E-2</v>
      </c>
      <c r="I124" s="426">
        <f>'[54]FY18-19 Sales'!$J134</f>
        <v>7.9589999999999994E-2</v>
      </c>
      <c r="J124" s="426">
        <f>'[54]FY18-19 Sales'!$K134</f>
        <v>6.0871399999999998</v>
      </c>
      <c r="K124" s="426">
        <f>'[54]FY18-19 Sales'!$L134</f>
        <v>5.3924000000000003</v>
      </c>
      <c r="L124" s="426">
        <f>'[54]FY18-19 Sales'!$M134</f>
        <v>3.5500799999999999</v>
      </c>
      <c r="M124" s="426">
        <f>'[54]FY18-19 Sales'!$N134</f>
        <v>5.9338199999999999</v>
      </c>
      <c r="N124" s="426">
        <f>'[54]FY18-19 Sales'!$O134</f>
        <v>2.885205</v>
      </c>
      <c r="O124" s="426">
        <f>'[54]FY18-19 Sales'!$P134</f>
        <v>3.2504400000000002</v>
      </c>
      <c r="P124" s="426">
        <f>'[54]FY18-19 Sales'!$Q134</f>
        <v>4.4637549999999999</v>
      </c>
      <c r="Q124" s="426">
        <f>'[54]FY18-19 Sales'!$R134</f>
        <v>4.3947750000000001</v>
      </c>
      <c r="R124" s="403">
        <f t="shared" si="32"/>
        <v>40.852755000000002</v>
      </c>
      <c r="S124" s="290"/>
    </row>
    <row r="125" spans="2:19">
      <c r="B125" s="412" t="s">
        <v>91</v>
      </c>
      <c r="C125" s="413">
        <f>'[54]FY18-19 Sales'!$D136</f>
        <v>26</v>
      </c>
      <c r="D125" s="426">
        <f>'[54]FY18-19 Sales'!$E136</f>
        <v>60.133000000000003</v>
      </c>
      <c r="E125" s="426"/>
      <c r="F125" s="426">
        <f>'[54]FY18-19 Sales'!$G136</f>
        <v>0.31095</v>
      </c>
      <c r="G125" s="426">
        <f>'[54]FY18-19 Sales'!$H136</f>
        <v>0.75316000000000005</v>
      </c>
      <c r="H125" s="426">
        <f>'[54]FY18-19 Sales'!$I136</f>
        <v>1.2517</v>
      </c>
      <c r="I125" s="426">
        <f>'[54]FY18-19 Sales'!$J136</f>
        <v>4.5963699999999994</v>
      </c>
      <c r="J125" s="426">
        <f>'[54]FY18-19 Sales'!$K136</f>
        <v>8.4765440000000005</v>
      </c>
      <c r="K125" s="426">
        <f>'[54]FY18-19 Sales'!$L136</f>
        <v>8.1618250000000003</v>
      </c>
      <c r="L125" s="426">
        <f>'[54]FY18-19 Sales'!$M136</f>
        <v>12.724565</v>
      </c>
      <c r="M125" s="426">
        <f>'[54]FY18-19 Sales'!$N136</f>
        <v>13.668106999999999</v>
      </c>
      <c r="N125" s="426">
        <f>'[54]FY18-19 Sales'!$O136</f>
        <v>13.439501</v>
      </c>
      <c r="O125" s="426">
        <f>'[54]FY18-19 Sales'!$P136</f>
        <v>14.594955000000001</v>
      </c>
      <c r="P125" s="426">
        <f>'[54]FY18-19 Sales'!$Q136</f>
        <v>14.380839999999999</v>
      </c>
      <c r="Q125" s="426">
        <f>'[54]FY18-19 Sales'!$R136</f>
        <v>15.476103999999999</v>
      </c>
      <c r="R125" s="403">
        <f t="shared" si="32"/>
        <v>107.834621</v>
      </c>
      <c r="S125" s="290"/>
    </row>
    <row r="126" spans="2:19" ht="16.2" customHeight="1">
      <c r="B126" s="411" t="s">
        <v>92</v>
      </c>
      <c r="C126" s="413">
        <f>'[54]FY18-19 Sales'!$D137</f>
        <v>6</v>
      </c>
      <c r="D126" s="426">
        <f>'[54]FY18-19 Sales'!$E137</f>
        <v>14.57</v>
      </c>
      <c r="E126" s="425"/>
      <c r="F126" s="426">
        <f>'[54]FY18-19 Sales'!$G137</f>
        <v>3.7969149999999998</v>
      </c>
      <c r="G126" s="426">
        <f>'[54]FY18-19 Sales'!$H137</f>
        <v>3.9442499999999998</v>
      </c>
      <c r="H126" s="426">
        <f>'[54]FY18-19 Sales'!$I137</f>
        <v>4.1191849999999999</v>
      </c>
      <c r="I126" s="426">
        <f>'[54]FY18-19 Sales'!$J137</f>
        <v>3.5032700000000001</v>
      </c>
      <c r="J126" s="426">
        <f>'[54]FY18-19 Sales'!$K137</f>
        <v>3.7167400000000002</v>
      </c>
      <c r="K126" s="426">
        <f>'[54]FY18-19 Sales'!$L137</f>
        <v>3.6429200000000002</v>
      </c>
      <c r="L126" s="426">
        <f>'[54]FY18-19 Sales'!$M137</f>
        <v>3.4466199999999998</v>
      </c>
      <c r="M126" s="426">
        <f>'[54]FY18-19 Sales'!$N137</f>
        <v>3.3342649999999998</v>
      </c>
      <c r="N126" s="426">
        <f>'[54]FY18-19 Sales'!$O137</f>
        <v>2.9995150000000002</v>
      </c>
      <c r="O126" s="426">
        <f>'[54]FY18-19 Sales'!$P137</f>
        <v>2.9409000000000001</v>
      </c>
      <c r="P126" s="426">
        <f>'[54]FY18-19 Sales'!$Q137</f>
        <v>2.9742350000000002</v>
      </c>
      <c r="Q126" s="426">
        <f>'[54]FY18-19 Sales'!$R137</f>
        <v>3.2091099999999999</v>
      </c>
      <c r="R126" s="403">
        <f t="shared" si="32"/>
        <v>41.627925000000005</v>
      </c>
      <c r="S126" s="290"/>
    </row>
    <row r="127" spans="2:19">
      <c r="B127" s="411" t="s">
        <v>135</v>
      </c>
      <c r="C127" s="413">
        <f>'[54]FY18-19 Sales'!$D139</f>
        <v>0</v>
      </c>
      <c r="D127" s="426">
        <f>'[54]FY18-19 Sales'!$E139</f>
        <v>0</v>
      </c>
      <c r="E127" s="425"/>
      <c r="F127" s="426">
        <f>'[54]FY18-19 Sales'!$G139</f>
        <v>0</v>
      </c>
      <c r="G127" s="426">
        <f>'[54]FY18-19 Sales'!$H139</f>
        <v>0</v>
      </c>
      <c r="H127" s="426">
        <f>'[54]FY18-19 Sales'!$I139</f>
        <v>0</v>
      </c>
      <c r="I127" s="426">
        <f>'[54]FY18-19 Sales'!$J139</f>
        <v>0</v>
      </c>
      <c r="J127" s="426">
        <f>'[54]FY18-19 Sales'!$K139</f>
        <v>0</v>
      </c>
      <c r="K127" s="426">
        <f>'[54]FY18-19 Sales'!$L139</f>
        <v>0</v>
      </c>
      <c r="L127" s="426">
        <f>'[54]FY18-19 Sales'!$M139</f>
        <v>0</v>
      </c>
      <c r="M127" s="426">
        <f>'[54]FY18-19 Sales'!$N139</f>
        <v>0</v>
      </c>
      <c r="N127" s="426">
        <f>'[54]FY18-19 Sales'!$O139</f>
        <v>0</v>
      </c>
      <c r="O127" s="426">
        <f>'[54]FY18-19 Sales'!$P139</f>
        <v>0</v>
      </c>
      <c r="P127" s="426">
        <f>'[54]FY18-19 Sales'!$Q139</f>
        <v>0</v>
      </c>
      <c r="Q127" s="426">
        <f>'[54]FY18-19 Sales'!$R139</f>
        <v>0</v>
      </c>
      <c r="R127" s="403">
        <f t="shared" si="32"/>
        <v>0</v>
      </c>
      <c r="S127" s="290"/>
    </row>
    <row r="128" spans="2:19" hidden="1">
      <c r="B128" s="404"/>
      <c r="C128" s="406"/>
      <c r="D128" s="406"/>
      <c r="E128" s="406"/>
      <c r="F128" s="406"/>
      <c r="G128" s="351"/>
      <c r="H128" s="351"/>
      <c r="I128" s="351"/>
      <c r="J128" s="351"/>
      <c r="K128" s="351"/>
      <c r="L128" s="351"/>
      <c r="M128" s="351"/>
      <c r="N128" s="351"/>
      <c r="O128" s="351"/>
      <c r="P128" s="351"/>
      <c r="Q128" s="351"/>
      <c r="R128" s="403">
        <f t="shared" si="32"/>
        <v>0</v>
      </c>
      <c r="S128" s="290"/>
    </row>
    <row r="129" spans="2:19">
      <c r="B129" s="400" t="s">
        <v>97</v>
      </c>
      <c r="C129" s="371">
        <f t="shared" ref="C129:Q129" si="35">SUM(C130:C151)</f>
        <v>54</v>
      </c>
      <c r="D129" s="377">
        <f t="shared" si="35"/>
        <v>1768.694</v>
      </c>
      <c r="E129" s="428"/>
      <c r="F129" s="377">
        <f t="shared" ref="F129" si="36">SUM(F130:F151)</f>
        <v>176.102992</v>
      </c>
      <c r="G129" s="379">
        <f t="shared" si="35"/>
        <v>120.03203200000002</v>
      </c>
      <c r="H129" s="379">
        <f t="shared" si="35"/>
        <v>130.978635</v>
      </c>
      <c r="I129" s="379">
        <f t="shared" si="35"/>
        <v>129.14773399999999</v>
      </c>
      <c r="J129" s="379">
        <f t="shared" si="35"/>
        <v>192.03410400000001</v>
      </c>
      <c r="K129" s="379">
        <f t="shared" si="35"/>
        <v>227.55655999999996</v>
      </c>
      <c r="L129" s="379">
        <f t="shared" si="35"/>
        <v>244.67170800000002</v>
      </c>
      <c r="M129" s="379">
        <f t="shared" si="35"/>
        <v>239.75408200000001</v>
      </c>
      <c r="N129" s="379">
        <f t="shared" si="35"/>
        <v>193.18510300000003</v>
      </c>
      <c r="O129" s="379">
        <f t="shared" si="35"/>
        <v>186.72494599999996</v>
      </c>
      <c r="P129" s="379">
        <f t="shared" si="35"/>
        <v>172.41843999999998</v>
      </c>
      <c r="Q129" s="379">
        <f t="shared" si="35"/>
        <v>219.41407100000001</v>
      </c>
      <c r="R129" s="403">
        <f t="shared" si="32"/>
        <v>2232.020407</v>
      </c>
      <c r="S129" s="290"/>
    </row>
    <row r="130" spans="2:19">
      <c r="B130" s="411" t="s">
        <v>81</v>
      </c>
      <c r="C130" s="413">
        <v>15</v>
      </c>
      <c r="D130" s="426">
        <f>'[54]FY18-19 Sales'!$E143-35</f>
        <v>149.92000000000002</v>
      </c>
      <c r="E130" s="425"/>
      <c r="F130" s="426">
        <f>'[54]FY18-19 Sales'!G143-[55]HMWSSB!D31</f>
        <v>15.606077569999989</v>
      </c>
      <c r="G130" s="426">
        <f>'[54]FY18-19 Sales'!H143-[55]HMWSSB!E31</f>
        <v>14.084658570000006</v>
      </c>
      <c r="H130" s="426">
        <f>'[54]FY18-19 Sales'!I143-[55]HMWSSB!F31</f>
        <v>11.560436559999999</v>
      </c>
      <c r="I130" s="426">
        <f>'[54]FY18-19 Sales'!J143-[55]HMWSSB!G31</f>
        <v>5.4728518999999931</v>
      </c>
      <c r="J130" s="426">
        <f>'[54]FY18-19 Sales'!K143-[55]HMWSSB!H31</f>
        <v>14.183309230000004</v>
      </c>
      <c r="K130" s="426">
        <f>'[54]FY18-19 Sales'!L143-[55]HMWSSB!I31</f>
        <v>10.013454229999994</v>
      </c>
      <c r="L130" s="426">
        <f>'[54]FY18-19 Sales'!M143-[55]HMWSSB!J31</f>
        <v>16.219924999999996</v>
      </c>
      <c r="M130" s="426">
        <f>'[54]FY18-19 Sales'!N143-[55]HMWSSB!K31</f>
        <v>16.675697</v>
      </c>
      <c r="N130" s="426">
        <f>'[54]FY18-19 Sales'!O143-[55]HMWSSB!L31</f>
        <v>13.549894000000005</v>
      </c>
      <c r="O130" s="426">
        <f>'[54]FY18-19 Sales'!P143-[55]HMWSSB!M31</f>
        <v>15.181769999999995</v>
      </c>
      <c r="P130" s="426">
        <f>'[54]FY18-19 Sales'!Q143-[55]HMWSSB!N31</f>
        <v>15.493321999999994</v>
      </c>
      <c r="Q130" s="426">
        <f>'[54]FY18-19 Sales'!R143-[55]HMWSSB!O31</f>
        <v>15.426902999999994</v>
      </c>
      <c r="R130" s="403">
        <f t="shared" si="32"/>
        <v>163.46829905999999</v>
      </c>
      <c r="S130" s="407"/>
    </row>
    <row r="131" spans="2:19" s="205" customFormat="1">
      <c r="B131" s="412" t="s">
        <v>82</v>
      </c>
      <c r="C131" s="413"/>
      <c r="D131" s="426"/>
      <c r="E131" s="431"/>
      <c r="F131" s="426"/>
      <c r="G131" s="426"/>
      <c r="H131" s="426"/>
      <c r="I131" s="426"/>
      <c r="J131" s="426"/>
      <c r="K131" s="426"/>
      <c r="L131" s="426"/>
      <c r="M131" s="426"/>
      <c r="N131" s="426"/>
      <c r="O131" s="426"/>
      <c r="P131" s="426"/>
      <c r="Q131" s="426"/>
      <c r="R131" s="403">
        <f t="shared" si="32"/>
        <v>0</v>
      </c>
      <c r="S131" s="289"/>
    </row>
    <row r="132" spans="2:19">
      <c r="B132" s="412" t="s">
        <v>83</v>
      </c>
      <c r="C132" s="413"/>
      <c r="D132" s="426"/>
      <c r="E132" s="426"/>
      <c r="F132" s="426"/>
      <c r="G132" s="426"/>
      <c r="H132" s="426"/>
      <c r="I132" s="426"/>
      <c r="J132" s="426"/>
      <c r="K132" s="426"/>
      <c r="L132" s="426"/>
      <c r="M132" s="426"/>
      <c r="N132" s="426"/>
      <c r="O132" s="426"/>
      <c r="P132" s="426"/>
      <c r="Q132" s="426"/>
      <c r="R132" s="403">
        <f t="shared" si="32"/>
        <v>0</v>
      </c>
      <c r="S132" s="290"/>
    </row>
    <row r="133" spans="2:19">
      <c r="B133" s="411" t="s">
        <v>84</v>
      </c>
      <c r="C133" s="413"/>
      <c r="D133" s="426"/>
      <c r="E133" s="426"/>
      <c r="F133" s="426"/>
      <c r="G133" s="426"/>
      <c r="H133" s="426"/>
      <c r="I133" s="426"/>
      <c r="J133" s="426"/>
      <c r="K133" s="426"/>
      <c r="L133" s="426"/>
      <c r="M133" s="426"/>
      <c r="N133" s="426"/>
      <c r="O133" s="426"/>
      <c r="P133" s="426"/>
      <c r="Q133" s="426"/>
      <c r="R133" s="403">
        <f t="shared" si="32"/>
        <v>0</v>
      </c>
      <c r="S133" s="290"/>
    </row>
    <row r="134" spans="2:19" ht="16.8" customHeight="1">
      <c r="B134" s="412" t="s">
        <v>126</v>
      </c>
      <c r="C134" s="413"/>
      <c r="D134" s="426"/>
      <c r="E134" s="426"/>
      <c r="F134" s="426">
        <f>'[54]FY18-19 Sales'!G147-[55]HMWSSB!D16</f>
        <v>8.5831730000000004</v>
      </c>
      <c r="G134" s="426">
        <f>'[54]FY18-19 Sales'!H147-[55]HMWSSB!E16</f>
        <v>8.1196570000000001</v>
      </c>
      <c r="H134" s="426">
        <f>'[54]FY18-19 Sales'!I147-[55]HMWSSB!F16</f>
        <v>9.2293400000000005</v>
      </c>
      <c r="I134" s="426">
        <f>'[54]FY18-19 Sales'!J147-[55]HMWSSB!G16</f>
        <v>8.7595109999999998</v>
      </c>
      <c r="J134" s="426">
        <f>'[54]FY18-19 Sales'!K147-[55]HMWSSB!H16</f>
        <v>7.9529009999999989</v>
      </c>
      <c r="K134" s="426">
        <f>'[54]FY18-19 Sales'!L147-[55]HMWSSB!I16</f>
        <v>10.03961</v>
      </c>
      <c r="L134" s="426">
        <f>'[54]FY18-19 Sales'!M147-[55]HMWSSB!J16</f>
        <v>9.4154949999999999</v>
      </c>
      <c r="M134" s="426">
        <f>'[54]FY18-19 Sales'!N147-[55]HMWSSB!K16</f>
        <v>8.7690140000000021</v>
      </c>
      <c r="N134" s="426">
        <f>'[54]FY18-19 Sales'!O147-[55]HMWSSB!L16</f>
        <v>8.8777100000000004</v>
      </c>
      <c r="O134" s="426">
        <f>'[54]FY18-19 Sales'!P147-[55]HMWSSB!M16</f>
        <v>9.1453480000000003</v>
      </c>
      <c r="P134" s="426">
        <f>'[54]FY18-19 Sales'!Q147-[55]HMWSSB!N16</f>
        <v>8.8339879999999997</v>
      </c>
      <c r="Q134" s="426">
        <f>'[54]FY18-19 Sales'!R147-[55]HMWSSB!O16</f>
        <v>8.5721000000000007</v>
      </c>
      <c r="R134" s="403">
        <f t="shared" si="32"/>
        <v>106.297847</v>
      </c>
      <c r="S134" s="407"/>
    </row>
    <row r="135" spans="2:19" ht="16.8" customHeight="1">
      <c r="B135" s="412" t="s">
        <v>127</v>
      </c>
      <c r="C135" s="413"/>
      <c r="D135" s="426"/>
      <c r="E135" s="426"/>
      <c r="F135" s="426">
        <f>'[54]FY18-19 Sales'!G148-[55]HMWSSB!D21</f>
        <v>6.7967599999999999</v>
      </c>
      <c r="G135" s="426">
        <f>'[54]FY18-19 Sales'!H148-[55]HMWSSB!E21</f>
        <v>6.1002399999999994</v>
      </c>
      <c r="H135" s="426">
        <f>'[54]FY18-19 Sales'!I148-[55]HMWSSB!F21</f>
        <v>7.0381999999999989</v>
      </c>
      <c r="I135" s="426">
        <f>'[54]FY18-19 Sales'!J148-[55]HMWSSB!G21</f>
        <v>7.1643299999999996</v>
      </c>
      <c r="J135" s="426">
        <f>'[54]FY18-19 Sales'!K148-[55]HMWSSB!H21</f>
        <v>6.1565300000000001</v>
      </c>
      <c r="K135" s="426">
        <f>'[54]FY18-19 Sales'!L148-[55]HMWSSB!I21</f>
        <v>8.2455499999999997</v>
      </c>
      <c r="L135" s="426">
        <f>'[54]FY18-19 Sales'!M148-[55]HMWSSB!J21</f>
        <v>7.3144200000000001</v>
      </c>
      <c r="M135" s="426">
        <f>'[54]FY18-19 Sales'!N148-[55]HMWSSB!K21</f>
        <v>6.8802000000000003</v>
      </c>
      <c r="N135" s="426">
        <f>'[54]FY18-19 Sales'!O148-[55]HMWSSB!L21</f>
        <v>6.7764100000000012</v>
      </c>
      <c r="O135" s="426">
        <f>'[54]FY18-19 Sales'!P148-[55]HMWSSB!M21</f>
        <v>6.9391499999999997</v>
      </c>
      <c r="P135" s="426">
        <f>'[54]FY18-19 Sales'!Q148-[55]HMWSSB!N21</f>
        <v>6.9694300000000009</v>
      </c>
      <c r="Q135" s="426">
        <f>'[54]FY18-19 Sales'!R148-[55]HMWSSB!O21</f>
        <v>6.8577500000000002</v>
      </c>
      <c r="R135" s="403">
        <f t="shared" si="32"/>
        <v>83.238969999999995</v>
      </c>
      <c r="S135" s="407"/>
    </row>
    <row r="136" spans="2:19" ht="16.8" customHeight="1">
      <c r="B136" s="412" t="s">
        <v>128</v>
      </c>
      <c r="C136" s="413"/>
      <c r="D136" s="426"/>
      <c r="E136" s="426"/>
      <c r="F136" s="426">
        <f>'[54]FY18-19 Sales'!G149-[55]HMWSSB!D26</f>
        <v>15.433920000000001</v>
      </c>
      <c r="G136" s="426">
        <f>'[54]FY18-19 Sales'!H149-[55]HMWSSB!E26</f>
        <v>14.617509999999999</v>
      </c>
      <c r="H136" s="426">
        <f>'[54]FY18-19 Sales'!I149-[55]HMWSSB!F26</f>
        <v>17.086510000000001</v>
      </c>
      <c r="I136" s="426">
        <f>'[54]FY18-19 Sales'!J149-[55]HMWSSB!G26</f>
        <v>15.607480000000001</v>
      </c>
      <c r="J136" s="426">
        <f>'[54]FY18-19 Sales'!K149-[55]HMWSSB!H26</f>
        <v>14.385429999999999</v>
      </c>
      <c r="K136" s="426">
        <f>'[54]FY18-19 Sales'!L149-[55]HMWSSB!I26</f>
        <v>18.78229</v>
      </c>
      <c r="L136" s="426">
        <f>'[54]FY18-19 Sales'!M149-[55]HMWSSB!J26</f>
        <v>17.191990000000004</v>
      </c>
      <c r="M136" s="426">
        <f>'[54]FY18-19 Sales'!N149-[55]HMWSSB!K26</f>
        <v>15.786550000000002</v>
      </c>
      <c r="N136" s="426">
        <f>'[54]FY18-19 Sales'!O149-[55]HMWSSB!L26</f>
        <v>15.584239999999998</v>
      </c>
      <c r="O136" s="426">
        <f>'[54]FY18-19 Sales'!P149-[55]HMWSSB!M26</f>
        <v>16.195180000000001</v>
      </c>
      <c r="P136" s="426">
        <f>'[54]FY18-19 Sales'!Q149-[55]HMWSSB!N26</f>
        <v>15.481529999999999</v>
      </c>
      <c r="Q136" s="426">
        <f>'[54]FY18-19 Sales'!R149-[55]HMWSSB!O26</f>
        <v>15.455730000000001</v>
      </c>
      <c r="R136" s="403">
        <f t="shared" si="32"/>
        <v>191.60835999999998</v>
      </c>
      <c r="S136" s="407"/>
    </row>
    <row r="137" spans="2:19">
      <c r="B137" s="411" t="s">
        <v>152</v>
      </c>
      <c r="C137" s="413">
        <v>2</v>
      </c>
      <c r="D137" s="426">
        <v>35</v>
      </c>
      <c r="E137" s="425"/>
      <c r="F137" s="426">
        <f>[55]HMWSSB!D11</f>
        <v>19.775293430000001</v>
      </c>
      <c r="G137" s="426">
        <f>[55]HMWSSB!E11</f>
        <v>19.454973430000003</v>
      </c>
      <c r="H137" s="426">
        <f>[55]HMWSSB!F11</f>
        <v>20.962133440000002</v>
      </c>
      <c r="I137" s="426">
        <f>[55]HMWSSB!G11</f>
        <v>20.3067201</v>
      </c>
      <c r="J137" s="426">
        <f>[55]HMWSSB!H11</f>
        <v>21.574626770000002</v>
      </c>
      <c r="K137" s="426">
        <f>[55]HMWSSB!I11</f>
        <v>21.904146770000004</v>
      </c>
      <c r="L137" s="426">
        <f>[55]HMWSSB!J11</f>
        <v>22.069800000000001</v>
      </c>
      <c r="M137" s="426">
        <f>[55]HMWSSB!K11</f>
        <v>21.174150000000001</v>
      </c>
      <c r="N137" s="426">
        <f>[55]HMWSSB!L11</f>
        <v>21.700800000000001</v>
      </c>
      <c r="O137" s="426">
        <f>[55]HMWSSB!M11</f>
        <v>24.159199999999998</v>
      </c>
      <c r="P137" s="426">
        <f>[55]HMWSSB!N11</f>
        <v>23.0779</v>
      </c>
      <c r="Q137" s="426">
        <f>[55]HMWSSB!O11</f>
        <v>23.906500000000001</v>
      </c>
      <c r="R137" s="403">
        <f t="shared" si="32"/>
        <v>260.06624394000005</v>
      </c>
      <c r="S137" s="339"/>
    </row>
    <row r="138" spans="2:19">
      <c r="B138" s="411" t="s">
        <v>87</v>
      </c>
      <c r="C138" s="413">
        <f>'[54]FY18-19 Sales'!$D151</f>
        <v>3</v>
      </c>
      <c r="D138" s="426">
        <f>'[54]FY18-19 Sales'!$E151</f>
        <v>18</v>
      </c>
      <c r="E138" s="425"/>
      <c r="F138" s="426">
        <f>'[54]FY18-19 Sales'!$G151</f>
        <v>7.7415000000000012E-2</v>
      </c>
      <c r="G138" s="426">
        <f>'[54]FY18-19 Sales'!$H151</f>
        <v>0.1295</v>
      </c>
      <c r="H138" s="426">
        <f>'[54]FY18-19 Sales'!$I151</f>
        <v>0.128</v>
      </c>
      <c r="I138" s="426">
        <f>'[54]FY18-19 Sales'!$J151</f>
        <v>8.5899999999999976E-2</v>
      </c>
      <c r="J138" s="426">
        <f>'[54]FY18-19 Sales'!$K151</f>
        <v>9.8800000000000054E-2</v>
      </c>
      <c r="K138" s="426">
        <f>'[54]FY18-19 Sales'!$L151</f>
        <v>0.16140000000000004</v>
      </c>
      <c r="L138" s="426">
        <f>'[54]FY18-19 Sales'!$M151</f>
        <v>7.0600000000000052E-2</v>
      </c>
      <c r="M138" s="426">
        <f>'[54]FY18-19 Sales'!$N151</f>
        <v>4.6299999999999952E-2</v>
      </c>
      <c r="N138" s="426">
        <f>'[54]FY18-19 Sales'!$O151</f>
        <v>0.28404999999999991</v>
      </c>
      <c r="O138" s="426">
        <f>'[54]FY18-19 Sales'!$P151</f>
        <v>8.3999999999999964E-2</v>
      </c>
      <c r="P138" s="426">
        <f>'[54]FY18-19 Sales'!$Q151</f>
        <v>2.5999999999999912E-3</v>
      </c>
      <c r="Q138" s="426">
        <f>'[54]FY18-19 Sales'!$R151</f>
        <v>7.1699999999999986E-2</v>
      </c>
      <c r="R138" s="403">
        <f t="shared" si="32"/>
        <v>1.240265</v>
      </c>
      <c r="S138" s="290"/>
    </row>
    <row r="139" spans="2:19" ht="17.399999999999999" customHeight="1">
      <c r="B139" s="412" t="s">
        <v>126</v>
      </c>
      <c r="C139" s="413"/>
      <c r="D139" s="426"/>
      <c r="E139" s="426"/>
      <c r="F139" s="426">
        <f>'[54]FY18-19 Sales'!$G152</f>
        <v>3.8285E-2</v>
      </c>
      <c r="G139" s="426">
        <f>'[54]FY18-19 Sales'!$H152</f>
        <v>3.4694469519536142E-18</v>
      </c>
      <c r="H139" s="426">
        <f>'[54]FY18-19 Sales'!$I152</f>
        <v>0.10340000000000001</v>
      </c>
      <c r="I139" s="426">
        <f>'[54]FY18-19 Sales'!$J152</f>
        <v>7.8700000000000006E-2</v>
      </c>
      <c r="J139" s="426">
        <f>'[54]FY18-19 Sales'!$K152</f>
        <v>6.25E-2</v>
      </c>
      <c r="K139" s="426">
        <f>'[54]FY18-19 Sales'!$L152</f>
        <v>7.2900000000000006E-2</v>
      </c>
      <c r="L139" s="426">
        <f>'[54]FY18-19 Sales'!$M152</f>
        <v>5.1799999999999999E-2</v>
      </c>
      <c r="M139" s="426">
        <f>'[54]FY18-19 Sales'!$N152</f>
        <v>2.3199999999999998E-2</v>
      </c>
      <c r="N139" s="426">
        <f>'[54]FY18-19 Sales'!$O152</f>
        <v>0.22750000000000001</v>
      </c>
      <c r="O139" s="426">
        <f>'[54]FY18-19 Sales'!$P152</f>
        <v>3.73E-2</v>
      </c>
      <c r="P139" s="426">
        <f>'[54]FY18-19 Sales'!$Q152</f>
        <v>7.4999999999999997E-3</v>
      </c>
      <c r="Q139" s="426">
        <f>'[54]FY18-19 Sales'!$R152</f>
        <v>3.27E-2</v>
      </c>
      <c r="R139" s="403">
        <f t="shared" si="32"/>
        <v>0.73578499999999991</v>
      </c>
      <c r="S139" s="290"/>
    </row>
    <row r="140" spans="2:19" ht="17.399999999999999" customHeight="1">
      <c r="B140" s="412" t="s">
        <v>127</v>
      </c>
      <c r="C140" s="413"/>
      <c r="D140" s="426"/>
      <c r="E140" s="426"/>
      <c r="F140" s="426">
        <f>'[54]FY18-19 Sales'!$G153</f>
        <v>4.8500000000000001E-2</v>
      </c>
      <c r="G140" s="426">
        <f>'[54]FY18-19 Sales'!$H153</f>
        <v>0</v>
      </c>
      <c r="H140" s="426">
        <f>'[54]FY18-19 Sales'!$I153</f>
        <v>0.1075</v>
      </c>
      <c r="I140" s="426">
        <f>'[54]FY18-19 Sales'!$J153</f>
        <v>5.4399999999999997E-2</v>
      </c>
      <c r="J140" s="426">
        <f>'[54]FY18-19 Sales'!$K153</f>
        <v>5.2499999999999998E-2</v>
      </c>
      <c r="K140" s="426">
        <f>'[54]FY18-19 Sales'!$L153</f>
        <v>5.16E-2</v>
      </c>
      <c r="L140" s="426">
        <f>'[54]FY18-19 Sales'!$M153</f>
        <v>6.3100000000000003E-2</v>
      </c>
      <c r="M140" s="426">
        <f>'[54]FY18-19 Sales'!$N153</f>
        <v>1.6799999999999999E-2</v>
      </c>
      <c r="N140" s="426">
        <f>'[54]FY18-19 Sales'!$O153</f>
        <v>0.1525</v>
      </c>
      <c r="O140" s="426">
        <f>'[54]FY18-19 Sales'!$P153</f>
        <v>6.0100000000000001E-2</v>
      </c>
      <c r="P140" s="426">
        <f>'[54]FY18-19 Sales'!$Q153</f>
        <v>3.0000000000000001E-3</v>
      </c>
      <c r="Q140" s="426">
        <f>'[54]FY18-19 Sales'!$R153</f>
        <v>3.6700000000000003E-2</v>
      </c>
      <c r="R140" s="403">
        <f t="shared" ref="R140:R154" si="37">SUM(F140:Q140)</f>
        <v>0.64669999999999994</v>
      </c>
      <c r="S140" s="290"/>
    </row>
    <row r="141" spans="2:19" ht="17.399999999999999" customHeight="1">
      <c r="B141" s="412" t="s">
        <v>128</v>
      </c>
      <c r="C141" s="413"/>
      <c r="D141" s="426"/>
      <c r="E141" s="426"/>
      <c r="F141" s="426">
        <f>'[54]FY18-19 Sales'!$G154</f>
        <v>0.188</v>
      </c>
      <c r="G141" s="426">
        <f>'[54]FY18-19 Sales'!$H154</f>
        <v>0</v>
      </c>
      <c r="H141" s="426">
        <f>'[54]FY18-19 Sales'!$I154</f>
        <v>0.19950000000000001</v>
      </c>
      <c r="I141" s="426">
        <f>'[54]FY18-19 Sales'!$J154</f>
        <v>0.20710000000000001</v>
      </c>
      <c r="J141" s="426">
        <f>'[54]FY18-19 Sales'!$K154</f>
        <v>0.215</v>
      </c>
      <c r="K141" s="426">
        <f>'[54]FY18-19 Sales'!$L154</f>
        <v>0.2177</v>
      </c>
      <c r="L141" s="426">
        <f>'[54]FY18-19 Sales'!$M154</f>
        <v>0.2261</v>
      </c>
      <c r="M141" s="426">
        <f>'[54]FY18-19 Sales'!$N154</f>
        <v>0.17050000000000001</v>
      </c>
      <c r="N141" s="426">
        <f>'[54]FY18-19 Sales'!$O154</f>
        <v>0.47249999999999998</v>
      </c>
      <c r="O141" s="426">
        <f>'[54]FY18-19 Sales'!$P154</f>
        <v>0.18410000000000001</v>
      </c>
      <c r="P141" s="426">
        <f>'[54]FY18-19 Sales'!$Q154</f>
        <v>5.2600000000000001E-2</v>
      </c>
      <c r="Q141" s="426">
        <f>'[54]FY18-19 Sales'!$R154</f>
        <v>0.1242</v>
      </c>
      <c r="R141" s="403">
        <f t="shared" si="37"/>
        <v>2.2572999999999999</v>
      </c>
      <c r="S141" s="290"/>
    </row>
    <row r="142" spans="2:19" ht="16.8" customHeight="1">
      <c r="B142" s="411" t="s">
        <v>88</v>
      </c>
      <c r="C142" s="413"/>
      <c r="D142" s="426"/>
      <c r="E142" s="425"/>
      <c r="F142" s="426"/>
      <c r="G142" s="426"/>
      <c r="H142" s="426"/>
      <c r="I142" s="426"/>
      <c r="J142" s="426"/>
      <c r="K142" s="426"/>
      <c r="L142" s="426"/>
      <c r="M142" s="426"/>
      <c r="N142" s="426"/>
      <c r="O142" s="426"/>
      <c r="P142" s="426"/>
      <c r="Q142" s="426"/>
      <c r="R142" s="403">
        <f t="shared" si="37"/>
        <v>0</v>
      </c>
      <c r="S142" s="290"/>
    </row>
    <row r="143" spans="2:19" ht="16.8" customHeight="1">
      <c r="B143" s="412" t="s">
        <v>126</v>
      </c>
      <c r="C143" s="413"/>
      <c r="D143" s="426"/>
      <c r="E143" s="426"/>
      <c r="F143" s="426"/>
      <c r="G143" s="426"/>
      <c r="H143" s="426"/>
      <c r="I143" s="426"/>
      <c r="J143" s="426"/>
      <c r="K143" s="426"/>
      <c r="L143" s="426"/>
      <c r="M143" s="426"/>
      <c r="N143" s="426"/>
      <c r="O143" s="426"/>
      <c r="P143" s="426"/>
      <c r="Q143" s="426"/>
      <c r="R143" s="403">
        <f t="shared" si="37"/>
        <v>0</v>
      </c>
      <c r="S143" s="290"/>
    </row>
    <row r="144" spans="2:19" ht="16.8" customHeight="1">
      <c r="B144" s="412" t="s">
        <v>127</v>
      </c>
      <c r="C144" s="413"/>
      <c r="D144" s="426"/>
      <c r="E144" s="426"/>
      <c r="F144" s="426"/>
      <c r="G144" s="426"/>
      <c r="H144" s="426"/>
      <c r="I144" s="426"/>
      <c r="J144" s="426"/>
      <c r="K144" s="426"/>
      <c r="L144" s="426"/>
      <c r="M144" s="426"/>
      <c r="N144" s="426"/>
      <c r="O144" s="426"/>
      <c r="P144" s="426"/>
      <c r="Q144" s="426"/>
      <c r="R144" s="403">
        <f t="shared" si="37"/>
        <v>0</v>
      </c>
      <c r="S144" s="290"/>
    </row>
    <row r="145" spans="2:19" ht="16.8" customHeight="1">
      <c r="B145" s="412" t="s">
        <v>128</v>
      </c>
      <c r="C145" s="413"/>
      <c r="D145" s="426"/>
      <c r="E145" s="426"/>
      <c r="F145" s="426"/>
      <c r="G145" s="426"/>
      <c r="H145" s="426"/>
      <c r="I145" s="426"/>
      <c r="J145" s="426"/>
      <c r="K145" s="426"/>
      <c r="L145" s="426"/>
      <c r="M145" s="426"/>
      <c r="N145" s="426"/>
      <c r="O145" s="426"/>
      <c r="P145" s="426"/>
      <c r="Q145" s="426"/>
      <c r="R145" s="403">
        <f t="shared" si="37"/>
        <v>0</v>
      </c>
      <c r="S145" s="290"/>
    </row>
    <row r="146" spans="2:19">
      <c r="B146" s="412" t="s">
        <v>89</v>
      </c>
      <c r="C146" s="413">
        <f>'[54]FY18-19 Sales'!$D159</f>
        <v>21</v>
      </c>
      <c r="D146" s="426">
        <f>'[54]FY18-19 Sales'!$E159</f>
        <v>1380.4659999999999</v>
      </c>
      <c r="E146" s="426"/>
      <c r="F146" s="426">
        <f>'[54]FY18-19 Sales'!$G159</f>
        <v>65.786741000000006</v>
      </c>
      <c r="G146" s="426">
        <f>'[54]FY18-19 Sales'!$H159</f>
        <v>13.556037</v>
      </c>
      <c r="H146" s="426">
        <f>'[54]FY18-19 Sales'!$I159</f>
        <v>19.675322999999999</v>
      </c>
      <c r="I146" s="426">
        <f>'[54]FY18-19 Sales'!$J159</f>
        <v>29.140224999999997</v>
      </c>
      <c r="J146" s="426">
        <f>'[54]FY18-19 Sales'!$K159</f>
        <v>83.017683000000005</v>
      </c>
      <c r="K146" s="426">
        <f>'[54]FY18-19 Sales'!$L159</f>
        <v>112.99175</v>
      </c>
      <c r="L146" s="426">
        <f>'[54]FY18-19 Sales'!$M159</f>
        <v>125.78218200000001</v>
      </c>
      <c r="M146" s="426">
        <f>'[54]FY18-19 Sales'!$N159</f>
        <v>124.68701300000001</v>
      </c>
      <c r="N146" s="426">
        <f>'[54]FY18-19 Sales'!$O159</f>
        <v>82.122484</v>
      </c>
      <c r="O146" s="426">
        <f>'[54]FY18-19 Sales'!$P159</f>
        <v>70.125005999999999</v>
      </c>
      <c r="P146" s="426">
        <f>'[54]FY18-19 Sales'!$Q159</f>
        <v>58.315520999999997</v>
      </c>
      <c r="Q146" s="426">
        <f>'[54]FY18-19 Sales'!$R159</f>
        <v>105.73943</v>
      </c>
      <c r="R146" s="403">
        <f t="shared" si="37"/>
        <v>890.93939499999988</v>
      </c>
      <c r="S146" s="290"/>
    </row>
    <row r="147" spans="2:19">
      <c r="B147" s="412" t="s">
        <v>91</v>
      </c>
      <c r="C147" s="413">
        <f>'[54]FY18-19 Sales'!$D161</f>
        <v>1</v>
      </c>
      <c r="D147" s="426">
        <f>'[54]FY18-19 Sales'!$E161</f>
        <v>5.3079999999999998</v>
      </c>
      <c r="E147" s="426"/>
      <c r="F147" s="426">
        <f>'[54]FY18-19 Sales'!$G161</f>
        <v>0</v>
      </c>
      <c r="G147" s="426">
        <f>'[54]FY18-19 Sales'!$H161</f>
        <v>0</v>
      </c>
      <c r="H147" s="426">
        <f>'[54]FY18-19 Sales'!$I161</f>
        <v>0</v>
      </c>
      <c r="I147" s="426">
        <f>'[54]FY18-19 Sales'!$J161</f>
        <v>0</v>
      </c>
      <c r="J147" s="426">
        <f>'[54]FY18-19 Sales'!$K161</f>
        <v>0</v>
      </c>
      <c r="K147" s="426">
        <f>'[54]FY18-19 Sales'!$L161</f>
        <v>0</v>
      </c>
      <c r="L147" s="426">
        <f>'[54]FY18-19 Sales'!$M161</f>
        <v>1.108044</v>
      </c>
      <c r="M147" s="426">
        <f>'[54]FY18-19 Sales'!$N161</f>
        <v>1.1233439999999999</v>
      </c>
      <c r="N147" s="426">
        <f>'[54]FY18-19 Sales'!$O161</f>
        <v>1.0869120000000001</v>
      </c>
      <c r="O147" s="426">
        <f>'[54]FY18-19 Sales'!$P161</f>
        <v>1.20546</v>
      </c>
      <c r="P147" s="426">
        <f>'[54]FY18-19 Sales'!$Q161</f>
        <v>1.1858759999999999</v>
      </c>
      <c r="Q147" s="426">
        <f>'[54]FY18-19 Sales'!$R161</f>
        <v>1.37862</v>
      </c>
      <c r="R147" s="403">
        <f t="shared" si="37"/>
        <v>7.0882559999999994</v>
      </c>
      <c r="S147" s="290"/>
    </row>
    <row r="148" spans="2:19">
      <c r="B148" s="411" t="s">
        <v>129</v>
      </c>
      <c r="C148" s="413">
        <f>'[54]FY18-19 Sales'!$D162</f>
        <v>10</v>
      </c>
      <c r="D148" s="426">
        <f>'[54]FY18-19 Sales'!$E162</f>
        <v>150</v>
      </c>
      <c r="E148" s="425"/>
      <c r="F148" s="426">
        <f>'[54]FY18-19 Sales'!$G162</f>
        <v>34.825527000000001</v>
      </c>
      <c r="G148" s="426">
        <f>'[54]FY18-19 Sales'!$H162</f>
        <v>34.929256000000002</v>
      </c>
      <c r="H148" s="426">
        <f>'[54]FY18-19 Sales'!$I162</f>
        <v>35.431992000000001</v>
      </c>
      <c r="I148" s="426">
        <f>'[54]FY18-19 Sales'!$J162</f>
        <v>33.210816000000001</v>
      </c>
      <c r="J148" s="426">
        <f>'[54]FY18-19 Sales'!$K162</f>
        <v>35.267623999999998</v>
      </c>
      <c r="K148" s="426">
        <f>'[54]FY18-19 Sales'!$L162</f>
        <v>36.602058999999997</v>
      </c>
      <c r="L148" s="426">
        <f>'[54]FY18-19 Sales'!$M162</f>
        <v>36.533852000000003</v>
      </c>
      <c r="M148" s="426">
        <f>'[54]FY18-19 Sales'!$N162</f>
        <v>36.328913999999997</v>
      </c>
      <c r="N148" s="426">
        <f>'[54]FY18-19 Sales'!$O162</f>
        <v>33.875703000000001</v>
      </c>
      <c r="O148" s="426">
        <f>'[54]FY18-19 Sales'!$P162</f>
        <v>36.484031999999999</v>
      </c>
      <c r="P148" s="426">
        <f>'[54]FY18-19 Sales'!$Q162</f>
        <v>36.213073000000001</v>
      </c>
      <c r="Q148" s="426">
        <f>'[54]FY18-19 Sales'!$R162</f>
        <v>34.007238000000001</v>
      </c>
      <c r="R148" s="403">
        <f t="shared" si="37"/>
        <v>423.71008600000005</v>
      </c>
      <c r="S148" s="290"/>
    </row>
    <row r="149" spans="2:19">
      <c r="B149" s="411" t="s">
        <v>130</v>
      </c>
      <c r="C149" s="413"/>
      <c r="D149" s="426"/>
      <c r="E149" s="425"/>
      <c r="F149" s="426"/>
      <c r="G149" s="426"/>
      <c r="H149" s="426"/>
      <c r="I149" s="426"/>
      <c r="J149" s="426"/>
      <c r="K149" s="426"/>
      <c r="L149" s="426"/>
      <c r="M149" s="426"/>
      <c r="N149" s="426"/>
      <c r="O149" s="426"/>
      <c r="P149" s="426"/>
      <c r="Q149" s="426"/>
      <c r="R149" s="403">
        <f t="shared" si="37"/>
        <v>0</v>
      </c>
      <c r="S149" s="430"/>
    </row>
    <row r="150" spans="2:19" ht="19.2" customHeight="1">
      <c r="B150" s="411" t="s">
        <v>92</v>
      </c>
      <c r="C150" s="413">
        <f>'[54]FY18-19 Sales'!$D164</f>
        <v>2</v>
      </c>
      <c r="D150" s="426">
        <f>'[54]FY18-19 Sales'!$E164</f>
        <v>30</v>
      </c>
      <c r="E150" s="425"/>
      <c r="F150" s="426">
        <f>'[54]FY18-19 Sales'!$G164</f>
        <v>8.9433000000000007</v>
      </c>
      <c r="G150" s="426">
        <f>'[54]FY18-19 Sales'!$H164</f>
        <v>9.0402000000000005</v>
      </c>
      <c r="H150" s="426">
        <f>'[54]FY18-19 Sales'!$I164</f>
        <v>9.4563000000000006</v>
      </c>
      <c r="I150" s="426">
        <f>'[54]FY18-19 Sales'!$J164</f>
        <v>9.0596999999999994</v>
      </c>
      <c r="J150" s="426">
        <f>'[54]FY18-19 Sales'!$K164</f>
        <v>9.0671999999999997</v>
      </c>
      <c r="K150" s="426">
        <f>'[54]FY18-19 Sales'!$L164</f>
        <v>8.4741</v>
      </c>
      <c r="L150" s="426">
        <f>'[54]FY18-19 Sales'!$M164</f>
        <v>8.6243999999999996</v>
      </c>
      <c r="M150" s="426">
        <f>'[54]FY18-19 Sales'!$N164</f>
        <v>8.0724</v>
      </c>
      <c r="N150" s="426">
        <f>'[54]FY18-19 Sales'!$O164</f>
        <v>8.4743999999999993</v>
      </c>
      <c r="O150" s="426">
        <f>'[54]FY18-19 Sales'!$P164</f>
        <v>6.9242999999999997</v>
      </c>
      <c r="P150" s="426">
        <f>'[54]FY18-19 Sales'!$Q164</f>
        <v>6.7820999999999998</v>
      </c>
      <c r="Q150" s="426">
        <f>'[54]FY18-19 Sales'!$R164</f>
        <v>7.8045</v>
      </c>
      <c r="R150" s="403">
        <f t="shared" si="37"/>
        <v>100.72290000000001</v>
      </c>
      <c r="S150" s="290"/>
    </row>
    <row r="151" spans="2:19">
      <c r="B151" s="411" t="s">
        <v>135</v>
      </c>
      <c r="C151" s="413">
        <f>'[54]FY18-19 Sales'!$D166</f>
        <v>0</v>
      </c>
      <c r="D151" s="426">
        <f>'[54]FY18-19 Sales'!$E166</f>
        <v>0</v>
      </c>
      <c r="E151" s="425"/>
      <c r="F151" s="426">
        <f>'[54]FY18-19 Sales'!$G166</f>
        <v>0</v>
      </c>
      <c r="G151" s="426">
        <f>'[54]FY18-19 Sales'!$H166</f>
        <v>0</v>
      </c>
      <c r="H151" s="426">
        <f>'[54]FY18-19 Sales'!$I166</f>
        <v>0</v>
      </c>
      <c r="I151" s="426">
        <f>'[54]FY18-19 Sales'!$J166</f>
        <v>0</v>
      </c>
      <c r="J151" s="426">
        <f>'[54]FY18-19 Sales'!$K166</f>
        <v>0</v>
      </c>
      <c r="K151" s="426">
        <f>'[54]FY18-19 Sales'!$L166</f>
        <v>0</v>
      </c>
      <c r="L151" s="426">
        <f>'[54]FY18-19 Sales'!$M166</f>
        <v>0</v>
      </c>
      <c r="M151" s="426">
        <f>'[54]FY18-19 Sales'!$N166</f>
        <v>0</v>
      </c>
      <c r="N151" s="426">
        <f>'[54]FY18-19 Sales'!$O166</f>
        <v>0</v>
      </c>
      <c r="O151" s="426">
        <f>'[54]FY18-19 Sales'!$P166</f>
        <v>0</v>
      </c>
      <c r="P151" s="426">
        <f>'[54]FY18-19 Sales'!$Q166</f>
        <v>0</v>
      </c>
      <c r="Q151" s="426">
        <f>'[54]FY18-19 Sales'!$R166</f>
        <v>0</v>
      </c>
      <c r="R151" s="403">
        <f t="shared" si="37"/>
        <v>0</v>
      </c>
      <c r="S151" s="290"/>
    </row>
    <row r="152" spans="2:19" hidden="1">
      <c r="B152" s="404"/>
      <c r="C152" s="338"/>
      <c r="D152" s="349"/>
      <c r="E152" s="350"/>
      <c r="F152" s="349"/>
      <c r="G152" s="351"/>
      <c r="H152" s="351"/>
      <c r="I152" s="351"/>
      <c r="J152" s="351"/>
      <c r="K152" s="351"/>
      <c r="L152" s="351"/>
      <c r="M152" s="351"/>
      <c r="N152" s="351"/>
      <c r="O152" s="351"/>
      <c r="P152" s="351"/>
      <c r="Q152" s="351"/>
      <c r="R152" s="403"/>
      <c r="S152" s="290"/>
    </row>
    <row r="153" spans="2:19">
      <c r="B153" s="400" t="s">
        <v>99</v>
      </c>
      <c r="C153" s="371">
        <f t="shared" ref="C153:Q153" si="38">C75+C103+C129</f>
        <v>2793</v>
      </c>
      <c r="D153" s="377">
        <f t="shared" si="38"/>
        <v>2711.2420000000002</v>
      </c>
      <c r="E153" s="378">
        <f t="shared" si="38"/>
        <v>0</v>
      </c>
      <c r="F153" s="377">
        <f t="shared" si="38"/>
        <v>373.46941900000002</v>
      </c>
      <c r="G153" s="379">
        <f t="shared" si="38"/>
        <v>263.26980400000002</v>
      </c>
      <c r="H153" s="379">
        <f t="shared" si="38"/>
        <v>282.13054199999999</v>
      </c>
      <c r="I153" s="379">
        <f t="shared" si="38"/>
        <v>292.76000899999997</v>
      </c>
      <c r="J153" s="379">
        <f t="shared" si="38"/>
        <v>386.54200000000003</v>
      </c>
      <c r="K153" s="379">
        <f t="shared" si="38"/>
        <v>441.59836199999995</v>
      </c>
      <c r="L153" s="379">
        <f t="shared" si="38"/>
        <v>451.38273800000002</v>
      </c>
      <c r="M153" s="379">
        <f t="shared" si="38"/>
        <v>439.27405299999998</v>
      </c>
      <c r="N153" s="379">
        <f t="shared" si="38"/>
        <v>376.09265800000003</v>
      </c>
      <c r="O153" s="379">
        <f t="shared" si="38"/>
        <v>393.15310599999998</v>
      </c>
      <c r="P153" s="379">
        <f t="shared" si="38"/>
        <v>373.32941800000003</v>
      </c>
      <c r="Q153" s="379">
        <f t="shared" si="38"/>
        <v>424.91028100000005</v>
      </c>
      <c r="R153" s="403">
        <f t="shared" si="37"/>
        <v>4497.9123900000004</v>
      </c>
      <c r="S153" s="290"/>
    </row>
    <row r="154" spans="2:19" s="205" customFormat="1" ht="15" thickBot="1">
      <c r="B154" s="400" t="s">
        <v>100</v>
      </c>
      <c r="C154" s="389">
        <f t="shared" ref="C154:Q154" si="39">C70+C153</f>
        <v>5066794</v>
      </c>
      <c r="D154" s="390">
        <f t="shared" si="39"/>
        <v>6234.8785631245473</v>
      </c>
      <c r="E154" s="391">
        <f t="shared" si="39"/>
        <v>5860808.0963745052</v>
      </c>
      <c r="F154" s="390">
        <f t="shared" si="39"/>
        <v>1306.205575</v>
      </c>
      <c r="G154" s="392">
        <f t="shared" si="39"/>
        <v>958.63766090943022</v>
      </c>
      <c r="H154" s="392">
        <f t="shared" si="39"/>
        <v>939.63375319789304</v>
      </c>
      <c r="I154" s="392">
        <f t="shared" si="39"/>
        <v>1259.3582233224622</v>
      </c>
      <c r="J154" s="392">
        <f t="shared" si="39"/>
        <v>1404.1443684956298</v>
      </c>
      <c r="K154" s="392">
        <f t="shared" si="39"/>
        <v>1763.5486864040154</v>
      </c>
      <c r="L154" s="392">
        <f t="shared" si="39"/>
        <v>1876.15174236642</v>
      </c>
      <c r="M154" s="392">
        <f t="shared" si="39"/>
        <v>1346.8258039299999</v>
      </c>
      <c r="N154" s="392">
        <f t="shared" si="39"/>
        <v>1340.8188764700001</v>
      </c>
      <c r="O154" s="392">
        <f t="shared" si="39"/>
        <v>1466.5939679000001</v>
      </c>
      <c r="P154" s="392">
        <f t="shared" si="39"/>
        <v>1515.8347144500001</v>
      </c>
      <c r="Q154" s="392">
        <f t="shared" si="39"/>
        <v>2016.8174326000003</v>
      </c>
      <c r="R154" s="403">
        <f t="shared" si="37"/>
        <v>17194.570805045852</v>
      </c>
      <c r="S154" s="289"/>
    </row>
    <row r="155" spans="2:19">
      <c r="B155" s="276"/>
      <c r="C155" s="206"/>
      <c r="D155" s="206"/>
      <c r="E155" s="206"/>
      <c r="F155" s="206"/>
      <c r="G155" s="206"/>
      <c r="H155" s="206"/>
      <c r="I155" s="206"/>
      <c r="J155" s="206"/>
      <c r="R155" s="288"/>
      <c r="S155" s="290"/>
    </row>
    <row r="156" spans="2:19" ht="15" thickBot="1">
      <c r="B156" s="279"/>
      <c r="C156" s="200"/>
      <c r="D156" s="432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318"/>
      <c r="S156" s="319"/>
    </row>
    <row r="159" spans="2:19"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S159" s="433"/>
    </row>
    <row r="160" spans="2:19">
      <c r="C160" s="283"/>
      <c r="D160" s="283"/>
      <c r="E160" s="283"/>
      <c r="S160" s="433"/>
    </row>
    <row r="161" spans="3:19">
      <c r="C161" s="283"/>
      <c r="S161" s="433"/>
    </row>
  </sheetData>
  <mergeCells count="4">
    <mergeCell ref="B5:B6"/>
    <mergeCell ref="C5:C6"/>
    <mergeCell ref="D5:E5"/>
    <mergeCell ref="F5:R5"/>
  </mergeCells>
  <pageMargins left="0.78740157480314965" right="0.35433070866141736" top="0.43307086614173229" bottom="0.47244094488188981" header="0.31496062992125984" footer="0.31496062992125984"/>
  <pageSetup paperSize="5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showGridLines="0" topLeftCell="B1" zoomScale="80" zoomScaleNormal="80" workbookViewId="0">
      <selection activeCell="G8" sqref="G8"/>
    </sheetView>
  </sheetViews>
  <sheetFormatPr defaultColWidth="9.109375" defaultRowHeight="14.4"/>
  <cols>
    <col min="1" max="1" width="5.5546875" style="201" hidden="1" customWidth="1"/>
    <col min="2" max="2" width="7.5546875" style="201" customWidth="1"/>
    <col min="3" max="3" width="54" style="201" customWidth="1"/>
    <col min="4" max="5" width="12" style="201" customWidth="1"/>
    <col min="6" max="6" width="13.33203125" style="201" customWidth="1"/>
    <col min="7" max="18" width="10" style="201" customWidth="1"/>
    <col min="19" max="19" width="10" style="285" customWidth="1"/>
    <col min="20" max="16384" width="9.109375" style="201"/>
  </cols>
  <sheetData>
    <row r="1" spans="1:19" ht="15" thickBot="1"/>
    <row r="2" spans="1:19" ht="15" thickBot="1">
      <c r="B2" s="321"/>
      <c r="C2" s="202"/>
      <c r="D2" s="202"/>
      <c r="E2" s="202"/>
      <c r="F2" s="202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286"/>
    </row>
    <row r="3" spans="1:19" s="205" customFormat="1" ht="15" thickBot="1">
      <c r="B3" s="323"/>
      <c r="C3" s="203" t="s">
        <v>153</v>
      </c>
      <c r="D3" s="204"/>
      <c r="E3" s="324"/>
      <c r="F3" s="204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</row>
    <row r="4" spans="1:19" ht="15" thickBot="1">
      <c r="B4" s="325"/>
      <c r="C4" s="206"/>
      <c r="D4" s="206"/>
      <c r="E4" s="206"/>
      <c r="F4" s="206"/>
      <c r="G4" s="277"/>
      <c r="H4" s="277"/>
      <c r="I4" s="277"/>
      <c r="J4" s="277"/>
      <c r="K4" s="206"/>
      <c r="L4" s="206"/>
      <c r="M4" s="206"/>
      <c r="N4" s="206"/>
      <c r="O4" s="206"/>
      <c r="P4" s="206"/>
      <c r="Q4" s="206"/>
      <c r="R4" s="206"/>
      <c r="S4" s="288"/>
    </row>
    <row r="5" spans="1:19">
      <c r="B5" s="325"/>
      <c r="C5" s="582" t="s">
        <v>0</v>
      </c>
      <c r="D5" s="590" t="s">
        <v>1</v>
      </c>
      <c r="E5" s="586" t="s">
        <v>2</v>
      </c>
      <c r="F5" s="587"/>
      <c r="G5" s="586" t="s">
        <v>3</v>
      </c>
      <c r="H5" s="588"/>
      <c r="I5" s="588"/>
      <c r="J5" s="588"/>
      <c r="K5" s="588"/>
      <c r="L5" s="588"/>
      <c r="M5" s="592"/>
      <c r="N5" s="592"/>
      <c r="O5" s="592"/>
      <c r="P5" s="592"/>
      <c r="Q5" s="592"/>
      <c r="R5" s="592"/>
      <c r="S5" s="587"/>
    </row>
    <row r="6" spans="1:19" ht="58.2" thickBot="1">
      <c r="B6" s="325"/>
      <c r="C6" s="583"/>
      <c r="D6" s="591"/>
      <c r="E6" s="207" t="s">
        <v>4</v>
      </c>
      <c r="F6" s="208" t="s">
        <v>5</v>
      </c>
      <c r="G6" s="207" t="s">
        <v>6</v>
      </c>
      <c r="H6" s="239" t="s">
        <v>7</v>
      </c>
      <c r="I6" s="239" t="s">
        <v>8</v>
      </c>
      <c r="J6" s="239" t="s">
        <v>9</v>
      </c>
      <c r="K6" s="210" t="s">
        <v>10</v>
      </c>
      <c r="L6" s="210" t="s">
        <v>11</v>
      </c>
      <c r="M6" s="284" t="s">
        <v>12</v>
      </c>
      <c r="N6" s="284" t="s">
        <v>13</v>
      </c>
      <c r="O6" s="284" t="s">
        <v>14</v>
      </c>
      <c r="P6" s="284" t="s">
        <v>15</v>
      </c>
      <c r="Q6" s="284" t="s">
        <v>16</v>
      </c>
      <c r="R6" s="284" t="s">
        <v>17</v>
      </c>
      <c r="S6" s="292" t="s">
        <v>18</v>
      </c>
    </row>
    <row r="7" spans="1:19" s="205" customFormat="1">
      <c r="B7" s="323"/>
      <c r="C7" s="327" t="s">
        <v>19</v>
      </c>
      <c r="D7" s="328"/>
      <c r="E7" s="329"/>
      <c r="F7" s="330"/>
      <c r="G7" s="329"/>
      <c r="H7" s="331"/>
      <c r="I7" s="331"/>
      <c r="J7" s="331"/>
      <c r="K7" s="331"/>
      <c r="L7" s="331"/>
      <c r="M7" s="447"/>
      <c r="N7" s="447"/>
      <c r="O7" s="447"/>
      <c r="P7" s="447"/>
      <c r="Q7" s="447"/>
      <c r="R7" s="447"/>
      <c r="S7" s="333"/>
    </row>
    <row r="8" spans="1:19" s="205" customFormat="1">
      <c r="A8" s="448"/>
      <c r="B8" s="449"/>
      <c r="C8" s="334" t="s">
        <v>20</v>
      </c>
      <c r="D8" s="335">
        <f t="shared" ref="D8:E8" si="0">D9+D12+D15</f>
        <v>3625340</v>
      </c>
      <c r="E8" s="336">
        <f t="shared" si="0"/>
        <v>2632.7248032452489</v>
      </c>
      <c r="F8" s="335"/>
      <c r="G8" s="336">
        <f t="shared" ref="G8:R8" si="1">G9+G12+G15</f>
        <v>308.57992100000001</v>
      </c>
      <c r="H8" s="336">
        <f t="shared" si="1"/>
        <v>379.42664499999995</v>
      </c>
      <c r="I8" s="336">
        <f t="shared" si="1"/>
        <v>387.14336199999991</v>
      </c>
      <c r="J8" s="336">
        <f t="shared" si="1"/>
        <v>318.70826699999998</v>
      </c>
      <c r="K8" s="336">
        <f t="shared" si="1"/>
        <v>303.62771799999996</v>
      </c>
      <c r="L8" s="336">
        <f t="shared" si="1"/>
        <v>299.57519500000001</v>
      </c>
      <c r="M8" s="336">
        <f t="shared" si="1"/>
        <v>302.75718200000006</v>
      </c>
      <c r="N8" s="336">
        <f t="shared" si="1"/>
        <v>287.88379399999997</v>
      </c>
      <c r="O8" s="336">
        <f t="shared" si="1"/>
        <v>249.41559500000002</v>
      </c>
      <c r="P8" s="336">
        <f t="shared" si="1"/>
        <v>226.909336</v>
      </c>
      <c r="Q8" s="336">
        <f t="shared" si="1"/>
        <v>234.00988899999999</v>
      </c>
      <c r="R8" s="336">
        <f t="shared" si="1"/>
        <v>249.01417599999996</v>
      </c>
      <c r="S8" s="337">
        <f>SUM(G8:R8)</f>
        <v>3547.0510800000002</v>
      </c>
    </row>
    <row r="9" spans="1:19" s="205" customFormat="1">
      <c r="A9" s="448"/>
      <c r="B9" s="449"/>
      <c r="C9" s="334" t="s">
        <v>113</v>
      </c>
      <c r="D9" s="335">
        <f>D10+D11</f>
        <v>2785257</v>
      </c>
      <c r="E9" s="336">
        <f>E10+E11</f>
        <v>1514.4938012751563</v>
      </c>
      <c r="F9" s="335"/>
      <c r="G9" s="336">
        <f t="shared" ref="G9:R9" si="2">G10+G11</f>
        <v>142.02902884109517</v>
      </c>
      <c r="H9" s="336">
        <f t="shared" si="2"/>
        <v>174.63740910668321</v>
      </c>
      <c r="I9" s="336">
        <f t="shared" si="2"/>
        <v>178.18915614777328</v>
      </c>
      <c r="J9" s="336">
        <f t="shared" si="2"/>
        <v>146.69076814508117</v>
      </c>
      <c r="K9" s="336">
        <f t="shared" si="2"/>
        <v>139.7496952394965</v>
      </c>
      <c r="L9" s="336">
        <f t="shared" si="2"/>
        <v>137.88445428609631</v>
      </c>
      <c r="M9" s="336">
        <f t="shared" si="2"/>
        <v>139.34901660087829</v>
      </c>
      <c r="N9" s="336">
        <f t="shared" si="2"/>
        <v>132.50329298292192</v>
      </c>
      <c r="O9" s="336">
        <f t="shared" si="2"/>
        <v>114.7976660985467</v>
      </c>
      <c r="P9" s="336">
        <f t="shared" si="2"/>
        <v>104.43878695223904</v>
      </c>
      <c r="Q9" s="336">
        <f t="shared" si="2"/>
        <v>107.70693428845124</v>
      </c>
      <c r="R9" s="336">
        <f t="shared" si="2"/>
        <v>114.61290634313679</v>
      </c>
      <c r="S9" s="337">
        <f t="shared" ref="S9:S72" si="3">SUM(G9:R9)</f>
        <v>1632.5891150323996</v>
      </c>
    </row>
    <row r="10" spans="1:19">
      <c r="A10" s="340"/>
      <c r="B10" s="450"/>
      <c r="C10" s="298" t="s">
        <v>22</v>
      </c>
      <c r="D10" s="405">
        <f>'[54]FY19-20 Sales '!$D10</f>
        <v>1601474</v>
      </c>
      <c r="E10" s="406">
        <f>'[54]FY19-20 Sales '!$E10</f>
        <v>749.59606196925483</v>
      </c>
      <c r="F10" s="405"/>
      <c r="G10" s="406">
        <f>'[54]FY19-20 Sales '!$G10</f>
        <v>114.13477353094865</v>
      </c>
      <c r="H10" s="406">
        <f>'[54]FY19-20 Sales '!$H10</f>
        <v>140.33892438089856</v>
      </c>
      <c r="I10" s="406">
        <f>'[54]FY19-20 Sales '!$I10</f>
        <v>143.19311445374331</v>
      </c>
      <c r="J10" s="406">
        <f>'[54]FY19-20 Sales '!$J10</f>
        <v>117.88095530845027</v>
      </c>
      <c r="K10" s="406">
        <f>'[54]FY19-20 Sales '!$K10</f>
        <v>112.30309710154063</v>
      </c>
      <c r="L10" s="406">
        <f>'[54]FY19-20 Sales '!$L10</f>
        <v>110.80418624131666</v>
      </c>
      <c r="M10" s="406">
        <f>'[54]FY19-20 Sales '!$M10</f>
        <v>111.98111105368457</v>
      </c>
      <c r="N10" s="406">
        <f>'[54]FY19-20 Sales '!$N10</f>
        <v>106.4798756994311</v>
      </c>
      <c r="O10" s="406">
        <f>'[54]FY19-20 Sales '!$O10</f>
        <v>92.25160327399206</v>
      </c>
      <c r="P10" s="406">
        <f>'[54]FY19-20 Sales '!$P10</f>
        <v>83.927190053360377</v>
      </c>
      <c r="Q10" s="406">
        <f>'[54]FY19-20 Sales '!$Q10</f>
        <v>86.553478912250512</v>
      </c>
      <c r="R10" s="406">
        <f>'[54]FY19-20 Sales '!$R10</f>
        <v>92.10313001459285</v>
      </c>
      <c r="S10" s="337">
        <f t="shared" si="3"/>
        <v>1311.9514400242097</v>
      </c>
    </row>
    <row r="11" spans="1:19" s="205" customFormat="1">
      <c r="A11" s="448"/>
      <c r="B11" s="449"/>
      <c r="C11" s="298" t="s">
        <v>24</v>
      </c>
      <c r="D11" s="405">
        <f>'[54]FY19-20 Sales '!$D11</f>
        <v>1183783</v>
      </c>
      <c r="E11" s="406">
        <f>'[54]FY19-20 Sales '!$E11</f>
        <v>764.89773930590161</v>
      </c>
      <c r="F11" s="405"/>
      <c r="G11" s="406">
        <f>'[54]FY19-20 Sales '!$G11</f>
        <v>27.894255310146523</v>
      </c>
      <c r="H11" s="406">
        <f>'[54]FY19-20 Sales '!$H11</f>
        <v>34.298484725784633</v>
      </c>
      <c r="I11" s="406">
        <f>'[54]FY19-20 Sales '!$I11</f>
        <v>34.996041694029977</v>
      </c>
      <c r="J11" s="406">
        <f>'[54]FY19-20 Sales '!$J11</f>
        <v>28.809812836630886</v>
      </c>
      <c r="K11" s="406">
        <f>'[54]FY19-20 Sales '!$K11</f>
        <v>27.446598137955871</v>
      </c>
      <c r="L11" s="406">
        <f>'[54]FY19-20 Sales '!$L11</f>
        <v>27.080268044779654</v>
      </c>
      <c r="M11" s="406">
        <f>'[54]FY19-20 Sales '!$M11</f>
        <v>27.367905547193718</v>
      </c>
      <c r="N11" s="406">
        <f>'[54]FY19-20 Sales '!$N11</f>
        <v>26.023417283490804</v>
      </c>
      <c r="O11" s="406">
        <f>'[54]FY19-20 Sales '!$O11</f>
        <v>22.546062824554635</v>
      </c>
      <c r="P11" s="406">
        <f>'[54]FY19-20 Sales '!$P11</f>
        <v>20.511596898878658</v>
      </c>
      <c r="Q11" s="406">
        <f>'[54]FY19-20 Sales '!$Q11</f>
        <v>21.153455376200732</v>
      </c>
      <c r="R11" s="406">
        <f>'[54]FY19-20 Sales '!$R11</f>
        <v>22.509776328543943</v>
      </c>
      <c r="S11" s="337">
        <f t="shared" si="3"/>
        <v>320.63767500819</v>
      </c>
    </row>
    <row r="12" spans="1:19">
      <c r="A12" s="340"/>
      <c r="B12" s="450"/>
      <c r="C12" s="334" t="s">
        <v>114</v>
      </c>
      <c r="D12" s="335">
        <f t="shared" ref="D12:E12" si="4">SUM(D13:D14)</f>
        <v>631217</v>
      </c>
      <c r="E12" s="342">
        <f t="shared" si="4"/>
        <v>771.49361319413049</v>
      </c>
      <c r="F12" s="335"/>
      <c r="G12" s="342">
        <f t="shared" ref="G12:R12" si="5">SUM(G13:G14)</f>
        <v>98.569386704970427</v>
      </c>
      <c r="H12" s="342">
        <f t="shared" si="5"/>
        <v>121.19988745857036</v>
      </c>
      <c r="I12" s="342">
        <f t="shared" si="5"/>
        <v>123.66483093123986</v>
      </c>
      <c r="J12" s="342">
        <f t="shared" si="5"/>
        <v>101.8046745043854</v>
      </c>
      <c r="K12" s="342">
        <f t="shared" si="5"/>
        <v>96.987509274427822</v>
      </c>
      <c r="L12" s="342">
        <f t="shared" si="5"/>
        <v>95.693015759025755</v>
      </c>
      <c r="M12" s="342">
        <f t="shared" si="5"/>
        <v>96.709434799113581</v>
      </c>
      <c r="N12" s="342">
        <f t="shared" si="5"/>
        <v>91.958442807690147</v>
      </c>
      <c r="O12" s="342">
        <f t="shared" si="5"/>
        <v>79.67058308309467</v>
      </c>
      <c r="P12" s="342">
        <f t="shared" si="5"/>
        <v>72.481430465957203</v>
      </c>
      <c r="Q12" s="342">
        <f t="shared" si="5"/>
        <v>74.749553266066869</v>
      </c>
      <c r="R12" s="342">
        <f t="shared" si="5"/>
        <v>79.54235819887829</v>
      </c>
      <c r="S12" s="337">
        <f t="shared" si="3"/>
        <v>1133.0311072534205</v>
      </c>
    </row>
    <row r="13" spans="1:19">
      <c r="A13" s="340"/>
      <c r="B13" s="450"/>
      <c r="C13" s="298" t="s">
        <v>115</v>
      </c>
      <c r="D13" s="406"/>
      <c r="E13" s="406"/>
      <c r="F13" s="406"/>
      <c r="G13" s="406">
        <f>'[54]FY19-20 Sales '!$G13</f>
        <v>65.896204549527326</v>
      </c>
      <c r="H13" s="406">
        <f>'[54]FY19-20 Sales '!$H13</f>
        <v>81.025284242200868</v>
      </c>
      <c r="I13" s="406">
        <f>'[54]FY19-20 Sales '!$I13</f>
        <v>82.673163210589138</v>
      </c>
      <c r="J13" s="406">
        <f>'[54]FY19-20 Sales '!$J13</f>
        <v>68.059078781919084</v>
      </c>
      <c r="K13" s="406">
        <f>'[54]FY19-20 Sales '!$K13</f>
        <v>64.838678250339555</v>
      </c>
      <c r="L13" s="406">
        <f>'[54]FY19-20 Sales '!$L13</f>
        <v>63.973275590035996</v>
      </c>
      <c r="M13" s="406">
        <f>'[54]FY19-20 Sales '!$M13</f>
        <v>64.652778214660557</v>
      </c>
      <c r="N13" s="406">
        <f>'[54]FY19-20 Sales '!$N13</f>
        <v>61.476616218065551</v>
      </c>
      <c r="O13" s="406">
        <f>'[54]FY19-20 Sales '!$O13</f>
        <v>53.26186166844623</v>
      </c>
      <c r="P13" s="406">
        <f>'[54]FY19-20 Sales '!$P13</f>
        <v>48.455725734836207</v>
      </c>
      <c r="Q13" s="406">
        <f>'[54]FY19-20 Sales '!$Q13</f>
        <v>49.972024952836072</v>
      </c>
      <c r="R13" s="406">
        <f>'[54]FY19-20 Sales '!$R13</f>
        <v>53.176139990741646</v>
      </c>
      <c r="S13" s="337">
        <f t="shared" si="3"/>
        <v>757.46083140419819</v>
      </c>
    </row>
    <row r="14" spans="1:19" s="205" customFormat="1">
      <c r="A14" s="448"/>
      <c r="B14" s="449"/>
      <c r="C14" s="298" t="s">
        <v>132</v>
      </c>
      <c r="D14" s="405">
        <f>'[54]FY19-20 Sales '!$D14</f>
        <v>631217</v>
      </c>
      <c r="E14" s="406">
        <f>'[54]FY19-20 Sales '!$E14</f>
        <v>771.49361319413049</v>
      </c>
      <c r="F14" s="405"/>
      <c r="G14" s="406">
        <f>'[54]FY19-20 Sales '!$G14</f>
        <v>32.673182155443101</v>
      </c>
      <c r="H14" s="406">
        <f>'[54]FY19-20 Sales '!$H14</f>
        <v>40.174603216369491</v>
      </c>
      <c r="I14" s="406">
        <f>'[54]FY19-20 Sales '!$I14</f>
        <v>40.991667720650717</v>
      </c>
      <c r="J14" s="406">
        <f>'[54]FY19-20 Sales '!$J14</f>
        <v>33.745595722466319</v>
      </c>
      <c r="K14" s="406">
        <f>'[54]FY19-20 Sales '!$K14</f>
        <v>32.148831024088274</v>
      </c>
      <c r="L14" s="406">
        <f>'[54]FY19-20 Sales '!$L14</f>
        <v>31.719740168989762</v>
      </c>
      <c r="M14" s="406">
        <f>'[54]FY19-20 Sales '!$M14</f>
        <v>32.056656584453016</v>
      </c>
      <c r="N14" s="406">
        <f>'[54]FY19-20 Sales '!$N14</f>
        <v>30.481826589624596</v>
      </c>
      <c r="O14" s="406">
        <f>'[54]FY19-20 Sales '!$O14</f>
        <v>26.408721414648443</v>
      </c>
      <c r="P14" s="406">
        <f>'[54]FY19-20 Sales '!$P14</f>
        <v>24.025704731120996</v>
      </c>
      <c r="Q14" s="406">
        <f>'[54]FY19-20 Sales '!$Q14</f>
        <v>24.777528313230793</v>
      </c>
      <c r="R14" s="406">
        <f>'[54]FY19-20 Sales '!$R14</f>
        <v>26.366218208136647</v>
      </c>
      <c r="S14" s="337">
        <f t="shared" si="3"/>
        <v>375.57027584922213</v>
      </c>
    </row>
    <row r="15" spans="1:19">
      <c r="A15" s="340"/>
      <c r="B15" s="450"/>
      <c r="C15" s="334" t="s">
        <v>116</v>
      </c>
      <c r="D15" s="335">
        <f t="shared" ref="D15:E15" si="6">SUM(D16:D20)</f>
        <v>208866</v>
      </c>
      <c r="E15" s="342">
        <f t="shared" si="6"/>
        <v>346.73738877596242</v>
      </c>
      <c r="F15" s="335"/>
      <c r="G15" s="342">
        <f t="shared" ref="G15:R15" si="7">SUM(G16:G20)</f>
        <v>67.981505453934403</v>
      </c>
      <c r="H15" s="342">
        <f t="shared" si="7"/>
        <v>83.589348434746412</v>
      </c>
      <c r="I15" s="342">
        <f t="shared" si="7"/>
        <v>85.289374920986802</v>
      </c>
      <c r="J15" s="342">
        <f t="shared" si="7"/>
        <v>70.212824350533396</v>
      </c>
      <c r="K15" s="342">
        <f t="shared" si="7"/>
        <v>66.890513486075619</v>
      </c>
      <c r="L15" s="342">
        <f t="shared" si="7"/>
        <v>65.99772495487791</v>
      </c>
      <c r="M15" s="342">
        <f t="shared" si="7"/>
        <v>66.69873060000819</v>
      </c>
      <c r="N15" s="342">
        <f t="shared" si="7"/>
        <v>63.422058209387906</v>
      </c>
      <c r="O15" s="342">
        <f t="shared" si="7"/>
        <v>54.947345818358649</v>
      </c>
      <c r="P15" s="342">
        <f t="shared" si="7"/>
        <v>49.989118581803737</v>
      </c>
      <c r="Q15" s="342">
        <f t="shared" si="7"/>
        <v>51.553401445481867</v>
      </c>
      <c r="R15" s="342">
        <f t="shared" si="7"/>
        <v>54.858911457984902</v>
      </c>
      <c r="S15" s="337">
        <f t="shared" si="3"/>
        <v>781.43085771417987</v>
      </c>
    </row>
    <row r="16" spans="1:19">
      <c r="A16" s="340"/>
      <c r="B16" s="450"/>
      <c r="C16" s="298" t="s">
        <v>117</v>
      </c>
      <c r="D16" s="405">
        <f>'[54]FY19-20 Sales '!$D16</f>
        <v>0</v>
      </c>
      <c r="E16" s="406">
        <f>'[54]FY19-20 Sales '!$E16</f>
        <v>0</v>
      </c>
      <c r="F16" s="406"/>
      <c r="G16" s="406">
        <f>'[54]FY19-20 Sales '!$G16</f>
        <v>43.609496761000003</v>
      </c>
      <c r="H16" s="406">
        <f>'[54]FY19-20 Sales '!$H16</f>
        <v>53.621781328295164</v>
      </c>
      <c r="I16" s="406">
        <f>'[54]FY19-20 Sales '!$I16</f>
        <v>54.712332339930981</v>
      </c>
      <c r="J16" s="406">
        <f>'[54]FY19-20 Sales '!$J16</f>
        <v>45.040866860032736</v>
      </c>
      <c r="K16" s="406">
        <f>'[54]FY19-20 Sales '!$K16</f>
        <v>42.909635668325997</v>
      </c>
      <c r="L16" s="406">
        <f>'[54]FY19-20 Sales '!$L16</f>
        <v>42.336920217269878</v>
      </c>
      <c r="M16" s="406">
        <f>'[54]FY19-20 Sales '!$M16</f>
        <v>42.786608749564394</v>
      </c>
      <c r="N16" s="406">
        <f>'[54]FY19-20 Sales '!$N16</f>
        <v>40.684654209848567</v>
      </c>
      <c r="O16" s="406">
        <f>'[54]FY19-20 Sales '!$O16</f>
        <v>35.248205868506233</v>
      </c>
      <c r="P16" s="406">
        <f>'[54]FY19-20 Sales '!$P16</f>
        <v>32.067549700787758</v>
      </c>
      <c r="Q16" s="406">
        <f>'[54]FY19-20 Sales '!$Q16</f>
        <v>33.071022454463161</v>
      </c>
      <c r="R16" s="406">
        <f>'[54]FY19-20 Sales '!$R16</f>
        <v>35.191476057559434</v>
      </c>
      <c r="S16" s="337">
        <f t="shared" si="3"/>
        <v>501.28055021558436</v>
      </c>
    </row>
    <row r="17" spans="1:19">
      <c r="A17" s="340"/>
      <c r="B17" s="450"/>
      <c r="C17" s="298" t="s">
        <v>118</v>
      </c>
      <c r="D17" s="405">
        <f>'[54]FY19-20 Sales '!$D17</f>
        <v>156853</v>
      </c>
      <c r="E17" s="406">
        <f>'[54]FY19-20 Sales '!$E17</f>
        <v>204.38292814219687</v>
      </c>
      <c r="F17" s="405"/>
      <c r="G17" s="406">
        <f>'[54]FY19-20 Sales '!$G17</f>
        <v>13.600128927240526</v>
      </c>
      <c r="H17" s="406">
        <f>'[54]FY19-20 Sales '!$H17</f>
        <v>16.722576354636896</v>
      </c>
      <c r="I17" s="406">
        <f>'[54]FY19-20 Sales '!$I17</f>
        <v>17.062677375322</v>
      </c>
      <c r="J17" s="406">
        <f>'[54]FY19-20 Sales '!$J17</f>
        <v>14.046518345493375</v>
      </c>
      <c r="K17" s="406">
        <f>'[54]FY19-20 Sales '!$K17</f>
        <v>13.381869103154733</v>
      </c>
      <c r="L17" s="406">
        <f>'[54]FY19-20 Sales '!$L17</f>
        <v>13.203261126647384</v>
      </c>
      <c r="M17" s="406">
        <f>'[54]FY19-20 Sales '!$M17</f>
        <v>13.343501727217129</v>
      </c>
      <c r="N17" s="406">
        <f>'[54]FY19-20 Sales '!$N17</f>
        <v>12.687982749412757</v>
      </c>
      <c r="O17" s="406">
        <f>'[54]FY19-20 Sales '!$O17</f>
        <v>10.992563085348667</v>
      </c>
      <c r="P17" s="406">
        <f>'[54]FY19-20 Sales '!$P17</f>
        <v>10.000638455003491</v>
      </c>
      <c r="Q17" s="406">
        <f>'[54]FY19-20 Sales '!$Q17</f>
        <v>10.313583107856342</v>
      </c>
      <c r="R17" s="406">
        <f>'[54]FY19-20 Sales '!$R17</f>
        <v>10.974871233798012</v>
      </c>
      <c r="S17" s="337">
        <f t="shared" si="3"/>
        <v>156.33017159113129</v>
      </c>
    </row>
    <row r="18" spans="1:19">
      <c r="A18" s="340"/>
      <c r="B18" s="450"/>
      <c r="C18" s="298" t="s">
        <v>34</v>
      </c>
      <c r="D18" s="405">
        <f>'[54]FY19-20 Sales '!$D18</f>
        <v>26124</v>
      </c>
      <c r="E18" s="406">
        <f>'[54]FY19-20 Sales '!$E18</f>
        <v>67.088112541852098</v>
      </c>
      <c r="F18" s="405"/>
      <c r="G18" s="406">
        <f>'[54]FY19-20 Sales '!$G18</f>
        <v>3.7538896130648536</v>
      </c>
      <c r="H18" s="406">
        <f>'[54]FY19-20 Sales '!$H18</f>
        <v>4.6157434254626875</v>
      </c>
      <c r="I18" s="406">
        <f>'[54]FY19-20 Sales '!$I18</f>
        <v>4.7096176597271429</v>
      </c>
      <c r="J18" s="406">
        <f>'[54]FY19-20 Sales '!$J18</f>
        <v>3.8771014303591063</v>
      </c>
      <c r="K18" s="406">
        <f>'[54]FY19-20 Sales '!$K18</f>
        <v>3.6936458248648796</v>
      </c>
      <c r="L18" s="406">
        <f>'[54]FY19-20 Sales '!$L18</f>
        <v>3.6443466872310788</v>
      </c>
      <c r="M18" s="406">
        <f>'[54]FY19-20 Sales '!$M18</f>
        <v>3.6830557124635002</v>
      </c>
      <c r="N18" s="406">
        <f>'[54]FY19-20 Sales '!$N18</f>
        <v>3.5021202305198007</v>
      </c>
      <c r="O18" s="406">
        <f>'[54]FY19-20 Sales '!$O18</f>
        <v>3.0341527354493372</v>
      </c>
      <c r="P18" s="406">
        <f>'[54]FY19-20 Sales '!$P18</f>
        <v>2.7603630098727092</v>
      </c>
      <c r="Q18" s="406">
        <f>'[54]FY19-20 Sales '!$Q18</f>
        <v>2.8467415793769657</v>
      </c>
      <c r="R18" s="406">
        <f>'[54]FY19-20 Sales '!$R18</f>
        <v>3.0292694539652283</v>
      </c>
      <c r="S18" s="337">
        <f t="shared" si="3"/>
        <v>43.150047362357292</v>
      </c>
    </row>
    <row r="19" spans="1:19" s="205" customFormat="1">
      <c r="A19" s="448"/>
      <c r="B19" s="449"/>
      <c r="C19" s="298" t="s">
        <v>119</v>
      </c>
      <c r="D19" s="405">
        <f>'[54]FY19-20 Sales '!$D19</f>
        <v>22431</v>
      </c>
      <c r="E19" s="406">
        <f>'[54]FY19-20 Sales '!$E19</f>
        <v>59.468484728644768</v>
      </c>
      <c r="F19" s="405"/>
      <c r="G19" s="406">
        <f>'[54]FY19-20 Sales '!$G19</f>
        <v>4.8291636714074171</v>
      </c>
      <c r="H19" s="406">
        <f>'[54]FY19-20 Sales '!$H19</f>
        <v>5.9378891668003204</v>
      </c>
      <c r="I19" s="406">
        <f>'[54]FY19-20 Sales '!$I19</f>
        <v>6.0586529847382087</v>
      </c>
      <c r="J19" s="406">
        <f>'[54]FY19-20 Sales '!$J19</f>
        <v>4.9876686071664889</v>
      </c>
      <c r="K19" s="406">
        <f>'[54]FY19-20 Sales '!$K19</f>
        <v>4.7516634933545649</v>
      </c>
      <c r="L19" s="406">
        <f>'[54]FY19-20 Sales '!$L19</f>
        <v>4.6882429804912453</v>
      </c>
      <c r="M19" s="406">
        <f>'[54]FY19-20 Sales '!$M19</f>
        <v>4.7380399211784221</v>
      </c>
      <c r="N19" s="406">
        <f>'[54]FY19-20 Sales '!$N19</f>
        <v>4.5052768017648708</v>
      </c>
      <c r="O19" s="406">
        <f>'[54]FY19-20 Sales '!$O19</f>
        <v>3.9032634610612451</v>
      </c>
      <c r="P19" s="406">
        <f>'[54]FY19-20 Sales '!$P19</f>
        <v>3.5510486831525867</v>
      </c>
      <c r="Q19" s="406">
        <f>'[54]FY19-20 Sales '!$Q19</f>
        <v>3.6621697583132184</v>
      </c>
      <c r="R19" s="406">
        <f>'[54]FY19-20 Sales '!$R19</f>
        <v>3.8969813995274589</v>
      </c>
      <c r="S19" s="337">
        <f t="shared" si="3"/>
        <v>55.510060928956044</v>
      </c>
    </row>
    <row r="20" spans="1:19">
      <c r="A20" s="340"/>
      <c r="B20" s="450"/>
      <c r="C20" s="298" t="s">
        <v>120</v>
      </c>
      <c r="D20" s="405">
        <f>'[54]FY19-20 Sales '!$D20</f>
        <v>3458</v>
      </c>
      <c r="E20" s="406">
        <f>'[54]FY19-20 Sales '!$E20</f>
        <v>15.797863363268705</v>
      </c>
      <c r="F20" s="405"/>
      <c r="G20" s="406">
        <f>'[54]FY19-20 Sales '!$G20</f>
        <v>2.188826481221593</v>
      </c>
      <c r="H20" s="406">
        <f>'[54]FY19-20 Sales '!$H20</f>
        <v>2.6913581595513616</v>
      </c>
      <c r="I20" s="406">
        <f>'[54]FY19-20 Sales '!$I20</f>
        <v>2.7460945612684799</v>
      </c>
      <c r="J20" s="406">
        <f>'[54]FY19-20 Sales '!$J20</f>
        <v>2.2606691074816947</v>
      </c>
      <c r="K20" s="406">
        <f>'[54]FY19-20 Sales '!$K20</f>
        <v>2.1536993963754432</v>
      </c>
      <c r="L20" s="406">
        <f>'[54]FY19-20 Sales '!$L20</f>
        <v>2.1249539432383302</v>
      </c>
      <c r="M20" s="406">
        <f>'[54]FY19-20 Sales '!$M20</f>
        <v>2.1475244895847436</v>
      </c>
      <c r="N20" s="406">
        <f>'[54]FY19-20 Sales '!$N20</f>
        <v>2.042024217841905</v>
      </c>
      <c r="O20" s="406">
        <f>'[54]FY19-20 Sales '!$O20</f>
        <v>1.7691606679931711</v>
      </c>
      <c r="P20" s="406">
        <f>'[54]FY19-20 Sales '!$P20</f>
        <v>1.6095187329871927</v>
      </c>
      <c r="Q20" s="406">
        <f>'[54]FY19-20 Sales '!$Q20</f>
        <v>1.6598845454721776</v>
      </c>
      <c r="R20" s="406">
        <f>'[54]FY19-20 Sales '!$R20</f>
        <v>1.7663133131347659</v>
      </c>
      <c r="S20" s="337">
        <f t="shared" si="3"/>
        <v>25.16002761615086</v>
      </c>
    </row>
    <row r="21" spans="1:19">
      <c r="A21" s="340"/>
      <c r="B21" s="450"/>
      <c r="C21" s="334" t="s">
        <v>37</v>
      </c>
      <c r="D21" s="344">
        <f>D22+D24+D29+D30</f>
        <v>366007</v>
      </c>
      <c r="E21" s="342">
        <f t="shared" ref="E21" si="8">E22+E24+E29+E30</f>
        <v>717.09752946557751</v>
      </c>
      <c r="F21" s="344"/>
      <c r="G21" s="342">
        <f>G22+G24+G29+G30</f>
        <v>66.815153999999993</v>
      </c>
      <c r="H21" s="342">
        <f t="shared" ref="H21:R21" si="9">H22+H24+H29+H30</f>
        <v>73.304108000000028</v>
      </c>
      <c r="I21" s="342">
        <f t="shared" si="9"/>
        <v>76.296244999999985</v>
      </c>
      <c r="J21" s="342">
        <f t="shared" si="9"/>
        <v>67.849562999999989</v>
      </c>
      <c r="K21" s="342">
        <f t="shared" si="9"/>
        <v>64.732144000000005</v>
      </c>
      <c r="L21" s="342">
        <f t="shared" si="9"/>
        <v>61.919736000000007</v>
      </c>
      <c r="M21" s="342">
        <f t="shared" si="9"/>
        <v>61.540885000000003</v>
      </c>
      <c r="N21" s="342">
        <f t="shared" si="9"/>
        <v>59.937169999999995</v>
      </c>
      <c r="O21" s="342">
        <f t="shared" si="9"/>
        <v>56.993788000000002</v>
      </c>
      <c r="P21" s="342">
        <f t="shared" si="9"/>
        <v>54.691770600000005</v>
      </c>
      <c r="Q21" s="342">
        <f t="shared" si="9"/>
        <v>55.436913000000011</v>
      </c>
      <c r="R21" s="342">
        <f t="shared" si="9"/>
        <v>58.460787000000018</v>
      </c>
      <c r="S21" s="337">
        <f t="shared" si="3"/>
        <v>757.97826359999999</v>
      </c>
    </row>
    <row r="22" spans="1:19">
      <c r="A22" s="340"/>
      <c r="B22" s="450"/>
      <c r="C22" s="334" t="s">
        <v>38</v>
      </c>
      <c r="D22" s="335">
        <f>SUM(D23:D23)</f>
        <v>213761</v>
      </c>
      <c r="E22" s="342">
        <f t="shared" ref="E22" si="10">SUM(E23:E23)</f>
        <v>223.64202572961622</v>
      </c>
      <c r="F22" s="335"/>
      <c r="G22" s="342">
        <f t="shared" ref="G22:R22" si="11">SUM(G23:G23)</f>
        <v>3.9781793413832638</v>
      </c>
      <c r="H22" s="345">
        <f t="shared" si="11"/>
        <v>4.3645321551474341</v>
      </c>
      <c r="I22" s="345">
        <f t="shared" si="11"/>
        <v>4.5426842192733128</v>
      </c>
      <c r="J22" s="345">
        <f t="shared" si="11"/>
        <v>4.0397681317696614</v>
      </c>
      <c r="K22" s="345">
        <f t="shared" si="11"/>
        <v>3.8541567678530924</v>
      </c>
      <c r="L22" s="345">
        <f t="shared" si="11"/>
        <v>3.6867057820312077</v>
      </c>
      <c r="M22" s="345">
        <f t="shared" si="11"/>
        <v>3.6641489647310128</v>
      </c>
      <c r="N22" s="345">
        <f t="shared" si="11"/>
        <v>3.5686636518861676</v>
      </c>
      <c r="O22" s="345">
        <f t="shared" si="11"/>
        <v>3.3934144641614887</v>
      </c>
      <c r="P22" s="345">
        <f t="shared" si="11"/>
        <v>3.2563521734095318</v>
      </c>
      <c r="Q22" s="345">
        <f t="shared" si="11"/>
        <v>3.3007180084724692</v>
      </c>
      <c r="R22" s="345">
        <f t="shared" si="11"/>
        <v>3.4807596959876399</v>
      </c>
      <c r="S22" s="337">
        <f t="shared" si="3"/>
        <v>45.130083356106283</v>
      </c>
    </row>
    <row r="23" spans="1:19">
      <c r="A23" s="340"/>
      <c r="B23" s="450"/>
      <c r="C23" s="298" t="s">
        <v>22</v>
      </c>
      <c r="D23" s="405">
        <f>'[54]FY19-20 Sales '!$D23</f>
        <v>213761</v>
      </c>
      <c r="E23" s="406">
        <f>'[54]FY19-20 Sales '!$E23</f>
        <v>223.64202572961622</v>
      </c>
      <c r="F23" s="405"/>
      <c r="G23" s="406">
        <f>'[54]FY19-20 Sales '!$G23</f>
        <v>3.9781793413832638</v>
      </c>
      <c r="H23" s="406">
        <f>'[54]FY19-20 Sales '!$H23</f>
        <v>4.3645321551474341</v>
      </c>
      <c r="I23" s="406">
        <f>'[54]FY19-20 Sales '!$I23</f>
        <v>4.5426842192733128</v>
      </c>
      <c r="J23" s="406">
        <f>'[54]FY19-20 Sales '!$J23</f>
        <v>4.0397681317696614</v>
      </c>
      <c r="K23" s="406">
        <f>'[54]FY19-20 Sales '!$K23</f>
        <v>3.8541567678530924</v>
      </c>
      <c r="L23" s="406">
        <f>'[54]FY19-20 Sales '!$L23</f>
        <v>3.6867057820312077</v>
      </c>
      <c r="M23" s="406">
        <f>'[54]FY19-20 Sales '!$M23</f>
        <v>3.6641489647310128</v>
      </c>
      <c r="N23" s="406">
        <f>'[54]FY19-20 Sales '!$N23</f>
        <v>3.5686636518861676</v>
      </c>
      <c r="O23" s="406">
        <f>'[54]FY19-20 Sales '!$O23</f>
        <v>3.3934144641614887</v>
      </c>
      <c r="P23" s="406">
        <f>'[54]FY19-20 Sales '!$P23</f>
        <v>3.2563521734095318</v>
      </c>
      <c r="Q23" s="406">
        <f>'[54]FY19-20 Sales '!$Q23</f>
        <v>3.3007180084724692</v>
      </c>
      <c r="R23" s="406">
        <f>'[54]FY19-20 Sales '!$R23</f>
        <v>3.4807596959876399</v>
      </c>
      <c r="S23" s="337">
        <f t="shared" si="3"/>
        <v>45.130083356106283</v>
      </c>
    </row>
    <row r="24" spans="1:19">
      <c r="A24" s="340"/>
      <c r="B24" s="450"/>
      <c r="C24" s="334" t="s">
        <v>39</v>
      </c>
      <c r="D24" s="335">
        <f t="shared" ref="D24:E24" si="12">SUM(D25:D28)</f>
        <v>148581</v>
      </c>
      <c r="E24" s="342">
        <f t="shared" si="12"/>
        <v>490.38638153167699</v>
      </c>
      <c r="F24" s="335"/>
      <c r="G24" s="342">
        <f t="shared" ref="G24:R24" si="13">SUM(G25:G28)</f>
        <v>62.567331009749275</v>
      </c>
      <c r="H24" s="342">
        <f t="shared" si="13"/>
        <v>68.643744944603611</v>
      </c>
      <c r="I24" s="342">
        <f t="shared" si="13"/>
        <v>71.445654614758922</v>
      </c>
      <c r="J24" s="342">
        <f t="shared" si="13"/>
        <v>63.535976690075977</v>
      </c>
      <c r="K24" s="342">
        <f t="shared" si="13"/>
        <v>60.616749916025874</v>
      </c>
      <c r="L24" s="342">
        <f t="shared" si="13"/>
        <v>57.983142841342385</v>
      </c>
      <c r="M24" s="342">
        <f t="shared" si="13"/>
        <v>57.628377574762666</v>
      </c>
      <c r="N24" s="342">
        <f t="shared" si="13"/>
        <v>56.126619945792747</v>
      </c>
      <c r="O24" s="342">
        <f t="shared" si="13"/>
        <v>53.370365640337766</v>
      </c>
      <c r="P24" s="342">
        <f t="shared" si="13"/>
        <v>51.214700704565828</v>
      </c>
      <c r="Q24" s="342">
        <f t="shared" si="13"/>
        <v>51.912470123614071</v>
      </c>
      <c r="R24" s="342">
        <f t="shared" si="13"/>
        <v>54.744099090446582</v>
      </c>
      <c r="S24" s="337">
        <f t="shared" si="3"/>
        <v>709.7892330960758</v>
      </c>
    </row>
    <row r="25" spans="1:19">
      <c r="A25" s="340"/>
      <c r="B25" s="450"/>
      <c r="C25" s="298" t="s">
        <v>115</v>
      </c>
      <c r="D25" s="405">
        <f>'[54]FY19-20 Sales '!$D25</f>
        <v>61676.000000000007</v>
      </c>
      <c r="E25" s="406">
        <f>'[54]FY19-20 Sales '!$E25</f>
        <v>75.521216229118011</v>
      </c>
      <c r="F25" s="405"/>
      <c r="G25" s="406">
        <f>'[54]FY19-20 Sales '!$G25</f>
        <v>12.108950291928673</v>
      </c>
      <c r="H25" s="406">
        <f>'[54]FY19-20 Sales '!$H25</f>
        <v>13.284947303513979</v>
      </c>
      <c r="I25" s="406">
        <f>'[54]FY19-20 Sales '!$I25</f>
        <v>13.827214080293995</v>
      </c>
      <c r="J25" s="406">
        <f>'[54]FY19-20 Sales '!$J25</f>
        <v>12.296416853219897</v>
      </c>
      <c r="K25" s="406">
        <f>'[54]FY19-20 Sales '!$K25</f>
        <v>11.731445144704283</v>
      </c>
      <c r="L25" s="406">
        <f>'[54]FY19-20 Sales '!$L25</f>
        <v>11.221750762010464</v>
      </c>
      <c r="M25" s="406">
        <f>'[54]FY19-20 Sales '!$M25</f>
        <v>11.153091368857714</v>
      </c>
      <c r="N25" s="406">
        <f>'[54]FY19-20 Sales '!$N25</f>
        <v>10.862449140937077</v>
      </c>
      <c r="O25" s="406">
        <f>'[54]FY19-20 Sales '!$O25</f>
        <v>10.329018261945798</v>
      </c>
      <c r="P25" s="406">
        <f>'[54]FY19-20 Sales '!$P25</f>
        <v>9.911822272728223</v>
      </c>
      <c r="Q25" s="406">
        <f>'[54]FY19-20 Sales '!$Q25</f>
        <v>10.046864875219393</v>
      </c>
      <c r="R25" s="406">
        <f>'[54]FY19-20 Sales '!$R25</f>
        <v>10.594883367477237</v>
      </c>
      <c r="S25" s="337">
        <f t="shared" si="3"/>
        <v>137.36885372283672</v>
      </c>
    </row>
    <row r="26" spans="1:19">
      <c r="A26" s="340"/>
      <c r="B26" s="450"/>
      <c r="C26" s="298" t="s">
        <v>40</v>
      </c>
      <c r="D26" s="405">
        <f>'[54]FY19-20 Sales '!$D26</f>
        <v>50898</v>
      </c>
      <c r="E26" s="406">
        <f>'[54]FY19-20 Sales '!$E26</f>
        <v>103.11372985626238</v>
      </c>
      <c r="F26" s="405"/>
      <c r="G26" s="406">
        <f>'[54]FY19-20 Sales '!$G26</f>
        <v>9.0405954631568228</v>
      </c>
      <c r="H26" s="406">
        <f>'[54]FY19-20 Sales '!$H26</f>
        <v>9.918599996275665</v>
      </c>
      <c r="I26" s="406">
        <f>'[54]FY19-20 Sales '!$I26</f>
        <v>10.323458753128094</v>
      </c>
      <c r="J26" s="406">
        <f>'[54]FY19-20 Sales '!$J26</f>
        <v>9.1805588210568683</v>
      </c>
      <c r="K26" s="406">
        <f>'[54]FY19-20 Sales '!$K26</f>
        <v>8.7587484624642826</v>
      </c>
      <c r="L26" s="406">
        <f>'[54]FY19-20 Sales '!$L26</f>
        <v>8.3782083980749089</v>
      </c>
      <c r="M26" s="406">
        <f>'[54]FY19-20 Sales '!$M26</f>
        <v>8.3269469936364402</v>
      </c>
      <c r="N26" s="406">
        <f>'[54]FY19-20 Sales '!$N26</f>
        <v>8.109952229945609</v>
      </c>
      <c r="O26" s="406">
        <f>'[54]FY19-20 Sales '!$O26</f>
        <v>7.7116903931841847</v>
      </c>
      <c r="P26" s="406">
        <f>'[54]FY19-20 Sales '!$P26</f>
        <v>7.400210035561301</v>
      </c>
      <c r="Q26" s="406">
        <f>'[54]FY19-20 Sales '!$Q26</f>
        <v>7.5010334356068329</v>
      </c>
      <c r="R26" s="406">
        <f>'[54]FY19-20 Sales '!$R26</f>
        <v>7.9101864484930706</v>
      </c>
      <c r="S26" s="337">
        <f t="shared" si="3"/>
        <v>102.56018943058407</v>
      </c>
    </row>
    <row r="27" spans="1:19">
      <c r="A27" s="340"/>
      <c r="B27" s="450"/>
      <c r="C27" s="298" t="s">
        <v>41</v>
      </c>
      <c r="D27" s="405">
        <f>'[54]FY19-20 Sales '!$D27</f>
        <v>14215</v>
      </c>
      <c r="E27" s="406">
        <f>'[54]FY19-20 Sales '!$E27</f>
        <v>45.985491259401769</v>
      </c>
      <c r="F27" s="405"/>
      <c r="G27" s="406">
        <f>'[54]FY19-20 Sales '!$G27</f>
        <v>7.3450465980281407</v>
      </c>
      <c r="H27" s="406">
        <f>'[54]FY19-20 Sales '!$H27</f>
        <v>8.0583828196652458</v>
      </c>
      <c r="I27" s="406">
        <f>'[54]FY19-20 Sales '!$I27</f>
        <v>8.3873109800745436</v>
      </c>
      <c r="J27" s="406">
        <f>'[54]FY19-20 Sales '!$J27</f>
        <v>7.4587600574990223</v>
      </c>
      <c r="K27" s="406">
        <f>'[54]FY19-20 Sales '!$K27</f>
        <v>7.1160595404789131</v>
      </c>
      <c r="L27" s="406">
        <f>'[54]FY19-20 Sales '!$L27</f>
        <v>6.8068891416100099</v>
      </c>
      <c r="M27" s="406">
        <f>'[54]FY19-20 Sales '!$M27</f>
        <v>6.7652417295766618</v>
      </c>
      <c r="N27" s="406">
        <f>'[54]FY19-20 Sales '!$N27</f>
        <v>6.5889439782468262</v>
      </c>
      <c r="O27" s="406">
        <f>'[54]FY19-20 Sales '!$O27</f>
        <v>6.2653754963752251</v>
      </c>
      <c r="P27" s="406">
        <f>'[54]FY19-20 Sales '!$P27</f>
        <v>6.012312769430503</v>
      </c>
      <c r="Q27" s="406">
        <f>'[54]FY19-20 Sales '!$Q27</f>
        <v>6.0942269060074619</v>
      </c>
      <c r="R27" s="406">
        <f>'[54]FY19-20 Sales '!$R27</f>
        <v>6.4266439417680283</v>
      </c>
      <c r="S27" s="337">
        <f t="shared" si="3"/>
        <v>83.325193958760593</v>
      </c>
    </row>
    <row r="28" spans="1:19">
      <c r="A28" s="340"/>
      <c r="B28" s="450"/>
      <c r="C28" s="298" t="s">
        <v>42</v>
      </c>
      <c r="D28" s="405">
        <f>'[54]FY19-20 Sales '!$D28</f>
        <v>21792</v>
      </c>
      <c r="E28" s="406">
        <f>'[54]FY19-20 Sales '!$E28</f>
        <v>265.76594418689484</v>
      </c>
      <c r="F28" s="405"/>
      <c r="G28" s="406">
        <f>'[54]FY19-20 Sales '!$G28</f>
        <v>34.072738656635636</v>
      </c>
      <c r="H28" s="406">
        <f>'[54]FY19-20 Sales '!$H28</f>
        <v>37.381814825148716</v>
      </c>
      <c r="I28" s="406">
        <f>'[54]FY19-20 Sales '!$I28</f>
        <v>38.907670801262299</v>
      </c>
      <c r="J28" s="406">
        <f>'[54]FY19-20 Sales '!$J28</f>
        <v>34.600240958300191</v>
      </c>
      <c r="K28" s="406">
        <f>'[54]FY19-20 Sales '!$K28</f>
        <v>33.010496768378395</v>
      </c>
      <c r="L28" s="406">
        <f>'[54]FY19-20 Sales '!$L28</f>
        <v>31.576294539647002</v>
      </c>
      <c r="M28" s="406">
        <f>'[54]FY19-20 Sales '!$M28</f>
        <v>31.383097482691849</v>
      </c>
      <c r="N28" s="406">
        <f>'[54]FY19-20 Sales '!$N28</f>
        <v>30.565274596663237</v>
      </c>
      <c r="O28" s="406">
        <f>'[54]FY19-20 Sales '!$O28</f>
        <v>29.064281488832556</v>
      </c>
      <c r="P28" s="406">
        <f>'[54]FY19-20 Sales '!$P28</f>
        <v>27.890355626845803</v>
      </c>
      <c r="Q28" s="406">
        <f>'[54]FY19-20 Sales '!$Q28</f>
        <v>28.270344906780384</v>
      </c>
      <c r="R28" s="406">
        <f>'[54]FY19-20 Sales '!$R28</f>
        <v>29.812385332708246</v>
      </c>
      <c r="S28" s="337">
        <f t="shared" si="3"/>
        <v>386.53499598389431</v>
      </c>
    </row>
    <row r="29" spans="1:19" s="205" customFormat="1">
      <c r="A29" s="448"/>
      <c r="B29" s="449"/>
      <c r="C29" s="334" t="s">
        <v>43</v>
      </c>
      <c r="D29" s="408">
        <f>'[54]FY19-20 Sales '!$D29</f>
        <v>331</v>
      </c>
      <c r="E29" s="409">
        <f>'[54]FY19-20 Sales '!$E29</f>
        <v>0.1415927387068259</v>
      </c>
      <c r="F29" s="409"/>
      <c r="G29" s="342">
        <f>'[54]FY19-20 Sales '!$G29</f>
        <v>0.14406121877048281</v>
      </c>
      <c r="H29" s="342">
        <f>'[54]FY19-20 Sales '!$H29</f>
        <v>0.15805215594299316</v>
      </c>
      <c r="I29" s="342">
        <f>'[54]FY19-20 Sales '!$I29</f>
        <v>0.16450355023220267</v>
      </c>
      <c r="J29" s="342">
        <f>'[54]FY19-20 Sales '!$J29</f>
        <v>0.14629152450692032</v>
      </c>
      <c r="K29" s="342">
        <f>'[54]FY19-20 Sales '!$K29</f>
        <v>0.13957000770014535</v>
      </c>
      <c r="L29" s="342">
        <f>'[54]FY19-20 Sales '!$L29</f>
        <v>0.1335061299732474</v>
      </c>
      <c r="M29" s="410">
        <f>'[54]FY19-20 Sales '!$M29</f>
        <v>0.13268928329214244</v>
      </c>
      <c r="N29" s="410">
        <f>'[54]FY19-20 Sales '!$N29</f>
        <v>0.1292314878126842</v>
      </c>
      <c r="O29" s="410">
        <f>'[54]FY19-20 Sales '!$O29</f>
        <v>0.12288521495627351</v>
      </c>
      <c r="P29" s="410">
        <f>'[54]FY19-20 Sales '!$P29</f>
        <v>0.11792179853917065</v>
      </c>
      <c r="Q29" s="410">
        <f>'[54]FY19-20 Sales '!$Q29</f>
        <v>0.11952841194758339</v>
      </c>
      <c r="R29" s="410">
        <f>'[54]FY19-20 Sales '!$R29</f>
        <v>0.12604823488847455</v>
      </c>
      <c r="S29" s="337">
        <f t="shared" si="3"/>
        <v>1.6342890185623207</v>
      </c>
    </row>
    <row r="30" spans="1:19" s="205" customFormat="1">
      <c r="A30" s="448"/>
      <c r="B30" s="449"/>
      <c r="C30" s="314" t="s">
        <v>121</v>
      </c>
      <c r="D30" s="342">
        <f>D31+D32+D33</f>
        <v>3334</v>
      </c>
      <c r="E30" s="342">
        <f t="shared" ref="E30" si="14">E31+E32+E33</f>
        <v>2.927529465577575</v>
      </c>
      <c r="F30" s="342"/>
      <c r="G30" s="342">
        <f t="shared" ref="G30:R30" si="15">G31+G32+G33</f>
        <v>0.1255824300969752</v>
      </c>
      <c r="H30" s="342">
        <f t="shared" si="15"/>
        <v>0.13777874430598666</v>
      </c>
      <c r="I30" s="342">
        <f t="shared" si="15"/>
        <v>0.14340261573555893</v>
      </c>
      <c r="J30" s="342">
        <f t="shared" si="15"/>
        <v>0.12752665364743174</v>
      </c>
      <c r="K30" s="342">
        <f t="shared" si="15"/>
        <v>0.12166730842089106</v>
      </c>
      <c r="L30" s="342">
        <f t="shared" si="15"/>
        <v>0.11638124665316432</v>
      </c>
      <c r="M30" s="342">
        <f t="shared" si="15"/>
        <v>0.11566917721417644</v>
      </c>
      <c r="N30" s="342">
        <f t="shared" si="15"/>
        <v>0.11265491450839908</v>
      </c>
      <c r="O30" s="342">
        <f t="shared" si="15"/>
        <v>0.10712268054447385</v>
      </c>
      <c r="P30" s="342">
        <f t="shared" si="15"/>
        <v>0.10279592348547613</v>
      </c>
      <c r="Q30" s="342">
        <f t="shared" si="15"/>
        <v>0.10419645596588158</v>
      </c>
      <c r="R30" s="342">
        <f t="shared" si="15"/>
        <v>0.10987997867731708</v>
      </c>
      <c r="S30" s="337">
        <f t="shared" si="3"/>
        <v>1.4246581292557321</v>
      </c>
    </row>
    <row r="31" spans="1:19">
      <c r="A31" s="340"/>
      <c r="B31" s="450"/>
      <c r="C31" s="347" t="s">
        <v>22</v>
      </c>
      <c r="D31" s="405">
        <f>'[54]FY19-20 Sales '!$D31</f>
        <v>2507</v>
      </c>
      <c r="E31" s="406">
        <f>'[54]FY19-20 Sales '!$E31</f>
        <v>2.0701652602287823</v>
      </c>
      <c r="F31" s="413"/>
      <c r="G31" s="406">
        <f>'[54]FY19-20 Sales '!$G31</f>
        <v>6.2458583888351536E-2</v>
      </c>
      <c r="H31" s="406">
        <f>'[54]FY19-20 Sales '!$H31</f>
        <v>6.8524436520475324E-2</v>
      </c>
      <c r="I31" s="406">
        <f>'[54]FY19-20 Sales '!$I31</f>
        <v>7.1321476243229515E-2</v>
      </c>
      <c r="J31" s="406">
        <f>'[54]FY19-20 Sales '!$J31</f>
        <v>6.3425545983527815E-2</v>
      </c>
      <c r="K31" s="406">
        <f>'[54]FY19-20 Sales '!$K31</f>
        <v>6.0511393063568363E-2</v>
      </c>
      <c r="L31" s="406">
        <f>'[54]FY19-20 Sales '!$L31</f>
        <v>5.7882363412656068E-2</v>
      </c>
      <c r="M31" s="406">
        <f>'[54]FY19-20 Sales '!$M31</f>
        <v>5.7528214757027948E-2</v>
      </c>
      <c r="N31" s="406">
        <f>'[54]FY19-20 Sales '!$N31</f>
        <v>5.6029067305231196E-2</v>
      </c>
      <c r="O31" s="406">
        <f>'[54]FY19-20 Sales '!$O31</f>
        <v>5.3277603594431934E-2</v>
      </c>
      <c r="P31" s="406">
        <f>'[54]FY19-20 Sales '!$P31</f>
        <v>5.1125685380034883E-2</v>
      </c>
      <c r="Q31" s="406">
        <f>'[54]FY19-20 Sales '!$Q31</f>
        <v>5.182224201895496E-2</v>
      </c>
      <c r="R31" s="406">
        <f>'[54]FY19-20 Sales '!$R31</f>
        <v>5.4648949383826188E-2</v>
      </c>
      <c r="S31" s="337">
        <f t="shared" si="3"/>
        <v>0.70855556155131572</v>
      </c>
    </row>
    <row r="32" spans="1:19" s="205" customFormat="1">
      <c r="A32" s="448"/>
      <c r="B32" s="449"/>
      <c r="C32" s="347" t="s">
        <v>29</v>
      </c>
      <c r="D32" s="405">
        <f>'[54]FY19-20 Sales '!$D32</f>
        <v>581</v>
      </c>
      <c r="E32" s="406">
        <f>'[54]FY19-20 Sales '!$E32</f>
        <v>0.54089450641413006</v>
      </c>
      <c r="F32" s="413"/>
      <c r="G32" s="406">
        <f>'[54]FY19-20 Sales '!$G32</f>
        <v>3.8323857834910297E-2</v>
      </c>
      <c r="H32" s="406">
        <f>'[54]FY19-20 Sales '!$H32</f>
        <v>4.2045794187751347E-2</v>
      </c>
      <c r="I32" s="406">
        <f>'[54]FY19-20 Sales '!$I32</f>
        <v>4.3762025104626498E-2</v>
      </c>
      <c r="J32" s="406">
        <f>'[54]FY19-20 Sales '!$J32</f>
        <v>3.8917174486685899E-2</v>
      </c>
      <c r="K32" s="406">
        <f>'[54]FY19-20 Sales '!$K32</f>
        <v>3.7129084279367848E-2</v>
      </c>
      <c r="L32" s="406">
        <f>'[54]FY19-20 Sales '!$L32</f>
        <v>3.5515942380963117E-2</v>
      </c>
      <c r="M32" s="406">
        <f>'[54]FY19-20 Sales '!$M32</f>
        <v>3.5298640900753797E-2</v>
      </c>
      <c r="N32" s="406">
        <f>'[54]FY19-20 Sales '!$N32</f>
        <v>3.4378781527718255E-2</v>
      </c>
      <c r="O32" s="406">
        <f>'[54]FY19-20 Sales '!$O32</f>
        <v>3.2690515519653171E-2</v>
      </c>
      <c r="P32" s="406">
        <f>'[54]FY19-20 Sales '!$P32</f>
        <v>3.1370123628150691E-2</v>
      </c>
      <c r="Q32" s="406">
        <f>'[54]FY19-20 Sales '!$Q32</f>
        <v>3.1797522649102787E-2</v>
      </c>
      <c r="R32" s="406">
        <f>'[54]FY19-20 Sales '!$R32</f>
        <v>3.3531957284794592E-2</v>
      </c>
      <c r="S32" s="337">
        <f t="shared" si="3"/>
        <v>0.4347614197844783</v>
      </c>
    </row>
    <row r="33" spans="1:19">
      <c r="A33" s="340"/>
      <c r="B33" s="450"/>
      <c r="C33" s="347" t="s">
        <v>122</v>
      </c>
      <c r="D33" s="405">
        <f>'[54]FY19-20 Sales '!$D33</f>
        <v>246.00000000000003</v>
      </c>
      <c r="E33" s="406">
        <f>'[54]FY19-20 Sales '!$E33</f>
        <v>0.31646969893466259</v>
      </c>
      <c r="F33" s="413"/>
      <c r="G33" s="406">
        <f>'[54]FY19-20 Sales '!$G33</f>
        <v>2.4799988373713361E-2</v>
      </c>
      <c r="H33" s="406">
        <f>'[54]FY19-20 Sales '!$H33</f>
        <v>2.7208513597760008E-2</v>
      </c>
      <c r="I33" s="406">
        <f>'[54]FY19-20 Sales '!$I33</f>
        <v>2.8319114387702918E-2</v>
      </c>
      <c r="J33" s="406">
        <f>'[54]FY19-20 Sales '!$J33</f>
        <v>2.5183933177218031E-2</v>
      </c>
      <c r="K33" s="406">
        <f>'[54]FY19-20 Sales '!$K33</f>
        <v>2.4026831077954849E-2</v>
      </c>
      <c r="L33" s="406">
        <f>'[54]FY19-20 Sales '!$L33</f>
        <v>2.2982940859545137E-2</v>
      </c>
      <c r="M33" s="406">
        <f>'[54]FY19-20 Sales '!$M33</f>
        <v>2.284232155639469E-2</v>
      </c>
      <c r="N33" s="406">
        <f>'[54]FY19-20 Sales '!$N33</f>
        <v>2.2247065675449634E-2</v>
      </c>
      <c r="O33" s="406">
        <f>'[54]FY19-20 Sales '!$O33</f>
        <v>2.1154561430388741E-2</v>
      </c>
      <c r="P33" s="406">
        <f>'[54]FY19-20 Sales '!$P33</f>
        <v>2.0300114477290562E-2</v>
      </c>
      <c r="Q33" s="406">
        <f>'[54]FY19-20 Sales '!$Q33</f>
        <v>2.0576691297823833E-2</v>
      </c>
      <c r="R33" s="406">
        <f>'[54]FY19-20 Sales '!$R33</f>
        <v>2.1699072008696314E-2</v>
      </c>
      <c r="S33" s="337">
        <f t="shared" si="3"/>
        <v>0.28134114791993808</v>
      </c>
    </row>
    <row r="34" spans="1:19">
      <c r="A34" s="340"/>
      <c r="B34" s="450"/>
      <c r="C34" s="334" t="s">
        <v>44</v>
      </c>
      <c r="D34" s="342">
        <f t="shared" ref="D34:F34" si="16">SUM(D35:D40)</f>
        <v>20550</v>
      </c>
      <c r="E34" s="342">
        <f t="shared" si="16"/>
        <v>343.51266854072929</v>
      </c>
      <c r="F34" s="344">
        <f t="shared" si="16"/>
        <v>0</v>
      </c>
      <c r="G34" s="342">
        <f t="shared" ref="G34:R34" si="17">SUM(G35:G40)</f>
        <v>21.207447100000003</v>
      </c>
      <c r="H34" s="345">
        <f t="shared" si="17"/>
        <v>20.435636000000002</v>
      </c>
      <c r="I34" s="345">
        <f t="shared" si="17"/>
        <v>21.492404300000008</v>
      </c>
      <c r="J34" s="345">
        <f t="shared" si="17"/>
        <v>18.971318700000001</v>
      </c>
      <c r="K34" s="345">
        <f t="shared" si="17"/>
        <v>17.474180620000002</v>
      </c>
      <c r="L34" s="345">
        <f t="shared" si="17"/>
        <v>16.377602</v>
      </c>
      <c r="M34" s="345">
        <f t="shared" si="17"/>
        <v>15.921744</v>
      </c>
      <c r="N34" s="345">
        <f t="shared" si="17"/>
        <v>14.927123889999999</v>
      </c>
      <c r="O34" s="345">
        <f t="shared" si="17"/>
        <v>21.1335035</v>
      </c>
      <c r="P34" s="345">
        <f t="shared" si="17"/>
        <v>27.471845999999999</v>
      </c>
      <c r="Q34" s="345">
        <f t="shared" si="17"/>
        <v>25.5810225</v>
      </c>
      <c r="R34" s="345">
        <f t="shared" si="17"/>
        <v>23.365182999999998</v>
      </c>
      <c r="S34" s="337">
        <f t="shared" si="3"/>
        <v>244.35901160999998</v>
      </c>
    </row>
    <row r="35" spans="1:19">
      <c r="A35" s="340"/>
      <c r="B35" s="450"/>
      <c r="C35" s="298" t="s">
        <v>45</v>
      </c>
      <c r="D35" s="405">
        <f>'[54]FY19-20 Sales '!$D35</f>
        <v>18680</v>
      </c>
      <c r="E35" s="406">
        <f>'[54]FY19-20 Sales '!$E35</f>
        <v>330.72574742872928</v>
      </c>
      <c r="F35" s="405"/>
      <c r="G35" s="406">
        <f>'[54]FY19-20 Sales '!$G35</f>
        <v>20.317662996472773</v>
      </c>
      <c r="H35" s="406">
        <f>'[54]FY19-20 Sales '!$H35</f>
        <v>19.578234165044165</v>
      </c>
      <c r="I35" s="406">
        <f>'[54]FY19-20 Sales '!$I35</f>
        <v>20.590664472356146</v>
      </c>
      <c r="J35" s="406">
        <f>'[54]FY19-20 Sales '!$J35</f>
        <v>18.175354069150636</v>
      </c>
      <c r="K35" s="406">
        <f>'[54]FY19-20 Sales '!$K35</f>
        <v>16.741030228794283</v>
      </c>
      <c r="L35" s="406">
        <f>'[54]FY19-20 Sales '!$L35</f>
        <v>15.690459891627334</v>
      </c>
      <c r="M35" s="406">
        <f>'[54]FY19-20 Sales '!$M35</f>
        <v>15.253727965593386</v>
      </c>
      <c r="N35" s="406">
        <f>'[54]FY19-20 Sales '!$N35</f>
        <v>14.300838345772306</v>
      </c>
      <c r="O35" s="406">
        <f>'[54]FY19-20 Sales '!$O35</f>
        <v>20.246821789680556</v>
      </c>
      <c r="P35" s="406">
        <f>'[54]FY19-20 Sales '!$P35</f>
        <v>26.319231460867275</v>
      </c>
      <c r="Q35" s="406">
        <f>'[54]FY19-20 Sales '!$Q35</f>
        <v>24.507739748655904</v>
      </c>
      <c r="R35" s="406">
        <f>'[54]FY19-20 Sales '!$R35</f>
        <v>22.38486847598524</v>
      </c>
      <c r="S35" s="337">
        <f t="shared" si="3"/>
        <v>234.10663360999999</v>
      </c>
    </row>
    <row r="36" spans="1:19">
      <c r="A36" s="340"/>
      <c r="B36" s="450"/>
      <c r="C36" s="298" t="s">
        <v>46</v>
      </c>
      <c r="D36" s="405"/>
      <c r="E36" s="406">
        <f>'[54]FY19-20 Sales '!$E36</f>
        <v>0</v>
      </c>
      <c r="F36" s="406"/>
      <c r="G36" s="406"/>
      <c r="H36" s="406"/>
      <c r="I36" s="406"/>
      <c r="J36" s="406"/>
      <c r="K36" s="406"/>
      <c r="L36" s="406"/>
      <c r="M36" s="406"/>
      <c r="N36" s="406"/>
      <c r="O36" s="406"/>
      <c r="P36" s="406"/>
      <c r="Q36" s="406"/>
      <c r="R36" s="406"/>
      <c r="S36" s="337">
        <f t="shared" si="3"/>
        <v>0</v>
      </c>
    </row>
    <row r="37" spans="1:19">
      <c r="A37" s="340"/>
      <c r="B37" s="450"/>
      <c r="C37" s="298" t="s">
        <v>47</v>
      </c>
      <c r="D37" s="405">
        <f>'[54]FY19-20 Sales '!$D37</f>
        <v>145</v>
      </c>
      <c r="E37" s="406">
        <f>'[54]FY19-20 Sales '!$E37</f>
        <v>1.4303975</v>
      </c>
      <c r="F37" s="406"/>
      <c r="G37" s="406">
        <f>'[54]FY19-20 Sales '!$G37</f>
        <v>8.5472102878517198E-2</v>
      </c>
      <c r="H37" s="406">
        <f>'[54]FY19-20 Sales '!$H37</f>
        <v>8.236148247093493E-2</v>
      </c>
      <c r="I37" s="406">
        <f>'[54]FY19-20 Sales '!$I37</f>
        <v>8.6620562238077486E-2</v>
      </c>
      <c r="J37" s="406">
        <f>'[54]FY19-20 Sales '!$J37</f>
        <v>7.6459863180209808E-2</v>
      </c>
      <c r="K37" s="406">
        <f>'[54]FY19-20 Sales '!$K37</f>
        <v>7.042596671951297E-2</v>
      </c>
      <c r="L37" s="406">
        <f>'[54]FY19-20 Sales '!$L37</f>
        <v>6.6006439928708305E-2</v>
      </c>
      <c r="M37" s="406">
        <f>'[54]FY19-20 Sales '!$M37</f>
        <v>6.4169201260127831E-2</v>
      </c>
      <c r="N37" s="406">
        <f>'[54]FY19-20 Sales '!$N37</f>
        <v>6.0160596548485643E-2</v>
      </c>
      <c r="O37" s="406">
        <f>'[54]FY19-20 Sales '!$O37</f>
        <v>8.5174088932915615E-2</v>
      </c>
      <c r="P37" s="406">
        <f>'[54]FY19-20 Sales '!$P37</f>
        <v>0.11071942966557165</v>
      </c>
      <c r="Q37" s="406">
        <f>'[54]FY19-20 Sales '!$Q37</f>
        <v>0.10309886789049981</v>
      </c>
      <c r="R37" s="406">
        <f>'[54]FY19-20 Sales '!$R37</f>
        <v>9.416839828643879E-2</v>
      </c>
      <c r="S37" s="337">
        <f t="shared" si="3"/>
        <v>0.98483700000000007</v>
      </c>
    </row>
    <row r="38" spans="1:19" s="205" customFormat="1">
      <c r="A38" s="448"/>
      <c r="B38" s="449"/>
      <c r="C38" s="298" t="s">
        <v>48</v>
      </c>
      <c r="D38" s="405"/>
      <c r="E38" s="406">
        <f>'[54]FY19-20 Sales '!$E38</f>
        <v>0</v>
      </c>
      <c r="F38" s="406"/>
      <c r="G38" s="406"/>
      <c r="H38" s="406"/>
      <c r="I38" s="406"/>
      <c r="J38" s="406"/>
      <c r="K38" s="406"/>
      <c r="L38" s="406"/>
      <c r="M38" s="406"/>
      <c r="N38" s="406"/>
      <c r="O38" s="406"/>
      <c r="P38" s="406"/>
      <c r="Q38" s="406"/>
      <c r="R38" s="406"/>
      <c r="S38" s="337">
        <f t="shared" si="3"/>
        <v>0</v>
      </c>
    </row>
    <row r="39" spans="1:19">
      <c r="A39" s="340"/>
      <c r="B39" s="450"/>
      <c r="C39" s="298" t="s">
        <v>49</v>
      </c>
      <c r="D39" s="405">
        <f>'[54]FY19-20 Sales '!$D39</f>
        <v>1725</v>
      </c>
      <c r="E39" s="406">
        <f>'[54]FY19-20 Sales '!$E39</f>
        <v>11.356523612</v>
      </c>
      <c r="F39" s="406"/>
      <c r="G39" s="406">
        <f>'[54]FY19-20 Sales '!$G39</f>
        <v>0.80431200064871278</v>
      </c>
      <c r="H39" s="406">
        <f>'[54]FY19-20 Sales '!$H39</f>
        <v>0.77504035248489933</v>
      </c>
      <c r="I39" s="406">
        <f>'[54]FY19-20 Sales '!$I39</f>
        <v>0.81511926540578283</v>
      </c>
      <c r="J39" s="406">
        <f>'[54]FY19-20 Sales '!$J39</f>
        <v>0.71950476766915217</v>
      </c>
      <c r="K39" s="406">
        <f>'[54]FY19-20 Sales '!$K39</f>
        <v>0.66272442448620628</v>
      </c>
      <c r="L39" s="406">
        <f>'[54]FY19-20 Sales '!$L39</f>
        <v>0.62113566844395707</v>
      </c>
      <c r="M39" s="406">
        <f>'[54]FY19-20 Sales '!$M39</f>
        <v>0.60384683314648646</v>
      </c>
      <c r="N39" s="406">
        <f>'[54]FY19-20 Sales '!$N39</f>
        <v>0.56612494767920907</v>
      </c>
      <c r="O39" s="406">
        <f>'[54]FY19-20 Sales '!$O39</f>
        <v>0.80150762138652576</v>
      </c>
      <c r="P39" s="406">
        <f>'[54]FY19-20 Sales '!$P39</f>
        <v>1.041895109467152</v>
      </c>
      <c r="Q39" s="406">
        <f>'[54]FY19-20 Sales '!$Q39</f>
        <v>0.97018388345359763</v>
      </c>
      <c r="R39" s="406">
        <f>'[54]FY19-20 Sales '!$R39</f>
        <v>0.88614612572831986</v>
      </c>
      <c r="S39" s="337">
        <f t="shared" si="3"/>
        <v>9.2675410000000014</v>
      </c>
    </row>
    <row r="40" spans="1:19">
      <c r="A40" s="340"/>
      <c r="B40" s="450"/>
      <c r="C40" s="298" t="s">
        <v>108</v>
      </c>
      <c r="D40" s="405"/>
      <c r="E40" s="406">
        <f>'[54]FY19-20 Sales '!$E40</f>
        <v>0</v>
      </c>
      <c r="F40" s="406"/>
      <c r="G40" s="406"/>
      <c r="H40" s="406"/>
      <c r="I40" s="406"/>
      <c r="J40" s="406"/>
      <c r="K40" s="406"/>
      <c r="L40" s="406"/>
      <c r="M40" s="406"/>
      <c r="N40" s="406"/>
      <c r="O40" s="406"/>
      <c r="P40" s="406"/>
      <c r="Q40" s="406"/>
      <c r="R40" s="406"/>
      <c r="S40" s="337">
        <f t="shared" si="3"/>
        <v>0</v>
      </c>
    </row>
    <row r="41" spans="1:19">
      <c r="A41" s="340"/>
      <c r="B41" s="450"/>
      <c r="C41" s="334" t="s">
        <v>52</v>
      </c>
      <c r="D41" s="335">
        <f t="shared" ref="D41:Q41" si="18">D42+D43</f>
        <v>5529</v>
      </c>
      <c r="E41" s="342">
        <f t="shared" si="18"/>
        <v>13.65693039046783</v>
      </c>
      <c r="F41" s="414">
        <f t="shared" si="18"/>
        <v>0</v>
      </c>
      <c r="G41" s="342">
        <f t="shared" si="18"/>
        <v>0.63769699999999985</v>
      </c>
      <c r="H41" s="345">
        <f t="shared" si="18"/>
        <v>0.66216600000000003</v>
      </c>
      <c r="I41" s="345">
        <f t="shared" si="18"/>
        <v>0.66373499999999985</v>
      </c>
      <c r="J41" s="345">
        <f t="shared" si="18"/>
        <v>0.6212390000000001</v>
      </c>
      <c r="K41" s="345">
        <f t="shared" si="18"/>
        <v>0.63420100000000001</v>
      </c>
      <c r="L41" s="345">
        <f t="shared" si="18"/>
        <v>0.62585000000000002</v>
      </c>
      <c r="M41" s="345">
        <f t="shared" si="18"/>
        <v>0.61601099999999998</v>
      </c>
      <c r="N41" s="345">
        <f t="shared" si="18"/>
        <v>0.63238200000000011</v>
      </c>
      <c r="O41" s="345">
        <f t="shared" si="18"/>
        <v>0.59531000000000012</v>
      </c>
      <c r="P41" s="345">
        <f t="shared" si="18"/>
        <v>0.61791099999999988</v>
      </c>
      <c r="Q41" s="345">
        <f t="shared" si="18"/>
        <v>0.59086900000000009</v>
      </c>
      <c r="R41" s="345">
        <f>R42+R43</f>
        <v>0.651451</v>
      </c>
      <c r="S41" s="337">
        <f t="shared" si="3"/>
        <v>7.5488219999999995</v>
      </c>
    </row>
    <row r="42" spans="1:19">
      <c r="A42" s="340"/>
      <c r="B42" s="450"/>
      <c r="C42" s="298" t="s">
        <v>53</v>
      </c>
      <c r="D42" s="405">
        <f>'[54]FY19-20 Sales '!$D43</f>
        <v>5490</v>
      </c>
      <c r="E42" s="406">
        <f>'[54]FY19-20 Sales '!$E43</f>
        <v>13.55565343046783</v>
      </c>
      <c r="F42" s="405"/>
      <c r="G42" s="406">
        <f>'[54]FY19-20 Sales '!$G43</f>
        <v>0.63235454608149444</v>
      </c>
      <c r="H42" s="406">
        <f>'[54]FY19-20 Sales '!$H43</f>
        <v>0.65661855138192426</v>
      </c>
      <c r="I42" s="406">
        <f>'[54]FY19-20 Sales '!$I43</f>
        <v>0.65817440672200234</v>
      </c>
      <c r="J42" s="406">
        <f>'[54]FY19-20 Sales '!$J43</f>
        <v>0.61603442677811193</v>
      </c>
      <c r="K42" s="406">
        <f>'[54]FY19-20 Sales '!$K43</f>
        <v>0.62888783462903219</v>
      </c>
      <c r="L42" s="406">
        <f>'[54]FY19-20 Sales '!$L43</f>
        <v>0.62060679706052146</v>
      </c>
      <c r="M42" s="406">
        <f>'[54]FY19-20 Sales '!$M43</f>
        <v>0.61085022555572244</v>
      </c>
      <c r="N42" s="406">
        <f>'[54]FY19-20 Sales '!$N43</f>
        <v>0.62708407372170127</v>
      </c>
      <c r="O42" s="406">
        <f>'[54]FY19-20 Sales '!$O43</f>
        <v>0.59032265296492625</v>
      </c>
      <c r="P42" s="406">
        <f>'[54]FY19-20 Sales '!$P43</f>
        <v>0.61273430786684324</v>
      </c>
      <c r="Q42" s="406">
        <f>'[54]FY19-20 Sales '!$Q43</f>
        <v>0.58591885846824854</v>
      </c>
      <c r="R42" s="406">
        <f>'[54]FY19-20 Sales '!$R43</f>
        <v>0.64599331876947164</v>
      </c>
      <c r="S42" s="337">
        <f t="shared" si="3"/>
        <v>7.4855800000000006</v>
      </c>
    </row>
    <row r="43" spans="1:19">
      <c r="A43" s="340"/>
      <c r="B43" s="450"/>
      <c r="C43" s="298" t="s">
        <v>54</v>
      </c>
      <c r="D43" s="405">
        <f>'[54]FY19-20 Sales '!$D44</f>
        <v>39</v>
      </c>
      <c r="E43" s="406">
        <f>'[54]FY19-20 Sales '!$E44</f>
        <v>0.10127695999999999</v>
      </c>
      <c r="F43" s="406"/>
      <c r="G43" s="406">
        <f>'[54]FY19-20 Sales '!$G44</f>
        <v>5.342453918505431E-3</v>
      </c>
      <c r="H43" s="406">
        <f>'[54]FY19-20 Sales '!$H44</f>
        <v>5.5474486180757754E-3</v>
      </c>
      <c r="I43" s="406">
        <f>'[54]FY19-20 Sales '!$I44</f>
        <v>5.5605932779975477E-3</v>
      </c>
      <c r="J43" s="406">
        <f>'[54]FY19-20 Sales '!$J44</f>
        <v>5.2045732218881317E-3</v>
      </c>
      <c r="K43" s="406">
        <f>'[54]FY19-20 Sales '!$K44</f>
        <v>5.3131653709678154E-3</v>
      </c>
      <c r="L43" s="406">
        <f>'[54]FY19-20 Sales '!$L44</f>
        <v>5.2432029394785052E-3</v>
      </c>
      <c r="M43" s="406">
        <f>'[54]FY19-20 Sales '!$M44</f>
        <v>5.1607744442775305E-3</v>
      </c>
      <c r="N43" s="406">
        <f>'[54]FY19-20 Sales '!$N44</f>
        <v>5.2979262782987873E-3</v>
      </c>
      <c r="O43" s="406">
        <f>'[54]FY19-20 Sales '!$O44</f>
        <v>4.9873470350738176E-3</v>
      </c>
      <c r="P43" s="406">
        <f>'[54]FY19-20 Sales '!$P44</f>
        <v>5.1766921331566716E-3</v>
      </c>
      <c r="Q43" s="406">
        <f>'[54]FY19-20 Sales '!$Q44</f>
        <v>4.9501415317515784E-3</v>
      </c>
      <c r="R43" s="406">
        <f>'[54]FY19-20 Sales '!$R44</f>
        <v>5.45768123052842E-3</v>
      </c>
      <c r="S43" s="337">
        <f t="shared" si="3"/>
        <v>6.3242000000000007E-2</v>
      </c>
    </row>
    <row r="44" spans="1:19">
      <c r="A44" s="340"/>
      <c r="B44" s="450"/>
      <c r="C44" s="334" t="s">
        <v>55</v>
      </c>
      <c r="D44" s="335">
        <f>D45+D50</f>
        <v>1164283</v>
      </c>
      <c r="E44" s="335">
        <f t="shared" ref="E44:R44" si="19">E45+E50</f>
        <v>0</v>
      </c>
      <c r="F44" s="335">
        <f t="shared" si="19"/>
        <v>5907274.9952568542</v>
      </c>
      <c r="G44" s="345">
        <f t="shared" si="19"/>
        <v>621.37214400000005</v>
      </c>
      <c r="H44" s="345">
        <f t="shared" si="19"/>
        <v>303.34294889999995</v>
      </c>
      <c r="I44" s="345">
        <f t="shared" si="19"/>
        <v>211.24235759999999</v>
      </c>
      <c r="J44" s="345">
        <f t="shared" si="19"/>
        <v>503.73642443615006</v>
      </c>
      <c r="K44" s="345">
        <f t="shared" si="19"/>
        <v>643.72328574570565</v>
      </c>
      <c r="L44" s="345">
        <f t="shared" si="19"/>
        <v>461.58572973539293</v>
      </c>
      <c r="M44" s="345">
        <f t="shared" si="19"/>
        <v>405.121735</v>
      </c>
      <c r="N44" s="345">
        <f t="shared" si="19"/>
        <v>311.55408999999997</v>
      </c>
      <c r="O44" s="345">
        <f t="shared" si="19"/>
        <v>602.59135599999991</v>
      </c>
      <c r="P44" s="345">
        <f t="shared" si="19"/>
        <v>840.88445690000003</v>
      </c>
      <c r="Q44" s="345">
        <f t="shared" si="19"/>
        <v>969.73800000000006</v>
      </c>
      <c r="R44" s="343">
        <f t="shared" si="19"/>
        <v>1265.3817986025822</v>
      </c>
      <c r="S44" s="337">
        <f t="shared" si="3"/>
        <v>7140.2743269198318</v>
      </c>
    </row>
    <row r="45" spans="1:19" s="205" customFormat="1">
      <c r="A45" s="448"/>
      <c r="B45" s="449"/>
      <c r="C45" s="334" t="s">
        <v>139</v>
      </c>
      <c r="D45" s="344">
        <f>D46+D47</f>
        <v>1164152</v>
      </c>
      <c r="E45" s="342">
        <f>E46+E47</f>
        <v>0</v>
      </c>
      <c r="F45" s="342">
        <f t="shared" ref="F45:R45" si="20">F46+F47</f>
        <v>5906250.4952568542</v>
      </c>
      <c r="G45" s="345">
        <f t="shared" si="20"/>
        <v>621.17982330846746</v>
      </c>
      <c r="H45" s="345">
        <f t="shared" si="20"/>
        <v>303.24906132189187</v>
      </c>
      <c r="I45" s="345">
        <f t="shared" si="20"/>
        <v>211.17697604614872</v>
      </c>
      <c r="J45" s="345">
        <f t="shared" si="20"/>
        <v>503.58051313817316</v>
      </c>
      <c r="K45" s="345">
        <f t="shared" si="20"/>
        <v>643.52404715951263</v>
      </c>
      <c r="L45" s="345">
        <f t="shared" si="20"/>
        <v>461.44286448531454</v>
      </c>
      <c r="M45" s="345">
        <f t="shared" si="20"/>
        <v>404.99634590268943</v>
      </c>
      <c r="N45" s="345">
        <f t="shared" si="20"/>
        <v>311.45766099426294</v>
      </c>
      <c r="O45" s="345">
        <f t="shared" si="20"/>
        <v>602.40484814409342</v>
      </c>
      <c r="P45" s="345">
        <f t="shared" si="20"/>
        <v>840.62419502342323</v>
      </c>
      <c r="Q45" s="345">
        <f t="shared" si="20"/>
        <v>969.43785670492912</v>
      </c>
      <c r="R45" s="343">
        <f t="shared" si="20"/>
        <v>1264.9901506909243</v>
      </c>
      <c r="S45" s="337">
        <f t="shared" si="3"/>
        <v>7138.0643429198308</v>
      </c>
    </row>
    <row r="46" spans="1:19">
      <c r="A46" s="340"/>
      <c r="B46" s="450"/>
      <c r="C46" s="334" t="s">
        <v>123</v>
      </c>
      <c r="D46" s="338"/>
      <c r="E46" s="338"/>
      <c r="F46" s="383"/>
      <c r="G46" s="351"/>
      <c r="H46" s="351"/>
      <c r="I46" s="351"/>
      <c r="J46" s="351"/>
      <c r="K46" s="351"/>
      <c r="L46" s="351"/>
      <c r="M46" s="351"/>
      <c r="N46" s="351"/>
      <c r="O46" s="351"/>
      <c r="P46" s="351"/>
      <c r="Q46" s="351"/>
      <c r="R46" s="350"/>
      <c r="S46" s="337">
        <f t="shared" si="3"/>
        <v>0</v>
      </c>
    </row>
    <row r="47" spans="1:19">
      <c r="A47" s="340"/>
      <c r="B47" s="450"/>
      <c r="C47" s="334" t="s">
        <v>143</v>
      </c>
      <c r="D47" s="338">
        <f>D48+D49</f>
        <v>1164152</v>
      </c>
      <c r="E47" s="338"/>
      <c r="F47" s="338">
        <f t="shared" ref="F47" si="21">F48+F49</f>
        <v>5906250.4952568542</v>
      </c>
      <c r="G47" s="351">
        <f>+G48</f>
        <v>621.17982330846746</v>
      </c>
      <c r="H47" s="351">
        <f t="shared" ref="H47:R47" si="22">+H48</f>
        <v>303.24906132189187</v>
      </c>
      <c r="I47" s="351">
        <f t="shared" si="22"/>
        <v>211.17697604614872</v>
      </c>
      <c r="J47" s="351">
        <f t="shared" si="22"/>
        <v>503.58051313817316</v>
      </c>
      <c r="K47" s="351">
        <f t="shared" si="22"/>
        <v>643.52404715951263</v>
      </c>
      <c r="L47" s="351">
        <f t="shared" si="22"/>
        <v>461.44286448531454</v>
      </c>
      <c r="M47" s="351">
        <f t="shared" si="22"/>
        <v>404.99634590268943</v>
      </c>
      <c r="N47" s="351">
        <f t="shared" si="22"/>
        <v>311.45766099426294</v>
      </c>
      <c r="O47" s="351">
        <f t="shared" si="22"/>
        <v>602.40484814409342</v>
      </c>
      <c r="P47" s="351">
        <f t="shared" si="22"/>
        <v>840.62419502342323</v>
      </c>
      <c r="Q47" s="351">
        <f t="shared" si="22"/>
        <v>969.43785670492912</v>
      </c>
      <c r="R47" s="350">
        <f t="shared" si="22"/>
        <v>1264.9901506909243</v>
      </c>
      <c r="S47" s="337">
        <f t="shared" si="3"/>
        <v>7138.0643429198308</v>
      </c>
    </row>
    <row r="48" spans="1:19" s="205" customFormat="1">
      <c r="A48" s="448"/>
      <c r="B48" s="449"/>
      <c r="C48" s="451" t="s">
        <v>144</v>
      </c>
      <c r="D48" s="405">
        <f>'[54]FY19-20 Sales '!$D48</f>
        <v>1164152</v>
      </c>
      <c r="E48" s="405"/>
      <c r="F48" s="405">
        <f>'[54]FY19-20 Sales '!$F48</f>
        <v>5906250.4952568542</v>
      </c>
      <c r="G48" s="351">
        <f>'[54]FY19-20 Sales '!$G48</f>
        <v>621.17982330846746</v>
      </c>
      <c r="H48" s="351">
        <f>'[54]FY19-20 Sales '!$H48</f>
        <v>303.24906132189187</v>
      </c>
      <c r="I48" s="351">
        <f>'[54]FY19-20 Sales '!$I48</f>
        <v>211.17697604614872</v>
      </c>
      <c r="J48" s="351">
        <f>'[54]FY19-20 Sales '!$J48</f>
        <v>503.58051313817316</v>
      </c>
      <c r="K48" s="351">
        <f>'[54]FY19-20 Sales '!$K48</f>
        <v>643.52404715951263</v>
      </c>
      <c r="L48" s="351">
        <f>'[54]FY19-20 Sales '!$L48</f>
        <v>461.44286448531454</v>
      </c>
      <c r="M48" s="351">
        <f>'[54]FY19-20 Sales '!$M48</f>
        <v>404.99634590268943</v>
      </c>
      <c r="N48" s="351">
        <f>'[54]FY19-20 Sales '!$N48</f>
        <v>311.45766099426294</v>
      </c>
      <c r="O48" s="351">
        <f>'[54]FY19-20 Sales '!$O48</f>
        <v>602.40484814409342</v>
      </c>
      <c r="P48" s="351">
        <f>'[54]FY19-20 Sales '!$P48</f>
        <v>840.62419502342323</v>
      </c>
      <c r="Q48" s="351">
        <f>'[54]FY19-20 Sales '!$Q48</f>
        <v>969.43785670492912</v>
      </c>
      <c r="R48" s="350">
        <f>'[54]FY19-20 Sales '!$R48</f>
        <v>1264.9901506909243</v>
      </c>
      <c r="S48" s="337">
        <f t="shared" si="3"/>
        <v>7138.0643429198308</v>
      </c>
    </row>
    <row r="49" spans="1:19" s="205" customFormat="1">
      <c r="A49" s="448"/>
      <c r="B49" s="446"/>
      <c r="C49" s="452" t="s">
        <v>145</v>
      </c>
      <c r="D49" s="417"/>
      <c r="E49" s="417"/>
      <c r="F49" s="417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351"/>
      <c r="R49" s="350"/>
      <c r="S49" s="337">
        <f t="shared" si="3"/>
        <v>0</v>
      </c>
    </row>
    <row r="50" spans="1:19">
      <c r="A50" s="340"/>
      <c r="B50" s="450"/>
      <c r="C50" s="334" t="s">
        <v>141</v>
      </c>
      <c r="D50" s="335">
        <f>D51</f>
        <v>131</v>
      </c>
      <c r="E50" s="335"/>
      <c r="F50" s="336">
        <f t="shared" ref="F50:R50" si="23">F51</f>
        <v>1024.5</v>
      </c>
      <c r="G50" s="345">
        <f t="shared" si="23"/>
        <v>0.19232069153260059</v>
      </c>
      <c r="H50" s="345">
        <f t="shared" si="23"/>
        <v>9.3887578108081904E-2</v>
      </c>
      <c r="I50" s="345">
        <f t="shared" si="23"/>
        <v>6.538155385126003E-2</v>
      </c>
      <c r="J50" s="345">
        <f t="shared" si="23"/>
        <v>0.15591129797688516</v>
      </c>
      <c r="K50" s="345">
        <f t="shared" si="23"/>
        <v>0.19923858619296578</v>
      </c>
      <c r="L50" s="345">
        <f t="shared" si="23"/>
        <v>0.14286525007836665</v>
      </c>
      <c r="M50" s="345">
        <f t="shared" si="23"/>
        <v>0.12538909731055944</v>
      </c>
      <c r="N50" s="345">
        <f t="shared" si="23"/>
        <v>9.6429005737035542E-2</v>
      </c>
      <c r="O50" s="345">
        <f t="shared" si="23"/>
        <v>0.18650785590653626</v>
      </c>
      <c r="P50" s="345">
        <f t="shared" si="23"/>
        <v>0.26026187657685423</v>
      </c>
      <c r="Q50" s="345">
        <f t="shared" si="23"/>
        <v>0.30014329507091814</v>
      </c>
      <c r="R50" s="343">
        <f t="shared" si="23"/>
        <v>0.39164791165793639</v>
      </c>
      <c r="S50" s="337">
        <f t="shared" si="3"/>
        <v>2.2099840000000004</v>
      </c>
    </row>
    <row r="51" spans="1:19">
      <c r="A51" s="340"/>
      <c r="B51" s="450"/>
      <c r="C51" s="298" t="s">
        <v>109</v>
      </c>
      <c r="D51" s="405">
        <f>'[54]FY19-20 Sales '!$D59</f>
        <v>131</v>
      </c>
      <c r="E51" s="405"/>
      <c r="F51" s="405">
        <f>'[54]FY19-20 Sales '!$F59</f>
        <v>1024.5</v>
      </c>
      <c r="G51" s="351">
        <f>'[54]FY19-20 Sales '!$G59</f>
        <v>0.19232069153260059</v>
      </c>
      <c r="H51" s="351">
        <f>'[54]FY19-20 Sales '!$H59</f>
        <v>9.3887578108081904E-2</v>
      </c>
      <c r="I51" s="351">
        <f>'[54]FY19-20 Sales '!$I59</f>
        <v>6.538155385126003E-2</v>
      </c>
      <c r="J51" s="351">
        <f>'[54]FY19-20 Sales '!$J59</f>
        <v>0.15591129797688516</v>
      </c>
      <c r="K51" s="351">
        <f>'[54]FY19-20 Sales '!$K59</f>
        <v>0.19923858619296578</v>
      </c>
      <c r="L51" s="351">
        <f>'[54]FY19-20 Sales '!$L59</f>
        <v>0.14286525007836665</v>
      </c>
      <c r="M51" s="351">
        <f>'[54]FY19-20 Sales '!$M59</f>
        <v>0.12538909731055944</v>
      </c>
      <c r="N51" s="351">
        <f>'[54]FY19-20 Sales '!$N59</f>
        <v>9.6429005737035542E-2</v>
      </c>
      <c r="O51" s="351">
        <f>'[54]FY19-20 Sales '!$O59</f>
        <v>0.18650785590653626</v>
      </c>
      <c r="P51" s="351">
        <f>'[54]FY19-20 Sales '!$P59</f>
        <v>0.26026187657685423</v>
      </c>
      <c r="Q51" s="351">
        <f>'[54]FY19-20 Sales '!$Q59</f>
        <v>0.30014329507091814</v>
      </c>
      <c r="R51" s="351">
        <f>'[54]FY19-20 Sales '!$R59</f>
        <v>0.39164791165793639</v>
      </c>
      <c r="S51" s="337">
        <f t="shared" si="3"/>
        <v>2.2099840000000004</v>
      </c>
    </row>
    <row r="52" spans="1:19">
      <c r="A52" s="453"/>
      <c r="B52" s="450"/>
      <c r="C52" s="334" t="s">
        <v>68</v>
      </c>
      <c r="D52" s="335">
        <f>D53+D57</f>
        <v>73203</v>
      </c>
      <c r="E52" s="342">
        <f>E53+E57</f>
        <v>75.65635474468084</v>
      </c>
      <c r="F52" s="414">
        <f t="shared" ref="F52:R52" si="24">F53+F57</f>
        <v>130298.83500000001</v>
      </c>
      <c r="G52" s="345">
        <f t="shared" si="24"/>
        <v>26.076889000000001</v>
      </c>
      <c r="H52" s="345">
        <f t="shared" si="24"/>
        <v>26.199191000000006</v>
      </c>
      <c r="I52" s="345">
        <f t="shared" si="24"/>
        <v>25.661258000000004</v>
      </c>
      <c r="J52" s="345">
        <f t="shared" si="24"/>
        <v>24.023554000000004</v>
      </c>
      <c r="K52" s="345">
        <f t="shared" si="24"/>
        <v>23.813270000000003</v>
      </c>
      <c r="L52" s="345">
        <f t="shared" si="24"/>
        <v>24.521911999999997</v>
      </c>
      <c r="M52" s="345">
        <f t="shared" si="24"/>
        <v>26.001634999999997</v>
      </c>
      <c r="N52" s="345">
        <f t="shared" si="24"/>
        <v>25.921545000000002</v>
      </c>
      <c r="O52" s="345">
        <f t="shared" si="24"/>
        <v>25.428137999999997</v>
      </c>
      <c r="P52" s="345">
        <f t="shared" si="24"/>
        <v>26.748207999999998</v>
      </c>
      <c r="Q52" s="345">
        <f t="shared" si="24"/>
        <v>27.231877999999995</v>
      </c>
      <c r="R52" s="343">
        <f t="shared" si="24"/>
        <v>26.195993999999999</v>
      </c>
      <c r="S52" s="337">
        <f t="shared" si="3"/>
        <v>307.82347199999998</v>
      </c>
    </row>
    <row r="53" spans="1:19">
      <c r="A53" s="453"/>
      <c r="B53" s="450"/>
      <c r="C53" s="334" t="s">
        <v>69</v>
      </c>
      <c r="D53" s="335">
        <f>D54+D55+D56</f>
        <v>40941</v>
      </c>
      <c r="E53" s="342">
        <f>E54+E55+E56</f>
        <v>75.65635474468084</v>
      </c>
      <c r="F53" s="343">
        <f t="shared" ref="F53:R53" si="25">F54+F55+F56</f>
        <v>0</v>
      </c>
      <c r="G53" s="345">
        <f t="shared" si="25"/>
        <v>8.0442374631962394</v>
      </c>
      <c r="H53" s="345">
        <f t="shared" si="25"/>
        <v>8.0819653658698982</v>
      </c>
      <c r="I53" s="345">
        <f t="shared" si="25"/>
        <v>7.9160229947807101</v>
      </c>
      <c r="J53" s="345">
        <f t="shared" si="25"/>
        <v>7.4108216315956188</v>
      </c>
      <c r="K53" s="345">
        <f t="shared" si="25"/>
        <v>7.3459529108402108</v>
      </c>
      <c r="L53" s="345">
        <f t="shared" si="25"/>
        <v>7.5645558478851278</v>
      </c>
      <c r="M53" s="345">
        <f t="shared" si="25"/>
        <v>8.0210229974654759</v>
      </c>
      <c r="N53" s="345">
        <f t="shared" si="25"/>
        <v>7.9963167152694918</v>
      </c>
      <c r="O53" s="345">
        <f t="shared" si="25"/>
        <v>7.8441097908160682</v>
      </c>
      <c r="P53" s="345">
        <f t="shared" si="25"/>
        <v>8.2513269457474507</v>
      </c>
      <c r="Q53" s="345">
        <f t="shared" si="25"/>
        <v>8.4005301859738477</v>
      </c>
      <c r="R53" s="343">
        <f t="shared" si="25"/>
        <v>8.0809791505598643</v>
      </c>
      <c r="S53" s="337">
        <f t="shared" si="3"/>
        <v>94.957842000000014</v>
      </c>
    </row>
    <row r="54" spans="1:19" s="205" customFormat="1">
      <c r="A54" s="454"/>
      <c r="B54" s="449"/>
      <c r="C54" s="298" t="s">
        <v>70</v>
      </c>
      <c r="D54" s="405">
        <f>'[54]FY19-20 Sales '!$D62</f>
        <v>30832</v>
      </c>
      <c r="E54" s="406">
        <f>'[54]FY19-20 Sales '!$E62</f>
        <v>50.980289302258527</v>
      </c>
      <c r="F54" s="405"/>
      <c r="G54" s="351">
        <f>'[54]FY19-20 Sales '!$G62</f>
        <v>4.9572040589567719</v>
      </c>
      <c r="H54" s="351">
        <f>'[54]FY19-20 Sales '!$H62</f>
        <v>4.9804536103437691</v>
      </c>
      <c r="I54" s="351">
        <f>'[54]FY19-20 Sales '!$I62</f>
        <v>4.8781928057268225</v>
      </c>
      <c r="J54" s="351">
        <f>'[54]FY19-20 Sales '!$J62</f>
        <v>4.5668660628715028</v>
      </c>
      <c r="K54" s="351">
        <f>'[54]FY19-20 Sales '!$K62</f>
        <v>4.5268911755935886</v>
      </c>
      <c r="L54" s="351">
        <f>'[54]FY19-20 Sales '!$L62</f>
        <v>4.6616036790194091</v>
      </c>
      <c r="M54" s="351">
        <f>'[54]FY19-20 Sales '!$M62</f>
        <v>4.9428983097451713</v>
      </c>
      <c r="N54" s="351">
        <f>'[54]FY19-20 Sales '!$N62</f>
        <v>4.927673239259124</v>
      </c>
      <c r="O54" s="351">
        <f>'[54]FY19-20 Sales '!$O62</f>
        <v>4.8338768058303616</v>
      </c>
      <c r="P54" s="351">
        <f>'[54]FY19-20 Sales '!$P62</f>
        <v>5.0848214780306034</v>
      </c>
      <c r="Q54" s="351">
        <f>'[54]FY19-20 Sales '!$Q62</f>
        <v>5.1767669124417255</v>
      </c>
      <c r="R54" s="350">
        <f>'[54]FY19-20 Sales '!$R62</f>
        <v>4.9798458621811532</v>
      </c>
      <c r="S54" s="337">
        <f t="shared" si="3"/>
        <v>58.517094</v>
      </c>
    </row>
    <row r="55" spans="1:19">
      <c r="A55" s="453"/>
      <c r="B55" s="450"/>
      <c r="C55" s="298" t="s">
        <v>71</v>
      </c>
      <c r="D55" s="405">
        <f>'[54]FY19-20 Sales '!$D63</f>
        <v>4911</v>
      </c>
      <c r="E55" s="406">
        <f>'[54]FY19-20 Sales '!$E63</f>
        <v>11.089536151766508</v>
      </c>
      <c r="F55" s="406"/>
      <c r="G55" s="351">
        <f>'[54]FY19-20 Sales '!$G63</f>
        <v>1.4023278077687462</v>
      </c>
      <c r="H55" s="351">
        <f>'[54]FY19-20 Sales '!$H63</f>
        <v>1.4089047999684574</v>
      </c>
      <c r="I55" s="351">
        <f>'[54]FY19-20 Sales '!$I63</f>
        <v>1.3799765637583608</v>
      </c>
      <c r="J55" s="351">
        <f>'[54]FY19-20 Sales '!$J63</f>
        <v>1.2919063242411351</v>
      </c>
      <c r="K55" s="351">
        <f>'[54]FY19-20 Sales '!$K63</f>
        <v>1.2805979545683248</v>
      </c>
      <c r="L55" s="351">
        <f>'[54]FY19-20 Sales '!$L63</f>
        <v>1.3187063494137703</v>
      </c>
      <c r="M55" s="351">
        <f>'[54]FY19-20 Sales '!$M63</f>
        <v>1.3982808995334182</v>
      </c>
      <c r="N55" s="351">
        <f>'[54]FY19-20 Sales '!$N63</f>
        <v>1.3939739274047951</v>
      </c>
      <c r="O55" s="351">
        <f>'[54]FY19-20 Sales '!$O63</f>
        <v>1.3674401504405354</v>
      </c>
      <c r="P55" s="351">
        <f>'[54]FY19-20 Sales '!$P63</f>
        <v>1.4384290965990012</v>
      </c>
      <c r="Q55" s="351">
        <f>'[54]FY19-20 Sales '!$Q63</f>
        <v>1.4644392502942334</v>
      </c>
      <c r="R55" s="350">
        <f>'[54]FY19-20 Sales '!$R63</f>
        <v>1.4087328760092213</v>
      </c>
      <c r="S55" s="337">
        <f t="shared" si="3"/>
        <v>16.553716000000001</v>
      </c>
    </row>
    <row r="56" spans="1:19">
      <c r="A56" s="453"/>
      <c r="B56" s="450"/>
      <c r="C56" s="298" t="s">
        <v>72</v>
      </c>
      <c r="D56" s="405">
        <f>'[54]FY19-20 Sales '!$D64</f>
        <v>5198</v>
      </c>
      <c r="E56" s="406">
        <f>'[54]FY19-20 Sales '!$E64</f>
        <v>13.586529290655809</v>
      </c>
      <c r="F56" s="406"/>
      <c r="G56" s="351">
        <f>'[54]FY19-20 Sales '!$G64</f>
        <v>1.6847055964707205</v>
      </c>
      <c r="H56" s="351">
        <f>'[54]FY19-20 Sales '!$H64</f>
        <v>1.6926069555576715</v>
      </c>
      <c r="I56" s="351">
        <f>'[54]FY19-20 Sales '!$I64</f>
        <v>1.6578536252955267</v>
      </c>
      <c r="J56" s="351">
        <f>'[54]FY19-20 Sales '!$J64</f>
        <v>1.552049244482981</v>
      </c>
      <c r="K56" s="351">
        <f>'[54]FY19-20 Sales '!$K64</f>
        <v>1.5384637806782977</v>
      </c>
      <c r="L56" s="351">
        <f>'[54]FY19-20 Sales '!$L64</f>
        <v>1.5842458194519486</v>
      </c>
      <c r="M56" s="351">
        <f>'[54]FY19-20 Sales '!$M64</f>
        <v>1.6798437881868866</v>
      </c>
      <c r="N56" s="351">
        <f>'[54]FY19-20 Sales '!$N64</f>
        <v>1.6746695486055727</v>
      </c>
      <c r="O56" s="351">
        <f>'[54]FY19-20 Sales '!$O64</f>
        <v>1.6427928345451708</v>
      </c>
      <c r="P56" s="351">
        <f>'[54]FY19-20 Sales '!$P64</f>
        <v>1.7280763711178464</v>
      </c>
      <c r="Q56" s="351">
        <f>'[54]FY19-20 Sales '!$Q64</f>
        <v>1.7593240232378899</v>
      </c>
      <c r="R56" s="350">
        <f>'[54]FY19-20 Sales '!$R64</f>
        <v>1.6924004123694896</v>
      </c>
      <c r="S56" s="337">
        <f t="shared" si="3"/>
        <v>19.887032000000005</v>
      </c>
    </row>
    <row r="57" spans="1:19" s="205" customFormat="1">
      <c r="A57" s="454"/>
      <c r="B57" s="449"/>
      <c r="C57" s="334" t="s">
        <v>73</v>
      </c>
      <c r="D57" s="335">
        <f>D58+D59+D60</f>
        <v>32262</v>
      </c>
      <c r="E57" s="342">
        <f>E58+E59+E60</f>
        <v>0</v>
      </c>
      <c r="F57" s="414">
        <f t="shared" ref="F57" si="26">F58+F59+F60</f>
        <v>130298.83500000001</v>
      </c>
      <c r="G57" s="345">
        <f>G58+G59+G60</f>
        <v>18.032651536803762</v>
      </c>
      <c r="H57" s="345">
        <f t="shared" ref="H57:R57" si="27">H58+H59+H60</f>
        <v>18.117225634130108</v>
      </c>
      <c r="I57" s="345">
        <f t="shared" si="27"/>
        <v>17.745235005219293</v>
      </c>
      <c r="J57" s="345">
        <f t="shared" si="27"/>
        <v>16.612732368404384</v>
      </c>
      <c r="K57" s="345">
        <f t="shared" si="27"/>
        <v>16.467317089159792</v>
      </c>
      <c r="L57" s="345">
        <f t="shared" si="27"/>
        <v>16.957356152114869</v>
      </c>
      <c r="M57" s="345">
        <f t="shared" si="27"/>
        <v>17.980612002534521</v>
      </c>
      <c r="N57" s="345">
        <f t="shared" si="27"/>
        <v>17.925228284730512</v>
      </c>
      <c r="O57" s="345">
        <f t="shared" si="27"/>
        <v>17.584028209183931</v>
      </c>
      <c r="P57" s="345">
        <f t="shared" si="27"/>
        <v>18.496881054252547</v>
      </c>
      <c r="Q57" s="345">
        <f t="shared" si="27"/>
        <v>18.831347814026149</v>
      </c>
      <c r="R57" s="343">
        <f t="shared" si="27"/>
        <v>18.115014849440133</v>
      </c>
      <c r="S57" s="337">
        <f t="shared" si="3"/>
        <v>212.86563000000001</v>
      </c>
    </row>
    <row r="58" spans="1:19" s="205" customFormat="1">
      <c r="A58" s="454"/>
      <c r="B58" s="449"/>
      <c r="C58" s="298" t="s">
        <v>70</v>
      </c>
      <c r="D58" s="405">
        <f>'[54]FY19-20 Sales '!$D66</f>
        <v>28187</v>
      </c>
      <c r="E58" s="405"/>
      <c r="F58" s="406">
        <f>'[54]FY19-20 Sales '!$F66</f>
        <v>111889.33030043589</v>
      </c>
      <c r="G58" s="351">
        <f>'[54]FY19-20 Sales '!$G66</f>
        <v>15.824791011601841</v>
      </c>
      <c r="H58" s="351">
        <f>'[54]FY19-20 Sales '!$H66</f>
        <v>15.899010125327447</v>
      </c>
      <c r="I58" s="351">
        <f>'[54]FY19-20 Sales '!$I66</f>
        <v>15.57256484639697</v>
      </c>
      <c r="J58" s="351">
        <f>'[54]FY19-20 Sales '!$J66</f>
        <v>14.578722232009021</v>
      </c>
      <c r="K58" s="351">
        <f>'[54]FY19-20 Sales '!$K66</f>
        <v>14.45111113725444</v>
      </c>
      <c r="L58" s="351">
        <f>'[54]FY19-20 Sales '!$L66</f>
        <v>14.88115137526149</v>
      </c>
      <c r="M58" s="351">
        <f>'[54]FY19-20 Sales '!$M66</f>
        <v>15.779123032465712</v>
      </c>
      <c r="N58" s="351">
        <f>'[54]FY19-20 Sales '!$N66</f>
        <v>15.730520320995065</v>
      </c>
      <c r="O58" s="351">
        <f>'[54]FY19-20 Sales '!$O66</f>
        <v>15.43109569796348</v>
      </c>
      <c r="P58" s="351">
        <f>'[54]FY19-20 Sales '!$P66</f>
        <v>16.232181742801313</v>
      </c>
      <c r="Q58" s="351">
        <f>'[54]FY19-20 Sales '!$Q66</f>
        <v>16.52569745583677</v>
      </c>
      <c r="R58" s="350">
        <f>'[54]FY19-20 Sales '!$R66</f>
        <v>15.897070022086442</v>
      </c>
      <c r="S58" s="337">
        <f t="shared" si="3"/>
        <v>186.80303899999998</v>
      </c>
    </row>
    <row r="59" spans="1:19">
      <c r="A59" s="453"/>
      <c r="B59" s="450"/>
      <c r="C59" s="298" t="s">
        <v>71</v>
      </c>
      <c r="D59" s="405">
        <f>'[54]FY19-20 Sales '!$D67</f>
        <v>2768</v>
      </c>
      <c r="E59" s="405"/>
      <c r="F59" s="406">
        <f>'[54]FY19-20 Sales '!$F67</f>
        <v>12093.488668511802</v>
      </c>
      <c r="G59" s="351">
        <f>'[54]FY19-20 Sales '!$G67</f>
        <v>1.4306933689003549</v>
      </c>
      <c r="H59" s="351">
        <f>'[54]FY19-20 Sales '!$H67</f>
        <v>1.4374033970944102</v>
      </c>
      <c r="I59" s="351">
        <f>'[54]FY19-20 Sales '!$I67</f>
        <v>1.4078900154938414</v>
      </c>
      <c r="J59" s="351">
        <f>'[54]FY19-20 Sales '!$J67</f>
        <v>1.3180383367517343</v>
      </c>
      <c r="K59" s="351">
        <f>'[54]FY19-20 Sales '!$K67</f>
        <v>1.3065012272297418</v>
      </c>
      <c r="L59" s="351">
        <f>'[54]FY19-20 Sales '!$L67</f>
        <v>1.3453804589634153</v>
      </c>
      <c r="M59" s="351">
        <f>'[54]FY19-20 Sales '!$M67</f>
        <v>1.4265646018996887</v>
      </c>
      <c r="N59" s="351">
        <f>'[54]FY19-20 Sales '!$N67</f>
        <v>1.4221705105678883</v>
      </c>
      <c r="O59" s="351">
        <f>'[54]FY19-20 Sales '!$O67</f>
        <v>1.3951000220955472</v>
      </c>
      <c r="P59" s="351">
        <f>'[54]FY19-20 Sales '!$P67</f>
        <v>1.467524895917125</v>
      </c>
      <c r="Q59" s="351">
        <f>'[54]FY19-20 Sales '!$Q67</f>
        <v>1.4940611695399499</v>
      </c>
      <c r="R59" s="350">
        <f>'[54]FY19-20 Sales '!$R67</f>
        <v>1.4372279955463045</v>
      </c>
      <c r="S59" s="337">
        <f t="shared" si="3"/>
        <v>16.888556000000001</v>
      </c>
    </row>
    <row r="60" spans="1:19">
      <c r="A60" s="453"/>
      <c r="B60" s="450"/>
      <c r="C60" s="298" t="s">
        <v>72</v>
      </c>
      <c r="D60" s="405">
        <f>'[54]FY19-20 Sales '!$D68</f>
        <v>1307</v>
      </c>
      <c r="E60" s="405"/>
      <c r="F60" s="406">
        <f>'[54]FY19-20 Sales '!$F68</f>
        <v>6316.0160310523179</v>
      </c>
      <c r="G60" s="351">
        <f>'[54]FY19-20 Sales '!$G68</f>
        <v>0.77716715630156696</v>
      </c>
      <c r="H60" s="351">
        <f>'[54]FY19-20 Sales '!$H68</f>
        <v>0.78081211170824893</v>
      </c>
      <c r="I60" s="351">
        <f>'[54]FY19-20 Sales '!$I68</f>
        <v>0.76478014332847899</v>
      </c>
      <c r="J60" s="351">
        <f>'[54]FY19-20 Sales '!$J68</f>
        <v>0.71597179964362823</v>
      </c>
      <c r="K60" s="351">
        <f>'[54]FY19-20 Sales '!$K68</f>
        <v>0.70970472467560897</v>
      </c>
      <c r="L60" s="351">
        <f>'[54]FY19-20 Sales '!$L68</f>
        <v>0.7308243178899626</v>
      </c>
      <c r="M60" s="351">
        <f>'[54]FY19-20 Sales '!$M68</f>
        <v>0.77492436816912058</v>
      </c>
      <c r="N60" s="351">
        <f>'[54]FY19-20 Sales '!$N68</f>
        <v>0.77253745316755784</v>
      </c>
      <c r="O60" s="351">
        <f>'[54]FY19-20 Sales '!$O68</f>
        <v>0.75783248912490342</v>
      </c>
      <c r="P60" s="351">
        <f>'[54]FY19-20 Sales '!$P68</f>
        <v>0.79717441553410839</v>
      </c>
      <c r="Q60" s="351">
        <f>'[54]FY19-20 Sales '!$Q68</f>
        <v>0.81158918864942819</v>
      </c>
      <c r="R60" s="350">
        <f>'[54]FY19-20 Sales '!$R68</f>
        <v>0.78071683180738727</v>
      </c>
      <c r="S60" s="337">
        <f t="shared" si="3"/>
        <v>9.1740350000000017</v>
      </c>
    </row>
    <row r="61" spans="1:19">
      <c r="A61" s="340"/>
      <c r="B61" s="450"/>
      <c r="C61" s="334" t="s">
        <v>74</v>
      </c>
      <c r="D61" s="335">
        <f>D62+D63</f>
        <v>21836</v>
      </c>
      <c r="E61" s="342">
        <f>E62+E63</f>
        <v>41.794068111383389</v>
      </c>
      <c r="F61" s="418"/>
      <c r="G61" s="345">
        <f>G62+G63</f>
        <v>5.0897589999999999</v>
      </c>
      <c r="H61" s="345">
        <f t="shared" ref="H61:Q61" si="28">H62+H63</f>
        <v>4.2757710000000007</v>
      </c>
      <c r="I61" s="345">
        <f t="shared" si="28"/>
        <v>4.4299529999999985</v>
      </c>
      <c r="J61" s="345">
        <f t="shared" si="28"/>
        <v>5.4442555000000006</v>
      </c>
      <c r="K61" s="345">
        <f t="shared" si="28"/>
        <v>5.589931</v>
      </c>
      <c r="L61" s="345">
        <f t="shared" si="28"/>
        <v>5.6516549999999999</v>
      </c>
      <c r="M61" s="345">
        <f t="shared" si="28"/>
        <v>4.4122419999999991</v>
      </c>
      <c r="N61" s="345">
        <f t="shared" si="28"/>
        <v>4.9232250000000004</v>
      </c>
      <c r="O61" s="345">
        <f t="shared" si="28"/>
        <v>5.2681269999999998</v>
      </c>
      <c r="P61" s="345">
        <f t="shared" si="28"/>
        <v>4.8004320000000007</v>
      </c>
      <c r="Q61" s="345">
        <f t="shared" si="28"/>
        <v>4.6428519999999986</v>
      </c>
      <c r="R61" s="343">
        <f>R62+R63</f>
        <v>5.0977200000000007</v>
      </c>
      <c r="S61" s="337">
        <f>SUM(G61:R61)</f>
        <v>59.625922500000001</v>
      </c>
    </row>
    <row r="62" spans="1:19" s="205" customFormat="1">
      <c r="A62" s="448"/>
      <c r="B62" s="449"/>
      <c r="C62" s="334" t="s">
        <v>75</v>
      </c>
      <c r="D62" s="335">
        <f>'[54]FY19-20 Sales '!$D70</f>
        <v>17300</v>
      </c>
      <c r="E62" s="343">
        <f>'[54]FY19-20 Sales '!$E70</f>
        <v>35.820567795348396</v>
      </c>
      <c r="F62" s="414"/>
      <c r="G62" s="345">
        <f>'[54]FY19-20 Sales '!$G70</f>
        <v>4.4231697782968356</v>
      </c>
      <c r="H62" s="345">
        <f>'[54]FY19-20 Sales '!$H70</f>
        <v>3.7157871455442275</v>
      </c>
      <c r="I62" s="345">
        <f>'[54]FY19-20 Sales '!$I70</f>
        <v>3.8497764292720729</v>
      </c>
      <c r="J62" s="345">
        <f>'[54]FY19-20 Sales '!$J70</f>
        <v>4.7312390219117111</v>
      </c>
      <c r="K62" s="345">
        <f>'[54]FY19-20 Sales '!$K70</f>
        <v>4.8578358743438752</v>
      </c>
      <c r="L62" s="345">
        <f>'[54]FY19-20 Sales '!$L70</f>
        <v>4.9114760823371402</v>
      </c>
      <c r="M62" s="345">
        <f>'[54]FY19-20 Sales '!$M70</f>
        <v>3.834384981475937</v>
      </c>
      <c r="N62" s="345">
        <f>'[54]FY19-20 Sales '!$N70</f>
        <v>4.2784461959309743</v>
      </c>
      <c r="O62" s="345">
        <f>'[54]FY19-20 Sales '!$O70</f>
        <v>4.5781775000799785</v>
      </c>
      <c r="P62" s="345">
        <f>'[54]FY19-20 Sales '!$P70</f>
        <v>4.1717349967196951</v>
      </c>
      <c r="Q62" s="345">
        <f>'[54]FY19-20 Sales '!$Q70</f>
        <v>4.034792738026499</v>
      </c>
      <c r="R62" s="343">
        <f>'[54]FY19-20 Sales '!$R70</f>
        <v>4.4300881519575581</v>
      </c>
      <c r="S62" s="337">
        <f t="shared" si="3"/>
        <v>51.816908895896496</v>
      </c>
    </row>
    <row r="63" spans="1:19">
      <c r="A63" s="340"/>
      <c r="B63" s="450"/>
      <c r="C63" s="334" t="s">
        <v>76</v>
      </c>
      <c r="D63" s="335">
        <f t="shared" ref="D63:E63" si="29">+D64+D65</f>
        <v>4536</v>
      </c>
      <c r="E63" s="342">
        <f t="shared" si="29"/>
        <v>5.9735003160349933</v>
      </c>
      <c r="F63" s="414"/>
      <c r="G63" s="345">
        <f>+G64+G65</f>
        <v>0.66658922170316437</v>
      </c>
      <c r="H63" s="345">
        <f t="shared" ref="H63:R63" si="30">+H64+H65</f>
        <v>0.55998385445577303</v>
      </c>
      <c r="I63" s="345">
        <f t="shared" si="30"/>
        <v>0.58017657072792594</v>
      </c>
      <c r="J63" s="345">
        <f t="shared" si="30"/>
        <v>0.71301647808828905</v>
      </c>
      <c r="K63" s="345">
        <f t="shared" si="30"/>
        <v>0.73209512565612456</v>
      </c>
      <c r="L63" s="345">
        <f t="shared" si="30"/>
        <v>0.74017891766285937</v>
      </c>
      <c r="M63" s="345">
        <f t="shared" si="30"/>
        <v>0.57785701852406235</v>
      </c>
      <c r="N63" s="345">
        <f t="shared" si="30"/>
        <v>0.64477880406902588</v>
      </c>
      <c r="O63" s="345">
        <f t="shared" si="30"/>
        <v>0.68994949992002097</v>
      </c>
      <c r="P63" s="345">
        <f t="shared" si="30"/>
        <v>0.62869700328030564</v>
      </c>
      <c r="Q63" s="345">
        <f t="shared" si="30"/>
        <v>0.60805926197350002</v>
      </c>
      <c r="R63" s="345">
        <f t="shared" si="30"/>
        <v>0.6676318480424428</v>
      </c>
      <c r="S63" s="337">
        <f t="shared" si="3"/>
        <v>7.8090136041034945</v>
      </c>
    </row>
    <row r="64" spans="1:19">
      <c r="A64" s="340"/>
      <c r="B64" s="450"/>
      <c r="C64" s="298" t="s">
        <v>124</v>
      </c>
      <c r="D64" s="405">
        <f>'[54]FY19-20 Sales '!$D72</f>
        <v>4267</v>
      </c>
      <c r="E64" s="406">
        <f>'[54]FY19-20 Sales '!$E72</f>
        <v>4.5762966297209529</v>
      </c>
      <c r="F64" s="419"/>
      <c r="G64" s="351">
        <f>'[54]FY19-20 Sales '!$G72</f>
        <v>0.46337562515263164</v>
      </c>
      <c r="H64" s="351">
        <f>'[54]FY19-20 Sales '!$H72</f>
        <v>0.38926952339678422</v>
      </c>
      <c r="I64" s="351">
        <f>'[54]FY19-20 Sales '!$I72</f>
        <v>0.4033063728109279</v>
      </c>
      <c r="J64" s="351">
        <f>'[54]FY19-20 Sales '!$J72</f>
        <v>0.49564926272602561</v>
      </c>
      <c r="K64" s="351">
        <f>'[54]FY19-20 Sales '!$K72</f>
        <v>0.50891167375215118</v>
      </c>
      <c r="L64" s="351">
        <f>'[54]FY19-20 Sales '!$L72</f>
        <v>0.51453107480570226</v>
      </c>
      <c r="M64" s="351">
        <f>'[54]FY19-20 Sales '!$M72</f>
        <v>0.40169394957103027</v>
      </c>
      <c r="N64" s="351">
        <f>'[54]FY19-20 Sales '!$N72</f>
        <v>0.4482142400341676</v>
      </c>
      <c r="O64" s="351">
        <f>'[54]FY19-20 Sales '!$O72</f>
        <v>0.4796143868518053</v>
      </c>
      <c r="P64" s="351">
        <f>'[54]FY19-20 Sales '!$P72</f>
        <v>0.4370350696374225</v>
      </c>
      <c r="Q64" s="351">
        <f>'[54]FY19-20 Sales '!$Q72</f>
        <v>0.42268886365565556</v>
      </c>
      <c r="R64" s="350">
        <f>'[54]FY19-20 Sales '!$R72</f>
        <v>0.46410040079561204</v>
      </c>
      <c r="S64" s="337">
        <f t="shared" si="3"/>
        <v>5.4283904431899161</v>
      </c>
    </row>
    <row r="65" spans="1:19">
      <c r="A65" s="340"/>
      <c r="B65" s="450"/>
      <c r="C65" s="298" t="s">
        <v>125</v>
      </c>
      <c r="D65" s="405">
        <f>'[54]FY19-20 Sales '!$D73</f>
        <v>269</v>
      </c>
      <c r="E65" s="406">
        <f>'[54]FY19-20 Sales '!$E73</f>
        <v>1.3972036863140407</v>
      </c>
      <c r="F65" s="419"/>
      <c r="G65" s="351">
        <f>'[54]FY19-20 Sales '!$G73</f>
        <v>0.2032135965505327</v>
      </c>
      <c r="H65" s="351">
        <f>'[54]FY19-20 Sales '!$H73</f>
        <v>0.17071433105898884</v>
      </c>
      <c r="I65" s="351">
        <f>'[54]FY19-20 Sales '!$I73</f>
        <v>0.17687019791699801</v>
      </c>
      <c r="J65" s="351">
        <f>'[54]FY19-20 Sales '!$J73</f>
        <v>0.2173672153622635</v>
      </c>
      <c r="K65" s="351">
        <f>'[54]FY19-20 Sales '!$K73</f>
        <v>0.22318345190397343</v>
      </c>
      <c r="L65" s="351">
        <f>'[54]FY19-20 Sales '!$L73</f>
        <v>0.22564784285715708</v>
      </c>
      <c r="M65" s="351">
        <f>'[54]FY19-20 Sales '!$M73</f>
        <v>0.17616306895303208</v>
      </c>
      <c r="N65" s="351">
        <f>'[54]FY19-20 Sales '!$N73</f>
        <v>0.19656456403485834</v>
      </c>
      <c r="O65" s="351">
        <f>'[54]FY19-20 Sales '!$O73</f>
        <v>0.21033511306821567</v>
      </c>
      <c r="P65" s="351">
        <f>'[54]FY19-20 Sales '!$P73</f>
        <v>0.19166193364288311</v>
      </c>
      <c r="Q65" s="351">
        <f>'[54]FY19-20 Sales '!$Q73</f>
        <v>0.18537039831784449</v>
      </c>
      <c r="R65" s="350">
        <f>'[54]FY19-20 Sales '!$R73</f>
        <v>0.2035314472468307</v>
      </c>
      <c r="S65" s="337">
        <f t="shared" si="3"/>
        <v>2.3806231609135775</v>
      </c>
    </row>
    <row r="66" spans="1:19" s="205" customFormat="1">
      <c r="A66" s="448"/>
      <c r="B66" s="449"/>
      <c r="C66" s="334" t="s">
        <v>77</v>
      </c>
      <c r="D66" s="405">
        <f>'[54]FY19-20 Sales '!$D74</f>
        <v>240</v>
      </c>
      <c r="E66" s="406">
        <f>'[54]FY19-20 Sales '!$E74</f>
        <v>1.332357</v>
      </c>
      <c r="F66" s="419"/>
      <c r="G66" s="351">
        <f>'[54]FY19-20 Sales '!$G74</f>
        <v>0</v>
      </c>
      <c r="H66" s="351">
        <f>'[54]FY19-20 Sales '!$H74</f>
        <v>0</v>
      </c>
      <c r="I66" s="351">
        <f>'[54]FY19-20 Sales '!$I74</f>
        <v>0</v>
      </c>
      <c r="J66" s="351">
        <f>'[54]FY19-20 Sales '!$J74</f>
        <v>0</v>
      </c>
      <c r="K66" s="351">
        <f>'[54]FY19-20 Sales '!$K74</f>
        <v>0</v>
      </c>
      <c r="L66" s="351">
        <f>'[54]FY19-20 Sales '!$L74</f>
        <v>0</v>
      </c>
      <c r="M66" s="351">
        <f>'[54]FY19-20 Sales '!$M74</f>
        <v>0</v>
      </c>
      <c r="N66" s="351">
        <f>'[54]FY19-20 Sales '!$N74</f>
        <v>0</v>
      </c>
      <c r="O66" s="351">
        <f>'[54]FY19-20 Sales '!$O74</f>
        <v>1.3245E-2</v>
      </c>
      <c r="P66" s="351">
        <f>'[54]FY19-20 Sales '!$P74</f>
        <v>2.6501999999999998E-2</v>
      </c>
      <c r="Q66" s="351">
        <f>'[54]FY19-20 Sales '!$Q74</f>
        <v>5.9631000000000003E-2</v>
      </c>
      <c r="R66" s="350">
        <f>'[54]FY19-20 Sales '!$R74</f>
        <v>7.102E-2</v>
      </c>
      <c r="S66" s="337">
        <f t="shared" si="3"/>
        <v>0.17039799999999999</v>
      </c>
    </row>
    <row r="67" spans="1:19">
      <c r="A67" s="340"/>
      <c r="B67" s="450"/>
      <c r="C67" s="400" t="s">
        <v>147</v>
      </c>
      <c r="D67" s="338"/>
      <c r="E67" s="383"/>
      <c r="F67" s="455"/>
      <c r="G67" s="351"/>
      <c r="H67" s="351"/>
      <c r="I67" s="351"/>
      <c r="J67" s="351"/>
      <c r="K67" s="351"/>
      <c r="L67" s="351"/>
      <c r="M67" s="351"/>
      <c r="N67" s="351"/>
      <c r="O67" s="456"/>
      <c r="P67" s="456"/>
      <c r="Q67" s="456"/>
      <c r="R67" s="457"/>
      <c r="S67" s="337">
        <f t="shared" si="3"/>
        <v>0</v>
      </c>
    </row>
    <row r="68" spans="1:19" hidden="1">
      <c r="A68" s="340"/>
      <c r="B68" s="450"/>
      <c r="C68" s="334"/>
      <c r="D68" s="428"/>
      <c r="E68" s="428"/>
      <c r="F68" s="428"/>
      <c r="G68" s="349"/>
      <c r="H68" s="351"/>
      <c r="I68" s="351"/>
      <c r="J68" s="351"/>
      <c r="K68" s="351"/>
      <c r="L68" s="351"/>
      <c r="M68" s="458"/>
      <c r="N68" s="458"/>
      <c r="O68" s="458"/>
      <c r="P68" s="458"/>
      <c r="Q68" s="458"/>
      <c r="R68" s="458"/>
      <c r="S68" s="337">
        <f t="shared" si="3"/>
        <v>0</v>
      </c>
    </row>
    <row r="69" spans="1:19" hidden="1">
      <c r="A69" s="340"/>
      <c r="B69" s="450"/>
      <c r="C69" s="334"/>
      <c r="D69" s="428"/>
      <c r="E69" s="428"/>
      <c r="F69" s="428"/>
      <c r="G69" s="349"/>
      <c r="H69" s="351"/>
      <c r="I69" s="351"/>
      <c r="J69" s="351"/>
      <c r="K69" s="351"/>
      <c r="L69" s="351"/>
      <c r="M69" s="458"/>
      <c r="N69" s="458"/>
      <c r="O69" s="458"/>
      <c r="P69" s="458"/>
      <c r="Q69" s="458"/>
      <c r="R69" s="458"/>
      <c r="S69" s="337">
        <f t="shared" si="3"/>
        <v>0</v>
      </c>
    </row>
    <row r="70" spans="1:19" ht="15" thickBot="1">
      <c r="A70" s="340"/>
      <c r="B70" s="450"/>
      <c r="C70" s="353" t="s">
        <v>78</v>
      </c>
      <c r="D70" s="354">
        <f>D8+D21+D34+D41+D44+D52+D61+D66+D67</f>
        <v>5276988</v>
      </c>
      <c r="E70" s="459">
        <f>E8+E21+E34+E41+E44+E52+E61+E66+E67</f>
        <v>3825.7747114980875</v>
      </c>
      <c r="F70" s="459">
        <f t="shared" ref="F70:K70" si="31">F8+F21+F34+F41+F44+F52+F61+F66+F67</f>
        <v>6037573.8302568542</v>
      </c>
      <c r="G70" s="459">
        <f t="shared" si="31"/>
        <v>1049.7790110999999</v>
      </c>
      <c r="H70" s="459">
        <f t="shared" si="31"/>
        <v>807.64646589999995</v>
      </c>
      <c r="I70" s="459">
        <f t="shared" si="31"/>
        <v>726.92931489999978</v>
      </c>
      <c r="J70" s="459">
        <f t="shared" si="31"/>
        <v>939.35462163615</v>
      </c>
      <c r="K70" s="459">
        <f t="shared" si="31"/>
        <v>1059.5947303657058</v>
      </c>
      <c r="L70" s="357">
        <f t="shared" ref="L70:R70" si="32">L8+L21+L34+L41+L44+L52+L61+L66</f>
        <v>870.25767973539303</v>
      </c>
      <c r="M70" s="357">
        <f t="shared" si="32"/>
        <v>816.37143400000002</v>
      </c>
      <c r="N70" s="357">
        <f t="shared" si="32"/>
        <v>705.77932988999999</v>
      </c>
      <c r="O70" s="357">
        <f t="shared" si="32"/>
        <v>961.43906249999998</v>
      </c>
      <c r="P70" s="357">
        <f t="shared" si="32"/>
        <v>1182.1504625</v>
      </c>
      <c r="Q70" s="357">
        <f t="shared" si="32"/>
        <v>1317.2910545000002</v>
      </c>
      <c r="R70" s="357">
        <f t="shared" si="32"/>
        <v>1628.2381296025821</v>
      </c>
      <c r="S70" s="337">
        <f t="shared" si="3"/>
        <v>12064.831296629829</v>
      </c>
    </row>
    <row r="71" spans="1:19" hidden="1">
      <c r="A71" s="340"/>
      <c r="B71" s="450"/>
      <c r="C71" s="327"/>
      <c r="D71" s="460"/>
      <c r="E71" s="460"/>
      <c r="F71" s="460"/>
      <c r="G71" s="361"/>
      <c r="H71" s="363"/>
      <c r="I71" s="363"/>
      <c r="J71" s="363"/>
      <c r="K71" s="363"/>
      <c r="L71" s="363"/>
      <c r="M71" s="461"/>
      <c r="N71" s="461"/>
      <c r="O71" s="461"/>
      <c r="P71" s="461"/>
      <c r="Q71" s="461"/>
      <c r="R71" s="461"/>
      <c r="S71" s="337">
        <f t="shared" si="3"/>
        <v>0</v>
      </c>
    </row>
    <row r="72" spans="1:19" hidden="1">
      <c r="A72" s="340"/>
      <c r="B72" s="450"/>
      <c r="C72" s="334"/>
      <c r="D72" s="428"/>
      <c r="E72" s="428"/>
      <c r="F72" s="428"/>
      <c r="G72" s="349"/>
      <c r="H72" s="349"/>
      <c r="I72" s="349"/>
      <c r="J72" s="349"/>
      <c r="K72" s="366"/>
      <c r="L72" s="366"/>
      <c r="M72" s="455"/>
      <c r="N72" s="455"/>
      <c r="O72" s="455"/>
      <c r="P72" s="455"/>
      <c r="Q72" s="455"/>
      <c r="R72" s="455"/>
      <c r="S72" s="337">
        <f t="shared" si="3"/>
        <v>0</v>
      </c>
    </row>
    <row r="73" spans="1:19" s="205" customFormat="1" hidden="1">
      <c r="A73" s="448"/>
      <c r="B73" s="449"/>
      <c r="C73" s="334"/>
      <c r="D73" s="428"/>
      <c r="E73" s="428"/>
      <c r="F73" s="428"/>
      <c r="G73" s="349"/>
      <c r="H73" s="349"/>
      <c r="I73" s="349"/>
      <c r="J73" s="349"/>
      <c r="K73" s="349"/>
      <c r="L73" s="349"/>
      <c r="M73" s="458"/>
      <c r="N73" s="458"/>
      <c r="O73" s="458"/>
      <c r="P73" s="458"/>
      <c r="Q73" s="458"/>
      <c r="R73" s="458"/>
      <c r="S73" s="337">
        <f t="shared" ref="S73:S136" si="33">SUM(G73:R73)</f>
        <v>0</v>
      </c>
    </row>
    <row r="74" spans="1:19">
      <c r="A74" s="340"/>
      <c r="B74" s="450"/>
      <c r="C74" s="334" t="s">
        <v>79</v>
      </c>
      <c r="D74" s="428"/>
      <c r="E74" s="428"/>
      <c r="F74" s="428"/>
      <c r="G74" s="372"/>
      <c r="H74" s="374"/>
      <c r="I74" s="374"/>
      <c r="J74" s="374"/>
      <c r="K74" s="374"/>
      <c r="L74" s="374"/>
      <c r="M74" s="462"/>
      <c r="N74" s="462"/>
      <c r="O74" s="462"/>
      <c r="P74" s="462"/>
      <c r="Q74" s="462"/>
      <c r="R74" s="462"/>
      <c r="S74" s="337">
        <f t="shared" si="33"/>
        <v>0</v>
      </c>
    </row>
    <row r="75" spans="1:19">
      <c r="A75" s="340"/>
      <c r="B75" s="450"/>
      <c r="C75" s="334" t="s">
        <v>80</v>
      </c>
      <c r="D75" s="371">
        <f>SUM(D76:D101)</f>
        <v>2802</v>
      </c>
      <c r="E75" s="377">
        <f>SUM(E76:E101)</f>
        <v>782.697</v>
      </c>
      <c r="F75" s="428"/>
      <c r="G75" s="378">
        <f t="shared" ref="G75:R75" si="34">SUM(G76:G101)</f>
        <v>185.42546898999998</v>
      </c>
      <c r="H75" s="378">
        <f t="shared" si="34"/>
        <v>123.78747814999998</v>
      </c>
      <c r="I75" s="378">
        <f t="shared" si="34"/>
        <v>129.24066238</v>
      </c>
      <c r="J75" s="378">
        <f t="shared" si="34"/>
        <v>139.68366216000004</v>
      </c>
      <c r="K75" s="378">
        <f t="shared" si="34"/>
        <v>151.72503812000008</v>
      </c>
      <c r="L75" s="378">
        <f t="shared" si="34"/>
        <v>165.63783135999995</v>
      </c>
      <c r="M75" s="378">
        <f t="shared" si="34"/>
        <v>130.04549176</v>
      </c>
      <c r="N75" s="378">
        <f t="shared" si="34"/>
        <v>122.39381509999984</v>
      </c>
      <c r="O75" s="378">
        <f t="shared" si="34"/>
        <v>157.85705836999989</v>
      </c>
      <c r="P75" s="378">
        <f t="shared" si="34"/>
        <v>201.39147636999991</v>
      </c>
      <c r="Q75" s="378">
        <f t="shared" si="34"/>
        <v>203.21296702999993</v>
      </c>
      <c r="R75" s="378">
        <f t="shared" si="34"/>
        <v>197.48269212999995</v>
      </c>
      <c r="S75" s="337">
        <f t="shared" si="33"/>
        <v>1907.8836419199995</v>
      </c>
    </row>
    <row r="76" spans="1:19">
      <c r="A76" s="340"/>
      <c r="B76" s="450"/>
      <c r="C76" s="314" t="s">
        <v>81</v>
      </c>
      <c r="D76" s="338">
        <f>'[54]FY19-20 Sales '!$D84</f>
        <v>1183</v>
      </c>
      <c r="E76" s="383">
        <f>'[54]FY19-20 Sales '!$E84</f>
        <v>282.81799999999998</v>
      </c>
      <c r="F76" s="425"/>
      <c r="G76" s="383">
        <f>'[54]FY19-20 Sales '!$G84</f>
        <v>12.978526369999969</v>
      </c>
      <c r="H76" s="383">
        <f>'[54]FY19-20 Sales '!$H84</f>
        <v>11.460089159999999</v>
      </c>
      <c r="I76" s="383">
        <f>'[54]FY19-20 Sales '!$I84</f>
        <v>12.448876680000033</v>
      </c>
      <c r="J76" s="383">
        <f>'[54]FY19-20 Sales '!$J84</f>
        <v>12.243265290000018</v>
      </c>
      <c r="K76" s="383">
        <f>'[54]FY19-20 Sales '!$K84</f>
        <v>12.75694318000005</v>
      </c>
      <c r="L76" s="383">
        <f>'[54]FY19-20 Sales '!$L84</f>
        <v>10.51817197999998</v>
      </c>
      <c r="M76" s="383">
        <f>'[54]FY19-20 Sales '!$M84</f>
        <v>12.037816079999995</v>
      </c>
      <c r="N76" s="383">
        <f>'[54]FY19-20 Sales '!$N84</f>
        <v>14.57678838999994</v>
      </c>
      <c r="O76" s="383">
        <f>'[54]FY19-20 Sales '!$O84</f>
        <v>17.220775569999951</v>
      </c>
      <c r="P76" s="383">
        <f>'[54]FY19-20 Sales '!$P84</f>
        <v>19.284804819999927</v>
      </c>
      <c r="Q76" s="383">
        <f>'[54]FY19-20 Sales '!$Q84</f>
        <v>18.711082910000037</v>
      </c>
      <c r="R76" s="383">
        <f>'[54]FY19-20 Sales '!$R84</f>
        <v>16.276226999999906</v>
      </c>
      <c r="S76" s="337">
        <f t="shared" si="33"/>
        <v>170.51336742999979</v>
      </c>
    </row>
    <row r="77" spans="1:19" s="205" customFormat="1" ht="28.8">
      <c r="A77" s="448"/>
      <c r="B77" s="449"/>
      <c r="C77" s="314" t="s">
        <v>133</v>
      </c>
      <c r="D77" s="338">
        <f>'[54]FY19-20 Sales '!$D85</f>
        <v>739</v>
      </c>
      <c r="E77" s="383">
        <f>'[54]FY19-20 Sales '!$E85</f>
        <v>91.156000000000006</v>
      </c>
      <c r="F77" s="425"/>
      <c r="G77" s="383">
        <f>'[54]FY19-20 Sales '!$G85</f>
        <v>15.920500000000001</v>
      </c>
      <c r="H77" s="383">
        <f>'[54]FY19-20 Sales '!$H85</f>
        <v>16.117899999999999</v>
      </c>
      <c r="I77" s="383">
        <f>'[54]FY19-20 Sales '!$I85</f>
        <v>16.681899999999999</v>
      </c>
      <c r="J77" s="383">
        <f>'[54]FY19-20 Sales '!$J85</f>
        <v>16.582899999999999</v>
      </c>
      <c r="K77" s="383">
        <f>'[54]FY19-20 Sales '!$K85</f>
        <v>17.433800000000002</v>
      </c>
      <c r="L77" s="383">
        <f>'[54]FY19-20 Sales '!$L85</f>
        <v>17.435700000000001</v>
      </c>
      <c r="M77" s="383">
        <f>'[54]FY19-20 Sales '!$M85</f>
        <v>15.959538</v>
      </c>
      <c r="N77" s="383">
        <f>'[54]FY19-20 Sales '!$N85</f>
        <v>17.514250000000001</v>
      </c>
      <c r="O77" s="383">
        <f>'[54]FY19-20 Sales '!$O85</f>
        <v>18.145876999999999</v>
      </c>
      <c r="P77" s="383">
        <f>'[54]FY19-20 Sales '!$P85</f>
        <v>17.912896</v>
      </c>
      <c r="Q77" s="383">
        <f>'[54]FY19-20 Sales '!$Q85</f>
        <v>18.183599999999998</v>
      </c>
      <c r="R77" s="383">
        <f>'[54]FY19-20 Sales '!$R85</f>
        <v>15.641723000000001</v>
      </c>
      <c r="S77" s="337">
        <f t="shared" si="33"/>
        <v>203.53058399999998</v>
      </c>
    </row>
    <row r="78" spans="1:19" s="205" customFormat="1">
      <c r="A78" s="448"/>
      <c r="B78" s="449"/>
      <c r="C78" s="314" t="s">
        <v>82</v>
      </c>
      <c r="D78" s="338"/>
      <c r="E78" s="383"/>
      <c r="F78" s="425"/>
      <c r="G78" s="383"/>
      <c r="H78" s="383"/>
      <c r="I78" s="383"/>
      <c r="J78" s="383"/>
      <c r="K78" s="383"/>
      <c r="L78" s="383"/>
      <c r="M78" s="383"/>
      <c r="N78" s="383"/>
      <c r="O78" s="383"/>
      <c r="P78" s="383"/>
      <c r="Q78" s="383"/>
      <c r="R78" s="383"/>
      <c r="S78" s="337">
        <f t="shared" si="33"/>
        <v>0</v>
      </c>
    </row>
    <row r="79" spans="1:19">
      <c r="A79" s="340"/>
      <c r="B79" s="450"/>
      <c r="C79" s="314" t="s">
        <v>83</v>
      </c>
      <c r="D79" s="338"/>
      <c r="E79" s="383"/>
      <c r="F79" s="425"/>
      <c r="G79" s="383"/>
      <c r="H79" s="383"/>
      <c r="I79" s="383"/>
      <c r="J79" s="383"/>
      <c r="K79" s="383"/>
      <c r="L79" s="383"/>
      <c r="M79" s="383"/>
      <c r="N79" s="383"/>
      <c r="O79" s="383"/>
      <c r="P79" s="383"/>
      <c r="Q79" s="383"/>
      <c r="R79" s="383"/>
      <c r="S79" s="337">
        <f t="shared" si="33"/>
        <v>0</v>
      </c>
    </row>
    <row r="80" spans="1:19">
      <c r="A80" s="340"/>
      <c r="B80" s="450"/>
      <c r="C80" s="314" t="s">
        <v>84</v>
      </c>
      <c r="D80" s="338"/>
      <c r="E80" s="383"/>
      <c r="F80" s="425"/>
      <c r="G80" s="383"/>
      <c r="H80" s="383"/>
      <c r="I80" s="383"/>
      <c r="J80" s="383"/>
      <c r="K80" s="383"/>
      <c r="L80" s="383"/>
      <c r="M80" s="383"/>
      <c r="N80" s="383"/>
      <c r="O80" s="383"/>
      <c r="P80" s="383"/>
      <c r="Q80" s="383"/>
      <c r="R80" s="383"/>
      <c r="S80" s="337">
        <f t="shared" si="33"/>
        <v>0</v>
      </c>
    </row>
    <row r="81" spans="1:19">
      <c r="A81" s="340"/>
      <c r="B81" s="450"/>
      <c r="C81" s="347" t="s">
        <v>126</v>
      </c>
      <c r="D81" s="338"/>
      <c r="E81" s="383"/>
      <c r="F81" s="426"/>
      <c r="G81" s="383">
        <f>'[54]FY19-20 Sales '!$G93</f>
        <v>7.1213249999999997</v>
      </c>
      <c r="H81" s="383">
        <f>'[54]FY19-20 Sales '!$H93</f>
        <v>6.5008439999999998</v>
      </c>
      <c r="I81" s="383">
        <f>'[54]FY19-20 Sales '!$I93</f>
        <v>6.4580202000000009</v>
      </c>
      <c r="J81" s="383">
        <f>'[54]FY19-20 Sales '!$J93</f>
        <v>6.7001860000000004</v>
      </c>
      <c r="K81" s="383">
        <f>'[54]FY19-20 Sales '!$K93</f>
        <v>6.4321485000000003</v>
      </c>
      <c r="L81" s="383">
        <f>'[54]FY19-20 Sales '!$L93</f>
        <v>7.0802147999999994</v>
      </c>
      <c r="M81" s="383">
        <f>'[54]FY19-20 Sales '!$M93</f>
        <v>6.4475794999999998</v>
      </c>
      <c r="N81" s="383">
        <f>'[54]FY19-20 Sales '!$N93</f>
        <v>7.6510594999999997</v>
      </c>
      <c r="O81" s="383">
        <f>'[54]FY19-20 Sales '!$O93</f>
        <v>9.7819149999999997</v>
      </c>
      <c r="P81" s="383">
        <f>'[54]FY19-20 Sales '!$P93</f>
        <v>9.978686999999999</v>
      </c>
      <c r="Q81" s="383">
        <f>'[54]FY19-20 Sales '!$Q93</f>
        <v>10.146262999999999</v>
      </c>
      <c r="R81" s="383">
        <f>'[54]FY19-20 Sales '!$R93</f>
        <v>8.5539290000000001</v>
      </c>
      <c r="S81" s="337">
        <f t="shared" si="33"/>
        <v>92.852171499999997</v>
      </c>
    </row>
    <row r="82" spans="1:19">
      <c r="A82" s="340"/>
      <c r="B82" s="450"/>
      <c r="C82" s="347" t="s">
        <v>127</v>
      </c>
      <c r="D82" s="338"/>
      <c r="E82" s="383"/>
      <c r="F82" s="426"/>
      <c r="G82" s="383">
        <f>'[54]FY19-20 Sales '!$G94</f>
        <v>6.1362730000000001</v>
      </c>
      <c r="H82" s="383">
        <f>'[54]FY19-20 Sales '!$H94</f>
        <v>6.1765309999999998</v>
      </c>
      <c r="I82" s="383">
        <f>'[54]FY19-20 Sales '!$I94</f>
        <v>6.0607699000000004</v>
      </c>
      <c r="J82" s="383">
        <f>'[54]FY19-20 Sales '!$J94</f>
        <v>6.0628760000000002</v>
      </c>
      <c r="K82" s="383">
        <f>'[54]FY19-20 Sales '!$K94</f>
        <v>5.7624515000000001</v>
      </c>
      <c r="L82" s="383">
        <f>'[54]FY19-20 Sales '!$L94</f>
        <v>6.6153334999999993</v>
      </c>
      <c r="M82" s="383">
        <f>'[54]FY19-20 Sales '!$M94</f>
        <v>5.9400205000000001</v>
      </c>
      <c r="N82" s="383">
        <f>'[54]FY19-20 Sales '!$N94</f>
        <v>7.1133160000000002</v>
      </c>
      <c r="O82" s="383">
        <f>'[54]FY19-20 Sales '!$O94</f>
        <v>8.8331624999999985</v>
      </c>
      <c r="P82" s="383">
        <f>'[54]FY19-20 Sales '!$P94</f>
        <v>8.9417659999999994</v>
      </c>
      <c r="Q82" s="383">
        <f>'[54]FY19-20 Sales '!$Q94</f>
        <v>9.1298510000000004</v>
      </c>
      <c r="R82" s="383">
        <f>'[54]FY19-20 Sales '!$R94</f>
        <v>7.5700884999999998</v>
      </c>
      <c r="S82" s="337">
        <f t="shared" si="33"/>
        <v>84.342439400000004</v>
      </c>
    </row>
    <row r="83" spans="1:19">
      <c r="A83" s="340"/>
      <c r="B83" s="450"/>
      <c r="C83" s="347" t="s">
        <v>128</v>
      </c>
      <c r="D83" s="338"/>
      <c r="E83" s="383"/>
      <c r="F83" s="426"/>
      <c r="G83" s="383">
        <f>'[54]FY19-20 Sales '!$G95</f>
        <v>12.5342895</v>
      </c>
      <c r="H83" s="383">
        <f>'[54]FY19-20 Sales '!$H95</f>
        <v>12.776258</v>
      </c>
      <c r="I83" s="383">
        <f>'[54]FY19-20 Sales '!$I95</f>
        <v>12.4962901</v>
      </c>
      <c r="J83" s="383">
        <f>'[54]FY19-20 Sales '!$J95</f>
        <v>12.605525999999999</v>
      </c>
      <c r="K83" s="383">
        <f>'[54]FY19-20 Sales '!$K95</f>
        <v>12.123412999999999</v>
      </c>
      <c r="L83" s="383">
        <f>'[54]FY19-20 Sales '!$L95</f>
        <v>13.375492300000001</v>
      </c>
      <c r="M83" s="383">
        <f>'[54]FY19-20 Sales '!$M95</f>
        <v>12.044439000000001</v>
      </c>
      <c r="N83" s="383">
        <f>'[54]FY19-20 Sales '!$N95</f>
        <v>14.228739500000001</v>
      </c>
      <c r="O83" s="383">
        <f>'[54]FY19-20 Sales '!$O95</f>
        <v>18.782818499999998</v>
      </c>
      <c r="P83" s="383">
        <f>'[54]FY19-20 Sales '!$P95</f>
        <v>18.891321999999999</v>
      </c>
      <c r="Q83" s="383">
        <f>'[54]FY19-20 Sales '!$Q95</f>
        <v>19.628481000000001</v>
      </c>
      <c r="R83" s="383">
        <f>'[54]FY19-20 Sales '!$R95</f>
        <v>16.157023500000001</v>
      </c>
      <c r="S83" s="337">
        <f t="shared" si="33"/>
        <v>175.64409240000001</v>
      </c>
    </row>
    <row r="84" spans="1:19">
      <c r="A84" s="340"/>
      <c r="B84" s="450"/>
      <c r="C84" s="314" t="s">
        <v>110</v>
      </c>
      <c r="D84" s="338">
        <f>'[54]FY19-20 Sales '!$D87</f>
        <v>13</v>
      </c>
      <c r="E84" s="383">
        <f>'[54]FY19-20 Sales '!$E87</f>
        <v>3.8410000000000002</v>
      </c>
      <c r="F84" s="425"/>
      <c r="G84" s="383">
        <f>'[54]FY19-20 Sales '!$G87</f>
        <v>0.42709999999999992</v>
      </c>
      <c r="H84" s="383">
        <f>'[54]FY19-20 Sales '!$H87</f>
        <v>0.38539999999999996</v>
      </c>
      <c r="I84" s="383">
        <f>'[54]FY19-20 Sales '!$I87</f>
        <v>0.37669999999999992</v>
      </c>
      <c r="J84" s="383">
        <f>'[54]FY19-20 Sales '!$J87</f>
        <v>0.30610000000000004</v>
      </c>
      <c r="K84" s="383">
        <f>'[54]FY19-20 Sales '!$K87</f>
        <v>0.27580000000000005</v>
      </c>
      <c r="L84" s="383">
        <f>'[54]FY19-20 Sales '!$L87</f>
        <v>0.32209999999999994</v>
      </c>
      <c r="M84" s="383">
        <f>'[54]FY19-20 Sales '!$M87</f>
        <v>0.26181400000000005</v>
      </c>
      <c r="N84" s="383">
        <f>'[54]FY19-20 Sales '!$N87</f>
        <v>0.31208800000000003</v>
      </c>
      <c r="O84" s="383">
        <f>'[54]FY19-20 Sales '!$O87</f>
        <v>0.30721500000000002</v>
      </c>
      <c r="P84" s="383">
        <f>'[54]FY19-20 Sales '!$P87</f>
        <v>0.31666300000000003</v>
      </c>
      <c r="Q84" s="383">
        <f>'[54]FY19-20 Sales '!$Q87</f>
        <v>0.33235900000000007</v>
      </c>
      <c r="R84" s="383">
        <f>'[54]FY19-20 Sales '!$R87</f>
        <v>0.27921600000000002</v>
      </c>
      <c r="S84" s="337">
        <f t="shared" si="33"/>
        <v>3.9025550000000004</v>
      </c>
    </row>
    <row r="85" spans="1:19" ht="28.8">
      <c r="A85" s="340"/>
      <c r="B85" s="450"/>
      <c r="C85" s="347" t="s">
        <v>148</v>
      </c>
      <c r="D85" s="338"/>
      <c r="E85" s="383"/>
      <c r="F85" s="426"/>
      <c r="G85" s="383">
        <f>'[54]FY19-20 Sales '!$G88</f>
        <v>0.2026</v>
      </c>
      <c r="H85" s="383">
        <f>'[54]FY19-20 Sales '!$H88</f>
        <v>0.1898</v>
      </c>
      <c r="I85" s="383">
        <f>'[54]FY19-20 Sales '!$I88</f>
        <v>0.14949999999999999</v>
      </c>
      <c r="J85" s="383">
        <f>'[54]FY19-20 Sales '!$J88</f>
        <v>0.13769999999999999</v>
      </c>
      <c r="K85" s="383">
        <f>'[54]FY19-20 Sales '!$K88</f>
        <v>0.1212</v>
      </c>
      <c r="L85" s="383">
        <f>'[54]FY19-20 Sales '!$L88</f>
        <v>0.1336</v>
      </c>
      <c r="M85" s="383">
        <f>'[54]FY19-20 Sales '!$M88</f>
        <v>0.129112</v>
      </c>
      <c r="N85" s="383">
        <f>'[54]FY19-20 Sales '!$N88</f>
        <v>0.12551599999999999</v>
      </c>
      <c r="O85" s="383">
        <f>'[54]FY19-20 Sales '!$O88</f>
        <v>0.139571</v>
      </c>
      <c r="P85" s="383">
        <f>'[54]FY19-20 Sales '!$P88</f>
        <v>0.162188</v>
      </c>
      <c r="Q85" s="383">
        <f>'[54]FY19-20 Sales '!$Q88</f>
        <v>0.15429599999999999</v>
      </c>
      <c r="R85" s="383">
        <f>'[54]FY19-20 Sales '!$R88</f>
        <v>0.131297</v>
      </c>
      <c r="S85" s="337">
        <f t="shared" si="33"/>
        <v>1.7763799999999996</v>
      </c>
    </row>
    <row r="86" spans="1:19" ht="28.8">
      <c r="A86" s="340"/>
      <c r="B86" s="450"/>
      <c r="C86" s="347" t="s">
        <v>149</v>
      </c>
      <c r="D86" s="338"/>
      <c r="E86" s="383"/>
      <c r="F86" s="426"/>
      <c r="G86" s="383">
        <f>'[54]FY19-20 Sales '!$G89</f>
        <v>0.15890000000000001</v>
      </c>
      <c r="H86" s="383">
        <f>'[54]FY19-20 Sales '!$H89</f>
        <v>0.1527</v>
      </c>
      <c r="I86" s="383">
        <f>'[54]FY19-20 Sales '!$I89</f>
        <v>0.1242</v>
      </c>
      <c r="J86" s="383">
        <f>'[54]FY19-20 Sales '!$J89</f>
        <v>0.12479999999999999</v>
      </c>
      <c r="K86" s="383">
        <f>'[54]FY19-20 Sales '!$K89</f>
        <v>0.1123</v>
      </c>
      <c r="L86" s="383">
        <f>'[54]FY19-20 Sales '!$L89</f>
        <v>0.11609999999999999</v>
      </c>
      <c r="M86" s="383">
        <f>'[54]FY19-20 Sales '!$M89</f>
        <v>0.100809</v>
      </c>
      <c r="N86" s="383">
        <f>'[54]FY19-20 Sales '!$N89</f>
        <v>0.100809</v>
      </c>
      <c r="O86" s="383">
        <f>'[54]FY19-20 Sales '!$O89</f>
        <v>0.13405400000000001</v>
      </c>
      <c r="P86" s="383">
        <f>'[54]FY19-20 Sales '!$P89</f>
        <v>0.14185</v>
      </c>
      <c r="Q86" s="383">
        <f>'[54]FY19-20 Sales '!$Q89</f>
        <v>0.14949000000000001</v>
      </c>
      <c r="R86" s="383">
        <f>'[54]FY19-20 Sales '!$R89</f>
        <v>0.113876</v>
      </c>
      <c r="S86" s="337">
        <f t="shared" si="33"/>
        <v>1.5298879999999999</v>
      </c>
    </row>
    <row r="87" spans="1:19" ht="28.8">
      <c r="A87" s="340"/>
      <c r="B87" s="450"/>
      <c r="C87" s="347" t="s">
        <v>150</v>
      </c>
      <c r="D87" s="338"/>
      <c r="E87" s="383"/>
      <c r="F87" s="426"/>
      <c r="G87" s="383">
        <f>'[54]FY19-20 Sales '!$G90</f>
        <v>0.35699999999999998</v>
      </c>
      <c r="H87" s="383">
        <f>'[54]FY19-20 Sales '!$H90</f>
        <v>0.34510000000000002</v>
      </c>
      <c r="I87" s="383">
        <f>'[54]FY19-20 Sales '!$I90</f>
        <v>0.32650000000000001</v>
      </c>
      <c r="J87" s="383">
        <f>'[54]FY19-20 Sales '!$J90</f>
        <v>0.27660000000000001</v>
      </c>
      <c r="K87" s="383">
        <f>'[54]FY19-20 Sales '!$K90</f>
        <v>0.25069999999999998</v>
      </c>
      <c r="L87" s="383">
        <f>'[54]FY19-20 Sales '!$L90</f>
        <v>0.23949999999999999</v>
      </c>
      <c r="M87" s="383">
        <f>'[54]FY19-20 Sales '!$M90</f>
        <v>0.21956500000000001</v>
      </c>
      <c r="N87" s="383">
        <f>'[54]FY19-20 Sales '!$N90</f>
        <v>0.21956500000000001</v>
      </c>
      <c r="O87" s="383">
        <f>'[54]FY19-20 Sales '!$O90</f>
        <v>0.25369599999999998</v>
      </c>
      <c r="P87" s="383">
        <f>'[54]FY19-20 Sales '!$P90</f>
        <v>0.25959399999999999</v>
      </c>
      <c r="Q87" s="383">
        <f>'[54]FY19-20 Sales '!$Q90</f>
        <v>0.26647700000000002</v>
      </c>
      <c r="R87" s="383">
        <f>'[54]FY19-20 Sales '!$R90</f>
        <v>0.23522499999999999</v>
      </c>
      <c r="S87" s="337">
        <f t="shared" si="33"/>
        <v>3.2495220000000002</v>
      </c>
    </row>
    <row r="88" spans="1:19">
      <c r="A88" s="340"/>
      <c r="B88" s="450"/>
      <c r="C88" s="314" t="s">
        <v>86</v>
      </c>
      <c r="D88" s="338"/>
      <c r="E88" s="383"/>
      <c r="F88" s="425"/>
      <c r="G88" s="383"/>
      <c r="H88" s="383"/>
      <c r="I88" s="383"/>
      <c r="J88" s="383"/>
      <c r="K88" s="383"/>
      <c r="L88" s="383"/>
      <c r="M88" s="383"/>
      <c r="N88" s="383"/>
      <c r="O88" s="383"/>
      <c r="P88" s="383"/>
      <c r="Q88" s="383"/>
      <c r="R88" s="383"/>
      <c r="S88" s="337">
        <f t="shared" si="33"/>
        <v>0</v>
      </c>
    </row>
    <row r="89" spans="1:19">
      <c r="A89" s="340"/>
      <c r="B89" s="450"/>
      <c r="C89" s="314" t="s">
        <v>87</v>
      </c>
      <c r="D89" s="338">
        <f>'[54]FY19-20 Sales '!$D97</f>
        <v>463</v>
      </c>
      <c r="E89" s="383">
        <f>'[54]FY19-20 Sales '!$E97</f>
        <v>74.468000000000004</v>
      </c>
      <c r="F89" s="425"/>
      <c r="G89" s="383">
        <f>'[54]FY19-20 Sales '!$G97</f>
        <v>6.0335616699999974</v>
      </c>
      <c r="H89" s="383">
        <f>'[54]FY19-20 Sales '!$H97</f>
        <v>6.2453206899999945</v>
      </c>
      <c r="I89" s="383">
        <f>'[54]FY19-20 Sales '!$I97</f>
        <v>6.4020965399999987</v>
      </c>
      <c r="J89" s="383">
        <f>'[54]FY19-20 Sales '!$J97</f>
        <v>5.0173584800000022</v>
      </c>
      <c r="K89" s="383">
        <f>'[54]FY19-20 Sales '!$K97</f>
        <v>4.2045797500000006</v>
      </c>
      <c r="L89" s="383">
        <f>'[54]FY19-20 Sales '!$L97</f>
        <v>4.1557720000000007</v>
      </c>
      <c r="M89" s="383">
        <f>'[54]FY19-20 Sales '!$M97</f>
        <v>4.3520389999999995</v>
      </c>
      <c r="N89" s="383">
        <f>'[54]FY19-20 Sales '!$N97</f>
        <v>3.2400146900000015</v>
      </c>
      <c r="O89" s="383">
        <f>'[54]FY19-20 Sales '!$O97</f>
        <v>3.4299050000000006</v>
      </c>
      <c r="P89" s="383">
        <f>'[54]FY19-20 Sales '!$P97</f>
        <v>3.8545284699999982</v>
      </c>
      <c r="Q89" s="383">
        <f>'[54]FY19-20 Sales '!$Q97</f>
        <v>3.7059267599999988</v>
      </c>
      <c r="R89" s="383">
        <f>'[54]FY19-20 Sales '!$R97</f>
        <v>3.8087417499999976</v>
      </c>
      <c r="S89" s="337">
        <f t="shared" si="33"/>
        <v>54.449844799999987</v>
      </c>
    </row>
    <row r="90" spans="1:19">
      <c r="A90" s="340"/>
      <c r="B90" s="450"/>
      <c r="C90" s="347" t="s">
        <v>126</v>
      </c>
      <c r="D90" s="338"/>
      <c r="E90" s="383"/>
      <c r="F90" s="426"/>
      <c r="G90" s="383">
        <f>'[54]FY19-20 Sales '!$G98</f>
        <v>2.8324940000000001</v>
      </c>
      <c r="H90" s="383">
        <f>'[54]FY19-20 Sales '!$H98</f>
        <v>3.1485449999999999</v>
      </c>
      <c r="I90" s="383">
        <f>'[54]FY19-20 Sales '!$I98</f>
        <v>3.2761689999999999</v>
      </c>
      <c r="J90" s="383">
        <f>'[54]FY19-20 Sales '!$J98</f>
        <v>2.164669</v>
      </c>
      <c r="K90" s="383">
        <f>'[54]FY19-20 Sales '!$K98</f>
        <v>2.0523579999999999</v>
      </c>
      <c r="L90" s="383">
        <f>'[54]FY19-20 Sales '!$L98</f>
        <v>2.3674955</v>
      </c>
      <c r="M90" s="383">
        <f>'[54]FY19-20 Sales '!$M98</f>
        <v>2.0815549999999998</v>
      </c>
      <c r="N90" s="383">
        <f>'[54]FY19-20 Sales '!$N98</f>
        <v>2.322244</v>
      </c>
      <c r="O90" s="383">
        <f>'[54]FY19-20 Sales '!$O98</f>
        <v>1.9312750000000001</v>
      </c>
      <c r="P90" s="383">
        <f>'[54]FY19-20 Sales '!$P98</f>
        <v>1.7449079999999999</v>
      </c>
      <c r="Q90" s="383">
        <f>'[54]FY19-20 Sales '!$Q98</f>
        <v>1.897481</v>
      </c>
      <c r="R90" s="383">
        <f>'[54]FY19-20 Sales '!$R98</f>
        <v>1.9912289999999999</v>
      </c>
      <c r="S90" s="337">
        <f t="shared" si="33"/>
        <v>27.810422499999998</v>
      </c>
    </row>
    <row r="91" spans="1:19">
      <c r="A91" s="340"/>
      <c r="B91" s="450"/>
      <c r="C91" s="347" t="s">
        <v>127</v>
      </c>
      <c r="D91" s="338"/>
      <c r="E91" s="383"/>
      <c r="F91" s="426"/>
      <c r="G91" s="383">
        <f>'[54]FY19-20 Sales '!$G99</f>
        <v>1.9903120000000001</v>
      </c>
      <c r="H91" s="383">
        <f>'[54]FY19-20 Sales '!$H99</f>
        <v>1.9735104999999999</v>
      </c>
      <c r="I91" s="383">
        <f>'[54]FY19-20 Sales '!$I99</f>
        <v>2.137289</v>
      </c>
      <c r="J91" s="383">
        <f>'[54]FY19-20 Sales '!$J99</f>
        <v>1.5730550000000001</v>
      </c>
      <c r="K91" s="383">
        <f>'[54]FY19-20 Sales '!$K99</f>
        <v>1.523199</v>
      </c>
      <c r="L91" s="383">
        <f>'[54]FY19-20 Sales '!$L99</f>
        <v>1.7317315</v>
      </c>
      <c r="M91" s="383">
        <f>'[54]FY19-20 Sales '!$M99</f>
        <v>1.5125390000000001</v>
      </c>
      <c r="N91" s="383">
        <f>'[54]FY19-20 Sales '!$N99</f>
        <v>1.718931</v>
      </c>
      <c r="O91" s="383">
        <f>'[54]FY19-20 Sales '!$O99</f>
        <v>1.432998</v>
      </c>
      <c r="P91" s="383">
        <f>'[54]FY19-20 Sales '!$P99</f>
        <v>1.3174159999999999</v>
      </c>
      <c r="Q91" s="383">
        <f>'[54]FY19-20 Sales '!$Q99</f>
        <v>1.4035439999999999</v>
      </c>
      <c r="R91" s="383">
        <f>'[54]FY19-20 Sales '!$R99</f>
        <v>1.449676</v>
      </c>
      <c r="S91" s="337">
        <f t="shared" si="33"/>
        <v>19.764201</v>
      </c>
    </row>
    <row r="92" spans="1:19">
      <c r="A92" s="340"/>
      <c r="B92" s="450"/>
      <c r="C92" s="347" t="s">
        <v>128</v>
      </c>
      <c r="D92" s="338"/>
      <c r="E92" s="383"/>
      <c r="F92" s="426"/>
      <c r="G92" s="383">
        <f>'[54]FY19-20 Sales '!$G100</f>
        <v>3.7696619999999998</v>
      </c>
      <c r="H92" s="383">
        <f>'[54]FY19-20 Sales '!$H100</f>
        <v>4.0954825000000001</v>
      </c>
      <c r="I92" s="383">
        <f>'[54]FY19-20 Sales '!$I100</f>
        <v>4.4754569999999996</v>
      </c>
      <c r="J92" s="383">
        <f>'[54]FY19-20 Sales '!$J100</f>
        <v>2.7165550000000001</v>
      </c>
      <c r="K92" s="383">
        <f>'[54]FY19-20 Sales '!$K100</f>
        <v>2.5589460000000002</v>
      </c>
      <c r="L92" s="383">
        <f>'[54]FY19-20 Sales '!$L100</f>
        <v>2.98767</v>
      </c>
      <c r="M92" s="383">
        <f>'[54]FY19-20 Sales '!$M100</f>
        <v>2.4430999999999998</v>
      </c>
      <c r="N92" s="383">
        <f>'[54]FY19-20 Sales '!$N100</f>
        <v>2.969849</v>
      </c>
      <c r="O92" s="383">
        <f>'[54]FY19-20 Sales '!$O100</f>
        <v>2.3917929999999998</v>
      </c>
      <c r="P92" s="383">
        <f>'[54]FY19-20 Sales '!$P100</f>
        <v>2.179214</v>
      </c>
      <c r="Q92" s="383">
        <f>'[54]FY19-20 Sales '!$Q100</f>
        <v>2.3838859999999999</v>
      </c>
      <c r="R92" s="383">
        <f>'[54]FY19-20 Sales '!$R100</f>
        <v>2.4528650000000001</v>
      </c>
      <c r="S92" s="337">
        <f t="shared" si="33"/>
        <v>35.424479499999997</v>
      </c>
    </row>
    <row r="93" spans="1:19">
      <c r="A93" s="340"/>
      <c r="B93" s="450"/>
      <c r="C93" s="314" t="s">
        <v>88</v>
      </c>
      <c r="D93" s="338">
        <f>'[54]FY19-20 Sales '!$D101</f>
        <v>18</v>
      </c>
      <c r="E93" s="383">
        <f>'[54]FY19-20 Sales '!$E101</f>
        <v>2.5249999999999999</v>
      </c>
      <c r="F93" s="425"/>
      <c r="G93" s="383">
        <f>'[54]FY19-20 Sales '!$G101</f>
        <v>0.21548400000000001</v>
      </c>
      <c r="H93" s="383">
        <f>'[54]FY19-20 Sales '!$H101</f>
        <v>0.24035550000000006</v>
      </c>
      <c r="I93" s="383">
        <f>'[54]FY19-20 Sales '!$I101</f>
        <v>0.27422700000000011</v>
      </c>
      <c r="J93" s="383">
        <f>'[54]FY19-20 Sales '!$J101</f>
        <v>0.19372200000000006</v>
      </c>
      <c r="K93" s="383">
        <f>'[54]FY19-20 Sales '!$K101</f>
        <v>0.18033900000000003</v>
      </c>
      <c r="L93" s="383">
        <f>'[54]FY19-20 Sales '!$L101</f>
        <v>0.17728100000000002</v>
      </c>
      <c r="M93" s="383">
        <f>'[54]FY19-20 Sales '!$M101</f>
        <v>0.16924700000000004</v>
      </c>
      <c r="N93" s="383">
        <f>'[54]FY19-20 Sales '!$N101</f>
        <v>0.157725</v>
      </c>
      <c r="O93" s="383">
        <f>'[54]FY19-20 Sales '!$O101</f>
        <v>0.13810749999999994</v>
      </c>
      <c r="P93" s="383">
        <f>'[54]FY19-20 Sales '!$P101</f>
        <v>0.13630249999999999</v>
      </c>
      <c r="Q93" s="383">
        <f>'[54]FY19-20 Sales '!$Q101</f>
        <v>0.14469599999999994</v>
      </c>
      <c r="R93" s="383">
        <f>'[54]FY19-20 Sales '!$R101</f>
        <v>0.12769649999999999</v>
      </c>
      <c r="S93" s="337">
        <f t="shared" si="33"/>
        <v>2.1551830000000001</v>
      </c>
    </row>
    <row r="94" spans="1:19">
      <c r="A94" s="340"/>
      <c r="B94" s="450"/>
      <c r="C94" s="347" t="s">
        <v>126</v>
      </c>
      <c r="D94" s="338"/>
      <c r="E94" s="383"/>
      <c r="F94" s="426"/>
      <c r="G94" s="383">
        <f>'[54]FY19-20 Sales '!$G102</f>
        <v>0.13459399999999999</v>
      </c>
      <c r="H94" s="383">
        <f>'[54]FY19-20 Sales '!$H102</f>
        <v>0.14991099999999999</v>
      </c>
      <c r="I94" s="383">
        <f>'[54]FY19-20 Sales '!$I102</f>
        <v>0.15707099999999999</v>
      </c>
      <c r="J94" s="383">
        <f>'[54]FY19-20 Sales '!$J102</f>
        <v>0.124838</v>
      </c>
      <c r="K94" s="383">
        <f>'[54]FY19-20 Sales '!$K102</f>
        <v>0.12525449999999999</v>
      </c>
      <c r="L94" s="383">
        <f>'[54]FY19-20 Sales '!$L102</f>
        <v>0.12696499999999999</v>
      </c>
      <c r="M94" s="383">
        <f>'[54]FY19-20 Sales '!$M102</f>
        <v>0.119937</v>
      </c>
      <c r="N94" s="383">
        <f>'[54]FY19-20 Sales '!$N102</f>
        <v>0.120241</v>
      </c>
      <c r="O94" s="383">
        <f>'[54]FY19-20 Sales '!$O102</f>
        <v>0.10872900000000001</v>
      </c>
      <c r="P94" s="383">
        <f>'[54]FY19-20 Sales '!$P102</f>
        <v>0.106986</v>
      </c>
      <c r="Q94" s="383">
        <f>'[54]FY19-20 Sales '!$Q102</f>
        <v>0.118205</v>
      </c>
      <c r="R94" s="383">
        <f>'[54]FY19-20 Sales '!$R102</f>
        <v>0.109802</v>
      </c>
      <c r="S94" s="337">
        <f t="shared" si="33"/>
        <v>1.5025335</v>
      </c>
    </row>
    <row r="95" spans="1:19">
      <c r="A95" s="340"/>
      <c r="B95" s="450"/>
      <c r="C95" s="347" t="s">
        <v>127</v>
      </c>
      <c r="D95" s="338"/>
      <c r="E95" s="383"/>
      <c r="F95" s="426"/>
      <c r="G95" s="383">
        <f>'[54]FY19-20 Sales '!$G103</f>
        <v>0.104492</v>
      </c>
      <c r="H95" s="383">
        <f>'[54]FY19-20 Sales '!$H103</f>
        <v>0.105868</v>
      </c>
      <c r="I95" s="383">
        <f>'[54]FY19-20 Sales '!$I103</f>
        <v>0.125025</v>
      </c>
      <c r="J95" s="383">
        <f>'[54]FY19-20 Sales '!$J103</f>
        <v>9.7111000000000003E-2</v>
      </c>
      <c r="K95" s="383">
        <f>'[54]FY19-20 Sales '!$K103</f>
        <v>0.103589</v>
      </c>
      <c r="L95" s="383">
        <f>'[54]FY19-20 Sales '!$L103</f>
        <v>0.102488</v>
      </c>
      <c r="M95" s="383">
        <f>'[54]FY19-20 Sales '!$M103</f>
        <v>9.3357999999999997E-2</v>
      </c>
      <c r="N95" s="383">
        <f>'[54]FY19-20 Sales '!$N103</f>
        <v>9.5399999999999999E-2</v>
      </c>
      <c r="O95" s="383">
        <f>'[54]FY19-20 Sales '!$O103</f>
        <v>9.1878000000000001E-2</v>
      </c>
      <c r="P95" s="383">
        <f>'[54]FY19-20 Sales '!$P103</f>
        <v>9.0301000000000006E-2</v>
      </c>
      <c r="Q95" s="383">
        <f>'[54]FY19-20 Sales '!$Q103</f>
        <v>9.6020999999999995E-2</v>
      </c>
      <c r="R95" s="383">
        <f>'[54]FY19-20 Sales '!$R103</f>
        <v>8.7406999999999999E-2</v>
      </c>
      <c r="S95" s="337">
        <f t="shared" si="33"/>
        <v>1.1929380000000001</v>
      </c>
    </row>
    <row r="96" spans="1:19">
      <c r="A96" s="340"/>
      <c r="B96" s="450"/>
      <c r="C96" s="347" t="s">
        <v>128</v>
      </c>
      <c r="D96" s="338"/>
      <c r="E96" s="383"/>
      <c r="F96" s="426"/>
      <c r="G96" s="383">
        <f>'[54]FY19-20 Sales '!$G104</f>
        <v>0.25304500000000002</v>
      </c>
      <c r="H96" s="383">
        <f>'[54]FY19-20 Sales '!$H104</f>
        <v>0.27960200000000002</v>
      </c>
      <c r="I96" s="383">
        <f>'[54]FY19-20 Sales '!$I104</f>
        <v>0.30835699999999999</v>
      </c>
      <c r="J96" s="383">
        <f>'[54]FY19-20 Sales '!$J104</f>
        <v>0.23397799999999999</v>
      </c>
      <c r="K96" s="383">
        <f>'[54]FY19-20 Sales '!$K104</f>
        <v>0.22725049999999999</v>
      </c>
      <c r="L96" s="383">
        <f>'[54]FY19-20 Sales '!$L104</f>
        <v>0.22928599999999999</v>
      </c>
      <c r="M96" s="383">
        <f>'[54]FY19-20 Sales '!$M104</f>
        <v>0.21338199999999999</v>
      </c>
      <c r="N96" s="383">
        <f>'[54]FY19-20 Sales '!$N104</f>
        <v>0.21029900000000001</v>
      </c>
      <c r="O96" s="383">
        <f>'[54]FY19-20 Sales '!$O104</f>
        <v>0.185559</v>
      </c>
      <c r="P96" s="383">
        <f>'[54]FY19-20 Sales '!$P104</f>
        <v>0.17504600000000001</v>
      </c>
      <c r="Q96" s="383">
        <f>'[54]FY19-20 Sales '!$Q104</f>
        <v>0.19654099999999999</v>
      </c>
      <c r="R96" s="383">
        <f>'[54]FY19-20 Sales '!$R104</f>
        <v>0.200961</v>
      </c>
      <c r="S96" s="337">
        <f t="shared" si="33"/>
        <v>2.7133064999999998</v>
      </c>
    </row>
    <row r="97" spans="1:19">
      <c r="A97" s="340"/>
      <c r="B97" s="450"/>
      <c r="C97" s="347" t="s">
        <v>89</v>
      </c>
      <c r="D97" s="338">
        <f>'[54]FY19-20 Sales '!$D105</f>
        <v>203</v>
      </c>
      <c r="E97" s="383">
        <f>'[54]FY19-20 Sales '!$E105</f>
        <v>66.484999999999999</v>
      </c>
      <c r="F97" s="426"/>
      <c r="G97" s="383">
        <f>'[54]FY19-20 Sales '!$G105</f>
        <v>3.6832264500000127</v>
      </c>
      <c r="H97" s="383">
        <f>'[54]FY19-20 Sales '!$H105</f>
        <v>1.5894157999999994</v>
      </c>
      <c r="I97" s="383">
        <f>'[54]FY19-20 Sales '!$I105</f>
        <v>0.67528795999999525</v>
      </c>
      <c r="J97" s="383">
        <f>'[54]FY19-20 Sales '!$J105</f>
        <v>0.28880139000000488</v>
      </c>
      <c r="K97" s="383">
        <f>'[54]FY19-20 Sales '!$K105</f>
        <v>1.4687076900000238</v>
      </c>
      <c r="L97" s="383">
        <f>'[54]FY19-20 Sales '!$L105</f>
        <v>3.1400517800000105</v>
      </c>
      <c r="M97" s="383">
        <f>'[54]FY19-20 Sales '!$M105</f>
        <v>1.8025086800000065</v>
      </c>
      <c r="N97" s="383">
        <f>'[54]FY19-20 Sales '!$N105</f>
        <v>1.1283620199999134</v>
      </c>
      <c r="O97" s="383">
        <f>'[54]FY19-20 Sales '!$O105</f>
        <v>1.2096096999999133</v>
      </c>
      <c r="P97" s="383">
        <f>'[54]FY19-20 Sales '!$P105</f>
        <v>2.7462591799999938</v>
      </c>
      <c r="Q97" s="383">
        <f>'[54]FY19-20 Sales '!$Q105</f>
        <v>4.8961783599999169</v>
      </c>
      <c r="R97" s="383">
        <f>'[54]FY19-20 Sales '!$R105</f>
        <v>5.4943998800000298</v>
      </c>
      <c r="S97" s="337">
        <f t="shared" si="33"/>
        <v>28.122808889999817</v>
      </c>
    </row>
    <row r="98" spans="1:19">
      <c r="A98" s="340"/>
      <c r="B98" s="450"/>
      <c r="C98" s="347" t="s">
        <v>91</v>
      </c>
      <c r="D98" s="338">
        <f>'[54]FY19-20 Sales '!$D107</f>
        <v>130</v>
      </c>
      <c r="E98" s="383">
        <f>'[54]FY19-20 Sales '!$E107</f>
        <v>41.935000000000002</v>
      </c>
      <c r="F98" s="426"/>
      <c r="G98" s="383">
        <f>'[54]FY19-20 Sales '!$G107</f>
        <v>7.9768650000000001</v>
      </c>
      <c r="H98" s="383">
        <f>'[54]FY19-20 Sales '!$H107</f>
        <v>7.7124819999999996</v>
      </c>
      <c r="I98" s="383">
        <f>'[54]FY19-20 Sales '!$I107</f>
        <v>7.8900350000000001</v>
      </c>
      <c r="J98" s="383">
        <f>'[54]FY19-20 Sales '!$J107</f>
        <v>6.9494410000000002</v>
      </c>
      <c r="K98" s="383">
        <f>'[54]FY19-20 Sales '!$K107</f>
        <v>7.9698659999999997</v>
      </c>
      <c r="L98" s="383">
        <f>'[54]FY19-20 Sales '!$L107</f>
        <v>7.8869109999999996</v>
      </c>
      <c r="M98" s="383">
        <f>'[54]FY19-20 Sales '!$M107</f>
        <v>8.086392</v>
      </c>
      <c r="N98" s="383">
        <f>'[54]FY19-20 Sales '!$N107</f>
        <v>9.0701269999999994</v>
      </c>
      <c r="O98" s="383">
        <f>'[54]FY19-20 Sales '!$O107</f>
        <v>9.0291169999999994</v>
      </c>
      <c r="P98" s="383">
        <f>'[54]FY19-20 Sales '!$P107</f>
        <v>9.7985290000000003</v>
      </c>
      <c r="Q98" s="383">
        <f>'[54]FY19-20 Sales '!$Q107</f>
        <v>9.7572960000000002</v>
      </c>
      <c r="R98" s="383">
        <f>'[54]FY19-20 Sales '!$R107</f>
        <v>9.6302210000000006</v>
      </c>
      <c r="S98" s="337">
        <f t="shared" si="33"/>
        <v>101.757282</v>
      </c>
    </row>
    <row r="99" spans="1:19">
      <c r="A99" s="340"/>
      <c r="B99" s="450"/>
      <c r="C99" s="314" t="s">
        <v>92</v>
      </c>
      <c r="D99" s="338">
        <f>'[54]FY19-20 Sales '!$D108</f>
        <v>17</v>
      </c>
      <c r="E99" s="383">
        <f>'[54]FY19-20 Sales '!$E108</f>
        <v>4.88</v>
      </c>
      <c r="F99" s="425"/>
      <c r="G99" s="383">
        <f>'[54]FY19-20 Sales '!$G108</f>
        <v>0.87376799999999943</v>
      </c>
      <c r="H99" s="383">
        <f>'[54]FY19-20 Sales '!$H108</f>
        <v>0.91050299999999917</v>
      </c>
      <c r="I99" s="383">
        <f>'[54]FY19-20 Sales '!$I108</f>
        <v>1.0077819999999968</v>
      </c>
      <c r="J99" s="383">
        <f>'[54]FY19-20 Sales '!$J108</f>
        <v>0.76711799999999775</v>
      </c>
      <c r="K99" s="383">
        <f>'[54]FY19-20 Sales '!$K108</f>
        <v>0.78615199999999819</v>
      </c>
      <c r="L99" s="383">
        <f>'[54]FY19-20 Sales '!$L108</f>
        <v>0.79894899999999958</v>
      </c>
      <c r="M99" s="383">
        <f>'[54]FY19-20 Sales '!$M108</f>
        <v>0.64141699999999957</v>
      </c>
      <c r="N99" s="383">
        <f>'[54]FY19-20 Sales '!$N108</f>
        <v>0.522706</v>
      </c>
      <c r="O99" s="383">
        <f>'[54]FY19-20 Sales '!$O108</f>
        <v>0.58660059999999958</v>
      </c>
      <c r="P99" s="383">
        <f>'[54]FY19-20 Sales '!$P108</f>
        <v>0.63749439999999924</v>
      </c>
      <c r="Q99" s="383">
        <f>'[54]FY19-20 Sales '!$Q108</f>
        <v>0.64883800000000014</v>
      </c>
      <c r="R99" s="383">
        <f>'[54]FY19-20 Sales '!$R108</f>
        <v>0.69292799999999988</v>
      </c>
      <c r="S99" s="337">
        <f t="shared" si="33"/>
        <v>8.8742559999999902</v>
      </c>
    </row>
    <row r="100" spans="1:19">
      <c r="A100" s="340"/>
      <c r="B100" s="450"/>
      <c r="C100" s="314" t="s">
        <v>135</v>
      </c>
      <c r="D100" s="338">
        <f>'[54]FY19-20 Sales '!$D110</f>
        <v>35</v>
      </c>
      <c r="E100" s="383">
        <f>'[54]FY19-20 Sales '!$E110</f>
        <v>13.183999999999999</v>
      </c>
      <c r="F100" s="425"/>
      <c r="G100" s="383">
        <f>'[54]FY19-20 Sales '!$G110</f>
        <v>0</v>
      </c>
      <c r="H100" s="383">
        <f>'[54]FY19-20 Sales '!$H110</f>
        <v>0</v>
      </c>
      <c r="I100" s="383">
        <f>'[54]FY19-20 Sales '!$I110</f>
        <v>0.1</v>
      </c>
      <c r="J100" s="383">
        <f>'[54]FY19-20 Sales '!$J110</f>
        <v>1.6596950000000068</v>
      </c>
      <c r="K100" s="383">
        <f>'[54]FY19-20 Sales '!$K110</f>
        <v>2.3142564999999995</v>
      </c>
      <c r="L100" s="383">
        <f>'[54]FY19-20 Sales '!$L110</f>
        <v>2.4290000000000003</v>
      </c>
      <c r="M100" s="383">
        <f>'[54]FY19-20 Sales '!$M110</f>
        <v>2.1859480000000002</v>
      </c>
      <c r="N100" s="383">
        <f>'[54]FY19-20 Sales '!$N110</f>
        <v>1.7115279999999999</v>
      </c>
      <c r="O100" s="383">
        <f>'[54]FY19-20 Sales '!$O110</f>
        <v>1.8875800000000003</v>
      </c>
      <c r="P100" s="383">
        <f>'[54]FY19-20 Sales '!$P110</f>
        <v>1.2447210000000002</v>
      </c>
      <c r="Q100" s="383">
        <f>'[54]FY19-20 Sales '!$Q110</f>
        <v>2.0872769999999985</v>
      </c>
      <c r="R100" s="383">
        <f>'[54]FY19-20 Sales '!$R110</f>
        <v>1.7632990000000004</v>
      </c>
      <c r="S100" s="337">
        <f t="shared" si="33"/>
        <v>17.383304500000005</v>
      </c>
    </row>
    <row r="101" spans="1:19">
      <c r="A101" s="340"/>
      <c r="B101" s="450"/>
      <c r="C101" s="411" t="s">
        <v>151</v>
      </c>
      <c r="D101" s="338">
        <f>'[54]FY19-20 Sales '!$D111</f>
        <v>1</v>
      </c>
      <c r="E101" s="383">
        <f>'[54]FY19-20 Sales '!$E111</f>
        <v>201.405</v>
      </c>
      <c r="F101" s="427"/>
      <c r="G101" s="383">
        <f>'[54]FY19-20 Sales '!$G111</f>
        <v>101.721451</v>
      </c>
      <c r="H101" s="383">
        <f>'[54]FY19-20 Sales '!$H111</f>
        <v>43.231859999999998</v>
      </c>
      <c r="I101" s="383">
        <f>'[54]FY19-20 Sales '!$I111</f>
        <v>47.289109000000003</v>
      </c>
      <c r="J101" s="383">
        <f>'[54]FY19-20 Sales '!$J111</f>
        <v>62.857367000000004</v>
      </c>
      <c r="K101" s="383">
        <f>'[54]FY19-20 Sales '!$K111</f>
        <v>72.941783999999998</v>
      </c>
      <c r="L101" s="383">
        <f>'[54]FY19-20 Sales '!$L111</f>
        <v>83.668018000000004</v>
      </c>
      <c r="M101" s="383">
        <f>'[54]FY19-20 Sales '!$M111</f>
        <v>53.203375999999999</v>
      </c>
      <c r="N101" s="383">
        <f>'[54]FY19-20 Sales '!$N111</f>
        <v>37.284256999999997</v>
      </c>
      <c r="O101" s="383">
        <f>'[54]FY19-20 Sales '!$O111</f>
        <v>61.834822000000003</v>
      </c>
      <c r="P101" s="383">
        <f>'[54]FY19-20 Sales '!$P111</f>
        <v>101.47</v>
      </c>
      <c r="Q101" s="383">
        <f>'[54]FY19-20 Sales '!$Q111</f>
        <v>99.175177000000005</v>
      </c>
      <c r="R101" s="383">
        <f>'[54]FY19-20 Sales '!$R111</f>
        <v>104.714861</v>
      </c>
      <c r="S101" s="337">
        <f t="shared" si="33"/>
        <v>869.39208200000007</v>
      </c>
    </row>
    <row r="102" spans="1:19">
      <c r="A102" s="340"/>
      <c r="B102" s="450"/>
      <c r="C102" s="298"/>
      <c r="D102" s="406"/>
      <c r="E102" s="406"/>
      <c r="F102" s="406"/>
      <c r="G102" s="406"/>
      <c r="H102" s="351"/>
      <c r="I102" s="351"/>
      <c r="J102" s="351"/>
      <c r="K102" s="351"/>
      <c r="L102" s="351"/>
      <c r="M102" s="351"/>
      <c r="N102" s="351"/>
      <c r="O102" s="351"/>
      <c r="P102" s="351"/>
      <c r="Q102" s="351"/>
      <c r="R102" s="351"/>
      <c r="S102" s="337">
        <f t="shared" si="33"/>
        <v>0</v>
      </c>
    </row>
    <row r="103" spans="1:19">
      <c r="A103" s="340"/>
      <c r="B103" s="450"/>
      <c r="C103" s="334" t="s">
        <v>96</v>
      </c>
      <c r="D103" s="371">
        <f t="shared" ref="D103:R103" si="35">SUM(D104:D127)</f>
        <v>125</v>
      </c>
      <c r="E103" s="377">
        <f t="shared" si="35"/>
        <v>234.21</v>
      </c>
      <c r="F103" s="428"/>
      <c r="G103" s="377">
        <f t="shared" ref="G103" si="36">SUM(G104:G127)</f>
        <v>49.958353000000002</v>
      </c>
      <c r="H103" s="379">
        <f t="shared" si="35"/>
        <v>44.755448999999992</v>
      </c>
      <c r="I103" s="379">
        <f t="shared" si="35"/>
        <v>45.349677000000007</v>
      </c>
      <c r="J103" s="379">
        <f t="shared" si="35"/>
        <v>39.833452000000001</v>
      </c>
      <c r="K103" s="379">
        <f t="shared" si="35"/>
        <v>44.799002999999992</v>
      </c>
      <c r="L103" s="379">
        <f t="shared" si="35"/>
        <v>48.785313000000002</v>
      </c>
      <c r="M103" s="379">
        <f t="shared" si="35"/>
        <v>45.284736000000002</v>
      </c>
      <c r="N103" s="379">
        <f t="shared" si="35"/>
        <v>50.756753000000003</v>
      </c>
      <c r="O103" s="379">
        <f t="shared" si="35"/>
        <v>47.067605</v>
      </c>
      <c r="P103" s="379">
        <f t="shared" si="35"/>
        <v>50.358178999999993</v>
      </c>
      <c r="Q103" s="379">
        <f t="shared" si="35"/>
        <v>53.220565000000008</v>
      </c>
      <c r="R103" s="379">
        <f t="shared" si="35"/>
        <v>48.206643</v>
      </c>
      <c r="S103" s="337">
        <f t="shared" si="33"/>
        <v>568.37572799999998</v>
      </c>
    </row>
    <row r="104" spans="1:19">
      <c r="A104" s="340"/>
      <c r="B104" s="450"/>
      <c r="C104" s="314" t="s">
        <v>81</v>
      </c>
      <c r="D104" s="338">
        <f>'[54]FY19-20 Sales '!$D114</f>
        <v>47</v>
      </c>
      <c r="E104" s="383">
        <f>'[54]FY19-20 Sales '!$E114</f>
        <v>72.808000000000007</v>
      </c>
      <c r="F104" s="425"/>
      <c r="G104" s="383">
        <f>'[54]FY19-20 Sales '!$G114</f>
        <v>5.9748720000000013</v>
      </c>
      <c r="H104" s="383">
        <f>'[54]FY19-20 Sales '!$H114</f>
        <v>5.2910819999999976</v>
      </c>
      <c r="I104" s="383">
        <f>'[54]FY19-20 Sales '!$I114</f>
        <v>5.6666969999999992</v>
      </c>
      <c r="J104" s="383">
        <f>'[54]FY19-20 Sales '!$J114</f>
        <v>4.325863</v>
      </c>
      <c r="K104" s="383">
        <f>'[54]FY19-20 Sales '!$K114</f>
        <v>5.1397889999999986</v>
      </c>
      <c r="L104" s="383">
        <f>'[54]FY19-20 Sales '!$L114</f>
        <v>5.3896169999999994</v>
      </c>
      <c r="M104" s="383">
        <f>'[54]FY19-20 Sales '!$M114</f>
        <v>5.2110410000000016</v>
      </c>
      <c r="N104" s="383">
        <f>'[54]FY19-20 Sales '!$N114</f>
        <v>5.3939199999999961</v>
      </c>
      <c r="O104" s="383">
        <f>'[54]FY19-20 Sales '!$O114</f>
        <v>5.7010949999999987</v>
      </c>
      <c r="P104" s="383">
        <f>'[54]FY19-20 Sales '!$P114</f>
        <v>5.6881039999999992</v>
      </c>
      <c r="Q104" s="383">
        <f>'[54]FY19-20 Sales '!$Q114</f>
        <v>5.6937329999999982</v>
      </c>
      <c r="R104" s="383">
        <f>'[54]FY19-20 Sales '!$R114</f>
        <v>2.4254860000000011</v>
      </c>
      <c r="S104" s="337">
        <f t="shared" si="33"/>
        <v>61.901298999999987</v>
      </c>
    </row>
    <row r="105" spans="1:19" s="205" customFormat="1">
      <c r="A105" s="448"/>
      <c r="B105" s="449"/>
      <c r="C105" s="314" t="s">
        <v>82</v>
      </c>
      <c r="D105" s="425"/>
      <c r="E105" s="425"/>
      <c r="F105" s="425"/>
      <c r="G105" s="426"/>
      <c r="H105" s="426"/>
      <c r="I105" s="426"/>
      <c r="J105" s="426"/>
      <c r="K105" s="426"/>
      <c r="L105" s="426"/>
      <c r="M105" s="426"/>
      <c r="N105" s="426"/>
      <c r="O105" s="426"/>
      <c r="P105" s="426"/>
      <c r="Q105" s="426"/>
      <c r="R105" s="426"/>
      <c r="S105" s="337">
        <f t="shared" si="33"/>
        <v>0</v>
      </c>
    </row>
    <row r="106" spans="1:19">
      <c r="A106" s="340"/>
      <c r="B106" s="450"/>
      <c r="C106" s="314" t="s">
        <v>83</v>
      </c>
      <c r="D106" s="425"/>
      <c r="E106" s="425"/>
      <c r="F106" s="425"/>
      <c r="G106" s="426"/>
      <c r="H106" s="426"/>
      <c r="I106" s="426"/>
      <c r="J106" s="426"/>
      <c r="K106" s="426"/>
      <c r="L106" s="426"/>
      <c r="M106" s="426"/>
      <c r="N106" s="426"/>
      <c r="O106" s="426"/>
      <c r="P106" s="426"/>
      <c r="Q106" s="426"/>
      <c r="R106" s="426"/>
      <c r="S106" s="337">
        <f t="shared" si="33"/>
        <v>0</v>
      </c>
    </row>
    <row r="107" spans="1:19">
      <c r="A107" s="340"/>
      <c r="B107" s="450"/>
      <c r="C107" s="314" t="s">
        <v>84</v>
      </c>
      <c r="D107" s="338"/>
      <c r="E107" s="383"/>
      <c r="F107" s="425"/>
      <c r="G107" s="383"/>
      <c r="H107" s="383"/>
      <c r="I107" s="383"/>
      <c r="J107" s="383"/>
      <c r="K107" s="383"/>
      <c r="L107" s="383"/>
      <c r="M107" s="383"/>
      <c r="N107" s="383"/>
      <c r="O107" s="383"/>
      <c r="P107" s="383"/>
      <c r="Q107" s="383"/>
      <c r="R107" s="383"/>
      <c r="S107" s="337">
        <f t="shared" si="33"/>
        <v>0</v>
      </c>
    </row>
    <row r="108" spans="1:19">
      <c r="A108" s="340"/>
      <c r="B108" s="450"/>
      <c r="C108" s="347" t="s">
        <v>126</v>
      </c>
      <c r="D108" s="338"/>
      <c r="E108" s="383"/>
      <c r="F108" s="426"/>
      <c r="G108" s="383">
        <f>'[54]FY19-20 Sales '!$G122</f>
        <v>3.3862899999999998</v>
      </c>
      <c r="H108" s="383">
        <f>'[54]FY19-20 Sales '!$H122</f>
        <v>2.8655430000000002</v>
      </c>
      <c r="I108" s="383">
        <f>'[54]FY19-20 Sales '!$I122</f>
        <v>3.0883729999999998</v>
      </c>
      <c r="J108" s="383">
        <f>'[54]FY19-20 Sales '!$J122</f>
        <v>2.5840169999999998</v>
      </c>
      <c r="K108" s="383">
        <f>'[54]FY19-20 Sales '!$K122</f>
        <v>2.8342550000000002</v>
      </c>
      <c r="L108" s="383">
        <f>'[54]FY19-20 Sales '!$L122</f>
        <v>2.938285</v>
      </c>
      <c r="M108" s="383">
        <f>'[54]FY19-20 Sales '!$M122</f>
        <v>2.8432729999999999</v>
      </c>
      <c r="N108" s="383">
        <f>'[54]FY19-20 Sales '!$N122</f>
        <v>2.9053949999999999</v>
      </c>
      <c r="O108" s="383">
        <f>'[54]FY19-20 Sales '!$O122</f>
        <v>3.1362480000000001</v>
      </c>
      <c r="P108" s="383">
        <f>'[54]FY19-20 Sales '!$P122</f>
        <v>3.0239600000000002</v>
      </c>
      <c r="Q108" s="383">
        <f>'[54]FY19-20 Sales '!$Q122</f>
        <v>3.0700379999999998</v>
      </c>
      <c r="R108" s="383">
        <f>'[54]FY19-20 Sales '!$R122</f>
        <v>3.6969379999999998</v>
      </c>
      <c r="S108" s="337">
        <f t="shared" si="33"/>
        <v>36.372614999999996</v>
      </c>
    </row>
    <row r="109" spans="1:19">
      <c r="A109" s="340"/>
      <c r="B109" s="450"/>
      <c r="C109" s="347" t="s">
        <v>127</v>
      </c>
      <c r="D109" s="338"/>
      <c r="E109" s="383"/>
      <c r="F109" s="426"/>
      <c r="G109" s="383">
        <f>'[54]FY19-20 Sales '!$G123</f>
        <v>2.9143469999999998</v>
      </c>
      <c r="H109" s="383">
        <f>'[54]FY19-20 Sales '!$H123</f>
        <v>2.4720230000000001</v>
      </c>
      <c r="I109" s="383">
        <f>'[54]FY19-20 Sales '!$I123</f>
        <v>2.6254849999999998</v>
      </c>
      <c r="J109" s="383">
        <f>'[54]FY19-20 Sales '!$J123</f>
        <v>2.4894699999999998</v>
      </c>
      <c r="K109" s="383">
        <f>'[54]FY19-20 Sales '!$K123</f>
        <v>2.4835630000000002</v>
      </c>
      <c r="L109" s="383">
        <f>'[54]FY19-20 Sales '!$L123</f>
        <v>2.5548999999999999</v>
      </c>
      <c r="M109" s="383">
        <f>'[54]FY19-20 Sales '!$M123</f>
        <v>2.440455</v>
      </c>
      <c r="N109" s="383">
        <f>'[54]FY19-20 Sales '!$N123</f>
        <v>2.5136500000000002</v>
      </c>
      <c r="O109" s="383">
        <f>'[54]FY19-20 Sales '!$O123</f>
        <v>2.6915149999999999</v>
      </c>
      <c r="P109" s="383">
        <f>'[54]FY19-20 Sales '!$P123</f>
        <v>2.5112999999999999</v>
      </c>
      <c r="Q109" s="383">
        <f>'[54]FY19-20 Sales '!$Q123</f>
        <v>2.6982149999999998</v>
      </c>
      <c r="R109" s="383">
        <f>'[54]FY19-20 Sales '!$R123</f>
        <v>2.9540299999999999</v>
      </c>
      <c r="S109" s="337">
        <f t="shared" si="33"/>
        <v>31.348952999999998</v>
      </c>
    </row>
    <row r="110" spans="1:19">
      <c r="A110" s="340"/>
      <c r="B110" s="450"/>
      <c r="C110" s="347" t="s">
        <v>128</v>
      </c>
      <c r="D110" s="338"/>
      <c r="E110" s="383"/>
      <c r="F110" s="426"/>
      <c r="G110" s="383">
        <f>'[54]FY19-20 Sales '!$G124</f>
        <v>6.389742</v>
      </c>
      <c r="H110" s="383">
        <f>'[54]FY19-20 Sales '!$H124</f>
        <v>5.4748570000000001</v>
      </c>
      <c r="I110" s="383">
        <f>'[54]FY19-20 Sales '!$I124</f>
        <v>5.821625</v>
      </c>
      <c r="J110" s="383">
        <f>'[54]FY19-20 Sales '!$J124</f>
        <v>4.9013780000000002</v>
      </c>
      <c r="K110" s="383">
        <f>'[54]FY19-20 Sales '!$K124</f>
        <v>5.3777150000000002</v>
      </c>
      <c r="L110" s="383">
        <f>'[54]FY19-20 Sales '!$L124</f>
        <v>5.5317629999999998</v>
      </c>
      <c r="M110" s="383">
        <f>'[54]FY19-20 Sales '!$M124</f>
        <v>5.3153230000000002</v>
      </c>
      <c r="N110" s="383">
        <f>'[54]FY19-20 Sales '!$N124</f>
        <v>5.3868600000000004</v>
      </c>
      <c r="O110" s="383">
        <f>'[54]FY19-20 Sales '!$O124</f>
        <v>5.8993929999999999</v>
      </c>
      <c r="P110" s="383">
        <f>'[54]FY19-20 Sales '!$P124</f>
        <v>5.6713649999999998</v>
      </c>
      <c r="Q110" s="383">
        <f>'[54]FY19-20 Sales '!$Q124</f>
        <v>5.9099680000000001</v>
      </c>
      <c r="R110" s="383">
        <f>'[54]FY19-20 Sales '!$R124</f>
        <v>6.7199450000000001</v>
      </c>
      <c r="S110" s="337">
        <f t="shared" si="33"/>
        <v>68.399933999999988</v>
      </c>
    </row>
    <row r="111" spans="1:19">
      <c r="A111" s="340"/>
      <c r="B111" s="450"/>
      <c r="C111" s="314" t="s">
        <v>110</v>
      </c>
      <c r="D111" s="338"/>
      <c r="E111" s="383"/>
      <c r="F111" s="425"/>
      <c r="G111" s="383"/>
      <c r="H111" s="383"/>
      <c r="I111" s="383"/>
      <c r="J111" s="383"/>
      <c r="K111" s="383"/>
      <c r="L111" s="383"/>
      <c r="M111" s="383"/>
      <c r="N111" s="383"/>
      <c r="O111" s="383"/>
      <c r="P111" s="383"/>
      <c r="Q111" s="383"/>
      <c r="R111" s="383"/>
      <c r="S111" s="337">
        <f t="shared" si="33"/>
        <v>0</v>
      </c>
    </row>
    <row r="112" spans="1:19" ht="28.8">
      <c r="A112" s="340"/>
      <c r="B112" s="450"/>
      <c r="C112" s="347" t="s">
        <v>148</v>
      </c>
      <c r="D112" s="426"/>
      <c r="E112" s="426"/>
      <c r="F112" s="426"/>
      <c r="G112" s="426"/>
      <c r="H112" s="426"/>
      <c r="I112" s="426"/>
      <c r="J112" s="426"/>
      <c r="K112" s="426"/>
      <c r="L112" s="426"/>
      <c r="M112" s="426"/>
      <c r="N112" s="426"/>
      <c r="O112" s="426"/>
      <c r="P112" s="426"/>
      <c r="Q112" s="426"/>
      <c r="R112" s="426"/>
      <c r="S112" s="337">
        <f t="shared" si="33"/>
        <v>0</v>
      </c>
    </row>
    <row r="113" spans="1:19" ht="28.8">
      <c r="A113" s="340"/>
      <c r="B113" s="450"/>
      <c r="C113" s="347" t="s">
        <v>149</v>
      </c>
      <c r="D113" s="426"/>
      <c r="E113" s="426"/>
      <c r="F113" s="426"/>
      <c r="G113" s="426"/>
      <c r="H113" s="426"/>
      <c r="I113" s="426"/>
      <c r="J113" s="426"/>
      <c r="K113" s="426"/>
      <c r="L113" s="426"/>
      <c r="M113" s="426"/>
      <c r="N113" s="426"/>
      <c r="O113" s="426"/>
      <c r="P113" s="426"/>
      <c r="Q113" s="426"/>
      <c r="R113" s="426"/>
      <c r="S113" s="337">
        <f t="shared" si="33"/>
        <v>0</v>
      </c>
    </row>
    <row r="114" spans="1:19" ht="28.8">
      <c r="A114" s="340"/>
      <c r="B114" s="450"/>
      <c r="C114" s="347" t="s">
        <v>150</v>
      </c>
      <c r="D114" s="426"/>
      <c r="E114" s="426"/>
      <c r="F114" s="426"/>
      <c r="G114" s="426"/>
      <c r="H114" s="426"/>
      <c r="I114" s="426"/>
      <c r="J114" s="426"/>
      <c r="K114" s="426"/>
      <c r="L114" s="426"/>
      <c r="M114" s="426"/>
      <c r="N114" s="426"/>
      <c r="O114" s="426"/>
      <c r="P114" s="426"/>
      <c r="Q114" s="426"/>
      <c r="R114" s="426"/>
      <c r="S114" s="337">
        <f t="shared" si="33"/>
        <v>0</v>
      </c>
    </row>
    <row r="115" spans="1:19">
      <c r="A115" s="340"/>
      <c r="B115" s="450"/>
      <c r="C115" s="314" t="s">
        <v>86</v>
      </c>
      <c r="D115" s="429">
        <f>'[54]FY19-20 Sales '!$D125</f>
        <v>1</v>
      </c>
      <c r="E115" s="425">
        <f>'[54]FY19-20 Sales '!$E125</f>
        <v>5.85</v>
      </c>
      <c r="F115" s="425"/>
      <c r="G115" s="426">
        <f>'[54]FY19-20 Sales '!$G125</f>
        <v>3.6894</v>
      </c>
      <c r="H115" s="426">
        <f>'[54]FY19-20 Sales '!$H125</f>
        <v>4.2080000000000002</v>
      </c>
      <c r="I115" s="426">
        <f>'[54]FY19-20 Sales '!$I125</f>
        <v>3.7530000000000001</v>
      </c>
      <c r="J115" s="426">
        <f>'[54]FY19-20 Sales '!$J125</f>
        <v>3.8515999999999999</v>
      </c>
      <c r="K115" s="426">
        <f>'[54]FY19-20 Sales '!$K125</f>
        <v>2.7982</v>
      </c>
      <c r="L115" s="426">
        <f>'[54]FY19-20 Sales '!$L125</f>
        <v>3.8963999999999999</v>
      </c>
      <c r="M115" s="426">
        <f>'[54]FY19-20 Sales '!$M125</f>
        <v>1.9714</v>
      </c>
      <c r="N115" s="426">
        <f>'[54]FY19-20 Sales '!$N125</f>
        <v>3.1</v>
      </c>
      <c r="O115" s="426">
        <f>'[54]FY19-20 Sales '!$O125</f>
        <v>3.2031999999999998</v>
      </c>
      <c r="P115" s="426">
        <f>'[54]FY19-20 Sales '!$P125</f>
        <v>3.8</v>
      </c>
      <c r="Q115" s="426">
        <f>'[54]FY19-20 Sales '!$Q125</f>
        <v>4.3365999999999998</v>
      </c>
      <c r="R115" s="426">
        <f>'[54]FY19-20 Sales '!$R125</f>
        <v>2.9054000000000002</v>
      </c>
      <c r="S115" s="337">
        <f t="shared" si="33"/>
        <v>41.513199999999998</v>
      </c>
    </row>
    <row r="116" spans="1:19">
      <c r="A116" s="340"/>
      <c r="B116" s="450"/>
      <c r="C116" s="314" t="s">
        <v>87</v>
      </c>
      <c r="D116" s="429">
        <f>'[54]FY19-20 Sales '!$D126</f>
        <v>16</v>
      </c>
      <c r="E116" s="425">
        <f>'[54]FY19-20 Sales '!$E126</f>
        <v>7.7770000000000001</v>
      </c>
      <c r="F116" s="425"/>
      <c r="G116" s="426">
        <f>'[54]FY19-20 Sales '!$G126</f>
        <v>0.5296320000000001</v>
      </c>
      <c r="H116" s="426">
        <f>'[54]FY19-20 Sales '!$H126</f>
        <v>1.023738</v>
      </c>
      <c r="I116" s="426">
        <f>'[54]FY19-20 Sales '!$I126</f>
        <v>0.45856999999999992</v>
      </c>
      <c r="J116" s="426">
        <f>'[54]FY19-20 Sales '!$J126</f>
        <v>0.308002</v>
      </c>
      <c r="K116" s="426">
        <f>'[54]FY19-20 Sales '!$K126</f>
        <v>0.21977899999999995</v>
      </c>
      <c r="L116" s="426">
        <f>'[54]FY19-20 Sales '!$L126</f>
        <v>0.22252500000000008</v>
      </c>
      <c r="M116" s="426">
        <f>'[54]FY19-20 Sales '!$M126</f>
        <v>0.26980999999999999</v>
      </c>
      <c r="N116" s="426">
        <f>'[54]FY19-20 Sales '!$N126</f>
        <v>0.25003200000000003</v>
      </c>
      <c r="O116" s="426">
        <f>'[54]FY19-20 Sales '!$O126</f>
        <v>0.22835400000000006</v>
      </c>
      <c r="P116" s="426">
        <f>'[54]FY19-20 Sales '!$P126</f>
        <v>0.26030699999999996</v>
      </c>
      <c r="Q116" s="426">
        <f>'[54]FY19-20 Sales '!$Q126</f>
        <v>0.36247299999999993</v>
      </c>
      <c r="R116" s="426">
        <f>'[54]FY19-20 Sales '!$R126</f>
        <v>0.28398000000000001</v>
      </c>
      <c r="S116" s="337">
        <f t="shared" si="33"/>
        <v>4.4172019999999996</v>
      </c>
    </row>
    <row r="117" spans="1:19">
      <c r="A117" s="340"/>
      <c r="B117" s="450"/>
      <c r="C117" s="347" t="s">
        <v>126</v>
      </c>
      <c r="D117" s="429"/>
      <c r="E117" s="425"/>
      <c r="F117" s="426"/>
      <c r="G117" s="426">
        <f>'[54]FY19-20 Sales '!$G127</f>
        <v>0.32771600000000001</v>
      </c>
      <c r="H117" s="426">
        <f>'[54]FY19-20 Sales '!$H127</f>
        <v>0.24918999999999999</v>
      </c>
      <c r="I117" s="426">
        <f>'[54]FY19-20 Sales '!$I127</f>
        <v>0.24399000000000001</v>
      </c>
      <c r="J117" s="426">
        <f>'[54]FY19-20 Sales '!$J127</f>
        <v>0.15165200000000001</v>
      </c>
      <c r="K117" s="426">
        <f>'[54]FY19-20 Sales '!$K127</f>
        <v>0.18002499999999999</v>
      </c>
      <c r="L117" s="426">
        <f>'[54]FY19-20 Sales '!$L127</f>
        <v>0.17036799999999999</v>
      </c>
      <c r="M117" s="426">
        <f>'[54]FY19-20 Sales '!$M127</f>
        <v>0.148253</v>
      </c>
      <c r="N117" s="426">
        <f>'[54]FY19-20 Sales '!$N127</f>
        <v>0.16788800000000001</v>
      </c>
      <c r="O117" s="426">
        <f>'[54]FY19-20 Sales '!$O127</f>
        <v>0.160995</v>
      </c>
      <c r="P117" s="426">
        <f>'[54]FY19-20 Sales '!$P127</f>
        <v>0.16588800000000001</v>
      </c>
      <c r="Q117" s="426">
        <f>'[54]FY19-20 Sales '!$Q127</f>
        <v>0.16631099999999999</v>
      </c>
      <c r="R117" s="426">
        <f>'[54]FY19-20 Sales '!$R127</f>
        <v>0.18315400000000001</v>
      </c>
      <c r="S117" s="337">
        <f t="shared" si="33"/>
        <v>2.3154300000000001</v>
      </c>
    </row>
    <row r="118" spans="1:19">
      <c r="A118" s="340"/>
      <c r="B118" s="450"/>
      <c r="C118" s="347" t="s">
        <v>127</v>
      </c>
      <c r="D118" s="429"/>
      <c r="E118" s="425"/>
      <c r="F118" s="426"/>
      <c r="G118" s="426">
        <f>'[54]FY19-20 Sales '!$G128</f>
        <v>0.20838499999999999</v>
      </c>
      <c r="H118" s="426">
        <f>'[54]FY19-20 Sales '!$H128</f>
        <v>0.15220500000000001</v>
      </c>
      <c r="I118" s="426">
        <f>'[54]FY19-20 Sales '!$I128</f>
        <v>0.14754300000000001</v>
      </c>
      <c r="J118" s="426">
        <f>'[54]FY19-20 Sales '!$J128</f>
        <v>0.100519</v>
      </c>
      <c r="K118" s="426">
        <f>'[54]FY19-20 Sales '!$K128</f>
        <v>0.11629399999999999</v>
      </c>
      <c r="L118" s="426">
        <f>'[54]FY19-20 Sales '!$L128</f>
        <v>0.154589</v>
      </c>
      <c r="M118" s="426">
        <f>'[54]FY19-20 Sales '!$M128</f>
        <v>9.5894999999999994E-2</v>
      </c>
      <c r="N118" s="426">
        <f>'[54]FY19-20 Sales '!$N128</f>
        <v>0.11754000000000001</v>
      </c>
      <c r="O118" s="426">
        <f>'[54]FY19-20 Sales '!$O128</f>
        <v>0.115525</v>
      </c>
      <c r="P118" s="426">
        <f>'[54]FY19-20 Sales '!$P128</f>
        <v>0.14379800000000001</v>
      </c>
      <c r="Q118" s="426">
        <f>'[54]FY19-20 Sales '!$Q128</f>
        <v>0.13717399999999999</v>
      </c>
      <c r="R118" s="426">
        <f>'[54]FY19-20 Sales '!$R128</f>
        <v>0.12950999999999999</v>
      </c>
      <c r="S118" s="337">
        <f t="shared" si="33"/>
        <v>1.6189770000000001</v>
      </c>
    </row>
    <row r="119" spans="1:19">
      <c r="A119" s="340"/>
      <c r="B119" s="450"/>
      <c r="C119" s="347" t="s">
        <v>128</v>
      </c>
      <c r="D119" s="429"/>
      <c r="E119" s="425"/>
      <c r="F119" s="426"/>
      <c r="G119" s="426">
        <f>'[54]FY19-20 Sales '!$G129</f>
        <v>0.58638999999999997</v>
      </c>
      <c r="H119" s="426">
        <f>'[54]FY19-20 Sales '!$H129</f>
        <v>0.422875</v>
      </c>
      <c r="I119" s="426">
        <f>'[54]FY19-20 Sales '!$I129</f>
        <v>0.41560000000000002</v>
      </c>
      <c r="J119" s="426">
        <f>'[54]FY19-20 Sales '!$J129</f>
        <v>0.23627799999999999</v>
      </c>
      <c r="K119" s="426">
        <f>'[54]FY19-20 Sales '!$K129</f>
        <v>0.24579599999999999</v>
      </c>
      <c r="L119" s="426">
        <f>'[54]FY19-20 Sales '!$L129</f>
        <v>0.34068100000000001</v>
      </c>
      <c r="M119" s="426">
        <f>'[54]FY19-20 Sales '!$M129</f>
        <v>0.213393</v>
      </c>
      <c r="N119" s="426">
        <f>'[54]FY19-20 Sales '!$N129</f>
        <v>0.25284000000000001</v>
      </c>
      <c r="O119" s="426">
        <f>'[54]FY19-20 Sales '!$O129</f>
        <v>0.232483</v>
      </c>
      <c r="P119" s="426">
        <f>'[54]FY19-20 Sales '!$P129</f>
        <v>0.25249500000000002</v>
      </c>
      <c r="Q119" s="426">
        <f>'[54]FY19-20 Sales '!$Q129</f>
        <v>0.27758699999999997</v>
      </c>
      <c r="R119" s="426">
        <f>'[54]FY19-20 Sales '!$R129</f>
        <v>0.28974499999999997</v>
      </c>
      <c r="S119" s="337">
        <f t="shared" si="33"/>
        <v>3.7661629999999997</v>
      </c>
    </row>
    <row r="120" spans="1:19">
      <c r="A120" s="340"/>
      <c r="B120" s="450"/>
      <c r="C120" s="314" t="s">
        <v>88</v>
      </c>
      <c r="D120" s="429"/>
      <c r="E120" s="425"/>
      <c r="F120" s="425"/>
      <c r="G120" s="426"/>
      <c r="H120" s="426"/>
      <c r="I120" s="426"/>
      <c r="J120" s="426"/>
      <c r="K120" s="426"/>
      <c r="L120" s="426"/>
      <c r="M120" s="426"/>
      <c r="N120" s="426"/>
      <c r="O120" s="426"/>
      <c r="P120" s="426"/>
      <c r="Q120" s="426"/>
      <c r="R120" s="426"/>
      <c r="S120" s="337">
        <f t="shared" si="33"/>
        <v>0</v>
      </c>
    </row>
    <row r="121" spans="1:19">
      <c r="A121" s="340"/>
      <c r="B121" s="450"/>
      <c r="C121" s="347" t="s">
        <v>126</v>
      </c>
      <c r="D121" s="429"/>
      <c r="E121" s="425"/>
      <c r="F121" s="426"/>
      <c r="G121" s="426"/>
      <c r="H121" s="426"/>
      <c r="I121" s="426"/>
      <c r="J121" s="426"/>
      <c r="K121" s="426"/>
      <c r="L121" s="426"/>
      <c r="M121" s="426"/>
      <c r="N121" s="426"/>
      <c r="O121" s="426"/>
      <c r="P121" s="426"/>
      <c r="Q121" s="426"/>
      <c r="R121" s="426"/>
      <c r="S121" s="337">
        <f t="shared" si="33"/>
        <v>0</v>
      </c>
    </row>
    <row r="122" spans="1:19">
      <c r="A122" s="340"/>
      <c r="B122" s="450"/>
      <c r="C122" s="347" t="s">
        <v>127</v>
      </c>
      <c r="D122" s="429"/>
      <c r="E122" s="425"/>
      <c r="F122" s="426"/>
      <c r="G122" s="426"/>
      <c r="H122" s="426"/>
      <c r="I122" s="426"/>
      <c r="J122" s="426"/>
      <c r="K122" s="426"/>
      <c r="L122" s="426"/>
      <c r="M122" s="426"/>
      <c r="N122" s="426"/>
      <c r="O122" s="426"/>
      <c r="P122" s="426"/>
      <c r="Q122" s="426"/>
      <c r="R122" s="426"/>
      <c r="S122" s="337">
        <f t="shared" si="33"/>
        <v>0</v>
      </c>
    </row>
    <row r="123" spans="1:19">
      <c r="A123" s="340"/>
      <c r="B123" s="450"/>
      <c r="C123" s="347" t="s">
        <v>128</v>
      </c>
      <c r="D123" s="429"/>
      <c r="E123" s="425"/>
      <c r="F123" s="426"/>
      <c r="G123" s="426"/>
      <c r="H123" s="426"/>
      <c r="I123" s="426"/>
      <c r="J123" s="426"/>
      <c r="K123" s="426"/>
      <c r="L123" s="426"/>
      <c r="M123" s="426"/>
      <c r="N123" s="426"/>
      <c r="O123" s="426"/>
      <c r="P123" s="426"/>
      <c r="Q123" s="426"/>
      <c r="R123" s="426"/>
      <c r="S123" s="337">
        <f t="shared" si="33"/>
        <v>0</v>
      </c>
    </row>
    <row r="124" spans="1:19">
      <c r="A124" s="340"/>
      <c r="B124" s="450"/>
      <c r="C124" s="347" t="s">
        <v>89</v>
      </c>
      <c r="D124" s="413">
        <f>'[54]FY19-20 Sales '!$D134</f>
        <v>22</v>
      </c>
      <c r="E124" s="426">
        <f>'[54]FY19-20 Sales '!$E134</f>
        <v>63.921999999999997</v>
      </c>
      <c r="F124" s="426"/>
      <c r="G124" s="426">
        <f>'[54]FY19-20 Sales '!$G134</f>
        <v>3.1728399999999999</v>
      </c>
      <c r="H124" s="426">
        <f>'[54]FY19-20 Sales '!$H134</f>
        <v>0.12335</v>
      </c>
      <c r="I124" s="426">
        <f>'[54]FY19-20 Sales '!$I134</f>
        <v>7.6094999999999996E-2</v>
      </c>
      <c r="J124" s="426">
        <f>'[54]FY19-20 Sales '!$J134</f>
        <v>7.4950000000000003E-2</v>
      </c>
      <c r="K124" s="426">
        <f>'[54]FY19-20 Sales '!$K134</f>
        <v>4.5009199999999998</v>
      </c>
      <c r="L124" s="426">
        <f>'[54]FY19-20 Sales '!$L134</f>
        <v>5.1381750000000004</v>
      </c>
      <c r="M124" s="426">
        <f>'[54]FY19-20 Sales '!$M134</f>
        <v>5.4124150000000002</v>
      </c>
      <c r="N124" s="426">
        <f>'[54]FY19-20 Sales '!$N134</f>
        <v>7.6682949999999996</v>
      </c>
      <c r="O124" s="426">
        <f>'[54]FY19-20 Sales '!$O134</f>
        <v>2.6615799999999998</v>
      </c>
      <c r="P124" s="426">
        <f>'[54]FY19-20 Sales '!$P134</f>
        <v>5.2675999999999998</v>
      </c>
      <c r="Q124" s="426">
        <f>'[54]FY19-20 Sales '!$Q134</f>
        <v>7.7697450000000003</v>
      </c>
      <c r="R124" s="426">
        <f>'[54]FY19-20 Sales '!$R134</f>
        <v>4.6405500000000002</v>
      </c>
      <c r="S124" s="337">
        <f t="shared" si="33"/>
        <v>46.506515</v>
      </c>
    </row>
    <row r="125" spans="1:19">
      <c r="A125" s="340"/>
      <c r="B125" s="450"/>
      <c r="C125" s="347" t="s">
        <v>91</v>
      </c>
      <c r="D125" s="413">
        <f>'[54]FY19-20 Sales '!$D136</f>
        <v>26</v>
      </c>
      <c r="E125" s="426">
        <f>'[54]FY19-20 Sales '!$E136</f>
        <v>60.633000000000003</v>
      </c>
      <c r="F125" s="426"/>
      <c r="G125" s="426">
        <f>'[54]FY19-20 Sales '!$G136</f>
        <v>18.938918999999999</v>
      </c>
      <c r="H125" s="426">
        <f>'[54]FY19-20 Sales '!$H136</f>
        <v>18.259281000000001</v>
      </c>
      <c r="I125" s="426">
        <f>'[54]FY19-20 Sales '!$I136</f>
        <v>18.228034000000001</v>
      </c>
      <c r="J125" s="426">
        <f>'[54]FY19-20 Sales '!$J136</f>
        <v>16.132538</v>
      </c>
      <c r="K125" s="426">
        <f>'[54]FY19-20 Sales '!$K136</f>
        <v>16.673590999999998</v>
      </c>
      <c r="L125" s="426">
        <f>'[54]FY19-20 Sales '!$L136</f>
        <v>18.097655</v>
      </c>
      <c r="M125" s="426">
        <f>'[54]FY19-20 Sales '!$M136</f>
        <v>17.143504</v>
      </c>
      <c r="N125" s="426">
        <f>'[54]FY19-20 Sales '!$N136</f>
        <v>18.497422</v>
      </c>
      <c r="O125" s="426">
        <f>'[54]FY19-20 Sales '!$O136</f>
        <v>18.72852</v>
      </c>
      <c r="P125" s="426">
        <f>'[54]FY19-20 Sales '!$P136</f>
        <v>19.212741999999999</v>
      </c>
      <c r="Q125" s="426">
        <f>'[54]FY19-20 Sales '!$Q136</f>
        <v>19.688081</v>
      </c>
      <c r="R125" s="426">
        <f>'[54]FY19-20 Sales '!$R136</f>
        <v>19.604049</v>
      </c>
      <c r="S125" s="337">
        <f t="shared" si="33"/>
        <v>219.20433600000001</v>
      </c>
    </row>
    <row r="126" spans="1:19">
      <c r="A126" s="340"/>
      <c r="B126" s="450"/>
      <c r="C126" s="314" t="s">
        <v>92</v>
      </c>
      <c r="D126" s="413">
        <f>'[54]FY19-20 Sales '!$D137</f>
        <v>7</v>
      </c>
      <c r="E126" s="426">
        <f>'[54]FY19-20 Sales '!$E137</f>
        <v>15.57</v>
      </c>
      <c r="F126" s="425"/>
      <c r="G126" s="426">
        <f>'[54]FY19-20 Sales '!$G137</f>
        <v>3.83982</v>
      </c>
      <c r="H126" s="426">
        <f>'[54]FY19-20 Sales '!$H137</f>
        <v>4.2133050000000001</v>
      </c>
      <c r="I126" s="426">
        <f>'[54]FY19-20 Sales '!$I137</f>
        <v>4.8246650000000004</v>
      </c>
      <c r="J126" s="426">
        <f>'[54]FY19-20 Sales '!$J137</f>
        <v>3.909395</v>
      </c>
      <c r="K126" s="426">
        <f>'[54]FY19-20 Sales '!$K137</f>
        <v>3.6659799999999998</v>
      </c>
      <c r="L126" s="426">
        <f>'[54]FY19-20 Sales '!$L137</f>
        <v>3.7956599999999998</v>
      </c>
      <c r="M126" s="426">
        <f>'[54]FY19-20 Sales '!$M137</f>
        <v>3.6556850000000001</v>
      </c>
      <c r="N126" s="426">
        <f>'[54]FY19-20 Sales '!$N137</f>
        <v>3.3792300000000002</v>
      </c>
      <c r="O126" s="426">
        <f>'[54]FY19-20 Sales '!$O137</f>
        <v>2.9880450000000001</v>
      </c>
      <c r="P126" s="426">
        <f>'[54]FY19-20 Sales '!$P137</f>
        <v>3.0089899999999998</v>
      </c>
      <c r="Q126" s="426">
        <f>'[54]FY19-20 Sales '!$Q137</f>
        <v>1.5994649999999999</v>
      </c>
      <c r="R126" s="426">
        <f>'[54]FY19-20 Sales '!$R137</f>
        <v>3.1214</v>
      </c>
      <c r="S126" s="337">
        <f t="shared" si="33"/>
        <v>42.001640000000002</v>
      </c>
    </row>
    <row r="127" spans="1:19">
      <c r="A127" s="340"/>
      <c r="B127" s="450"/>
      <c r="C127" s="314" t="s">
        <v>135</v>
      </c>
      <c r="D127" s="413">
        <f>'[54]FY19-20 Sales '!$D139</f>
        <v>6</v>
      </c>
      <c r="E127" s="426">
        <f>'[54]FY19-20 Sales '!$E139</f>
        <v>7.65</v>
      </c>
      <c r="F127" s="425"/>
      <c r="G127" s="426">
        <f>'[54]FY19-20 Sales '!$G139</f>
        <v>0</v>
      </c>
      <c r="H127" s="426">
        <f>'[54]FY19-20 Sales '!$H139</f>
        <v>0</v>
      </c>
      <c r="I127" s="426">
        <f>'[54]FY19-20 Sales '!$I139</f>
        <v>0</v>
      </c>
      <c r="J127" s="426">
        <f>'[54]FY19-20 Sales '!$J139</f>
        <v>0.76778999999999997</v>
      </c>
      <c r="K127" s="426">
        <f>'[54]FY19-20 Sales '!$K139</f>
        <v>0.56309600000000004</v>
      </c>
      <c r="L127" s="426">
        <f>'[54]FY19-20 Sales '!$L139</f>
        <v>0.55469500000000005</v>
      </c>
      <c r="M127" s="426">
        <f>'[54]FY19-20 Sales '!$M139</f>
        <v>0.56428900000000004</v>
      </c>
      <c r="N127" s="426">
        <f>'[54]FY19-20 Sales '!$N139</f>
        <v>1.1236809999999999</v>
      </c>
      <c r="O127" s="426">
        <f>'[54]FY19-20 Sales '!$O139</f>
        <v>1.3206519999999999</v>
      </c>
      <c r="P127" s="426">
        <f>'[54]FY19-20 Sales '!$P139</f>
        <v>1.3516300000000001</v>
      </c>
      <c r="Q127" s="426">
        <f>'[54]FY19-20 Sales '!$Q139</f>
        <v>1.5111749999999999</v>
      </c>
      <c r="R127" s="426">
        <f>'[54]FY19-20 Sales '!$R139</f>
        <v>1.252456</v>
      </c>
      <c r="S127" s="337">
        <f t="shared" si="33"/>
        <v>9.0094639999999995</v>
      </c>
    </row>
    <row r="128" spans="1:19">
      <c r="A128" s="340"/>
      <c r="B128" s="450"/>
      <c r="C128" s="298"/>
      <c r="D128" s="406"/>
      <c r="E128" s="406"/>
      <c r="F128" s="406"/>
      <c r="G128" s="406"/>
      <c r="H128" s="351"/>
      <c r="I128" s="351"/>
      <c r="J128" s="351"/>
      <c r="K128" s="351"/>
      <c r="L128" s="351"/>
      <c r="M128" s="351"/>
      <c r="N128" s="351"/>
      <c r="O128" s="351"/>
      <c r="P128" s="351"/>
      <c r="Q128" s="351"/>
      <c r="R128" s="351"/>
      <c r="S128" s="337">
        <f t="shared" si="33"/>
        <v>0</v>
      </c>
    </row>
    <row r="129" spans="1:19">
      <c r="A129" s="340"/>
      <c r="B129" s="450"/>
      <c r="C129" s="334" t="s">
        <v>97</v>
      </c>
      <c r="D129" s="371">
        <f t="shared" ref="D129:R129" si="37">SUM(D130:D151)</f>
        <v>62</v>
      </c>
      <c r="E129" s="377">
        <f t="shared" si="37"/>
        <v>2372.3379999999997</v>
      </c>
      <c r="F129" s="428"/>
      <c r="G129" s="377">
        <f t="shared" ref="G129" si="38">SUM(G130:G151)</f>
        <v>182.02869800000002</v>
      </c>
      <c r="H129" s="379">
        <f t="shared" si="37"/>
        <v>122.95511000000002</v>
      </c>
      <c r="I129" s="379">
        <f t="shared" si="37"/>
        <v>121.88821599999999</v>
      </c>
      <c r="J129" s="379">
        <f t="shared" si="37"/>
        <v>174.14338499999999</v>
      </c>
      <c r="K129" s="379">
        <f t="shared" si="37"/>
        <v>321.04174799999998</v>
      </c>
      <c r="L129" s="379">
        <f t="shared" si="37"/>
        <v>452.13800802999998</v>
      </c>
      <c r="M129" s="379">
        <f t="shared" si="37"/>
        <v>201.71273707999995</v>
      </c>
      <c r="N129" s="379">
        <f t="shared" si="37"/>
        <v>470.38998293000009</v>
      </c>
      <c r="O129" s="379">
        <f t="shared" si="37"/>
        <v>661.94104097000013</v>
      </c>
      <c r="P129" s="379">
        <f t="shared" si="37"/>
        <v>326.59661114000005</v>
      </c>
      <c r="Q129" s="379">
        <f t="shared" si="37"/>
        <v>468.22792272999999</v>
      </c>
      <c r="R129" s="379">
        <f t="shared" si="37"/>
        <v>568.21428478000007</v>
      </c>
      <c r="S129" s="337">
        <f t="shared" si="33"/>
        <v>4071.2777446600003</v>
      </c>
    </row>
    <row r="130" spans="1:19">
      <c r="A130" s="340"/>
      <c r="B130" s="450"/>
      <c r="C130" s="314" t="s">
        <v>81</v>
      </c>
      <c r="D130" s="413">
        <v>15</v>
      </c>
      <c r="E130" s="426">
        <f>'[54]FY19-20 Sales '!$E143-35</f>
        <v>155.22</v>
      </c>
      <c r="F130" s="425"/>
      <c r="G130" s="426">
        <f>'[54]FY19-20 Sales '!G143-[55]HMWSSB!D32</f>
        <v>15.395453999999992</v>
      </c>
      <c r="H130" s="426">
        <f>'[54]FY19-20 Sales '!H143-[55]HMWSSB!E32</f>
        <v>13.324865240000008</v>
      </c>
      <c r="I130" s="426">
        <f>'[54]FY19-20 Sales '!I143-[55]HMWSSB!F32</f>
        <v>8.8764482399999896</v>
      </c>
      <c r="J130" s="426">
        <f>'[54]FY19-20 Sales '!J143-[55]HMWSSB!G32</f>
        <v>8.0114007599999564</v>
      </c>
      <c r="K130" s="426">
        <f>'[54]FY19-20 Sales '!K143-[55]HMWSSB!H32</f>
        <v>7.182763849999926</v>
      </c>
      <c r="L130" s="426">
        <f>'[54]FY19-20 Sales '!L143-[55]HMWSSB!I32</f>
        <v>16.133404560000031</v>
      </c>
      <c r="M130" s="426">
        <f>'[54]FY19-20 Sales '!M143-[55]HMWSSB!J32</f>
        <v>14.56005855999998</v>
      </c>
      <c r="N130" s="426">
        <f>'[54]FY19-20 Sales '!N143-[55]HMWSSB!K32</f>
        <v>14.776263770000083</v>
      </c>
      <c r="O130" s="426">
        <f>'[54]FY19-20 Sales '!O143-[55]HMWSSB!L32</f>
        <v>15.600101330000046</v>
      </c>
      <c r="P130" s="426">
        <f>'[54]FY19-20 Sales '!P143-[55]HMWSSB!M32</f>
        <v>14.644637940000077</v>
      </c>
      <c r="Q130" s="426">
        <f>'[54]FY19-20 Sales '!Q143-[55]HMWSSB!N32</f>
        <v>16.367215169999994</v>
      </c>
      <c r="R130" s="426">
        <f>'[54]FY19-20 Sales '!R143-[55]HMWSSB!O32</f>
        <v>15.891111380000094</v>
      </c>
      <c r="S130" s="337">
        <f t="shared" si="33"/>
        <v>160.7637248000002</v>
      </c>
    </row>
    <row r="131" spans="1:19" s="205" customFormat="1">
      <c r="A131" s="448"/>
      <c r="B131" s="449"/>
      <c r="C131" s="347" t="s">
        <v>82</v>
      </c>
      <c r="D131" s="413"/>
      <c r="E131" s="426"/>
      <c r="F131" s="431"/>
      <c r="G131" s="426"/>
      <c r="H131" s="426"/>
      <c r="I131" s="426"/>
      <c r="J131" s="426"/>
      <c r="K131" s="426"/>
      <c r="L131" s="426"/>
      <c r="M131" s="426"/>
      <c r="N131" s="426"/>
      <c r="O131" s="426"/>
      <c r="P131" s="426"/>
      <c r="Q131" s="426"/>
      <c r="R131" s="426"/>
      <c r="S131" s="337">
        <f t="shared" si="33"/>
        <v>0</v>
      </c>
    </row>
    <row r="132" spans="1:19">
      <c r="A132" s="340"/>
      <c r="B132" s="450"/>
      <c r="C132" s="347" t="s">
        <v>83</v>
      </c>
      <c r="D132" s="413"/>
      <c r="E132" s="426"/>
      <c r="F132" s="426"/>
      <c r="G132" s="426"/>
      <c r="H132" s="426"/>
      <c r="I132" s="426"/>
      <c r="J132" s="426"/>
      <c r="K132" s="426"/>
      <c r="L132" s="426"/>
      <c r="M132" s="426"/>
      <c r="N132" s="426"/>
      <c r="O132" s="426"/>
      <c r="P132" s="426"/>
      <c r="Q132" s="426"/>
      <c r="R132" s="426"/>
      <c r="S132" s="337">
        <f t="shared" si="33"/>
        <v>0</v>
      </c>
    </row>
    <row r="133" spans="1:19">
      <c r="A133" s="340"/>
      <c r="B133" s="450"/>
      <c r="C133" s="347" t="s">
        <v>84</v>
      </c>
      <c r="D133" s="413"/>
      <c r="E133" s="426"/>
      <c r="F133" s="426"/>
      <c r="G133" s="426"/>
      <c r="H133" s="426"/>
      <c r="I133" s="426"/>
      <c r="J133" s="426"/>
      <c r="K133" s="426"/>
      <c r="L133" s="426"/>
      <c r="M133" s="426"/>
      <c r="N133" s="426"/>
      <c r="O133" s="426"/>
      <c r="P133" s="426"/>
      <c r="Q133" s="426"/>
      <c r="R133" s="426"/>
      <c r="S133" s="337">
        <f t="shared" si="33"/>
        <v>0</v>
      </c>
    </row>
    <row r="134" spans="1:19">
      <c r="A134" s="340"/>
      <c r="B134" s="450"/>
      <c r="C134" s="347" t="s">
        <v>126</v>
      </c>
      <c r="D134" s="413"/>
      <c r="E134" s="426"/>
      <c r="F134" s="426"/>
      <c r="G134" s="426">
        <f>'[54]FY19-20 Sales '!G147-[55]HMWSSB!D17</f>
        <v>8.6999560000000002</v>
      </c>
      <c r="H134" s="426">
        <f>'[54]FY19-20 Sales '!H147-[55]HMWSSB!E17</f>
        <v>9.0902449999999995</v>
      </c>
      <c r="I134" s="426">
        <f>'[54]FY19-20 Sales '!I147-[55]HMWSSB!F17</f>
        <v>10.126915</v>
      </c>
      <c r="J134" s="426">
        <f>'[54]FY19-20 Sales '!J147-[55]HMWSSB!G17</f>
        <v>10.355748</v>
      </c>
      <c r="K134" s="426">
        <f>'[54]FY19-20 Sales '!K147-[55]HMWSSB!H17</f>
        <v>9.9968799999999973</v>
      </c>
      <c r="L134" s="426">
        <f>'[54]FY19-20 Sales '!L147-[55]HMWSSB!I17</f>
        <v>9.4669759999999989</v>
      </c>
      <c r="M134" s="426">
        <f>'[54]FY19-20 Sales '!M147-[55]HMWSSB!J17</f>
        <v>8.3445980000000013</v>
      </c>
      <c r="N134" s="426">
        <f>'[54]FY19-20 Sales '!N147-[55]HMWSSB!K17</f>
        <v>8.8044520000000013</v>
      </c>
      <c r="O134" s="426">
        <f>'[54]FY19-20 Sales '!O147-[55]HMWSSB!L17</f>
        <v>9.3729779999999998</v>
      </c>
      <c r="P134" s="426">
        <f>'[54]FY19-20 Sales '!P147-[55]HMWSSB!M17</f>
        <v>8.9619299999999988</v>
      </c>
      <c r="Q134" s="426">
        <f>'[54]FY19-20 Sales '!Q147-[55]HMWSSB!N17</f>
        <v>9.8683690000000013</v>
      </c>
      <c r="R134" s="426">
        <f>'[54]FY19-20 Sales '!R147-[55]HMWSSB!O17</f>
        <v>9.6552030000000002</v>
      </c>
      <c r="S134" s="337">
        <f t="shared" si="33"/>
        <v>112.74424999999999</v>
      </c>
    </row>
    <row r="135" spans="1:19">
      <c r="A135" s="340"/>
      <c r="B135" s="450"/>
      <c r="C135" s="347" t="s">
        <v>127</v>
      </c>
      <c r="D135" s="413"/>
      <c r="E135" s="426"/>
      <c r="F135" s="426"/>
      <c r="G135" s="426">
        <f>'[54]FY19-20 Sales '!G148-[55]HMWSSB!D22</f>
        <v>6.6947299999999998</v>
      </c>
      <c r="H135" s="426">
        <f>'[54]FY19-20 Sales '!H148-[55]HMWSSB!E22</f>
        <v>7.1241099999999991</v>
      </c>
      <c r="I135" s="426">
        <f>'[54]FY19-20 Sales '!I148-[55]HMWSSB!F22</f>
        <v>8.0998400000000004</v>
      </c>
      <c r="J135" s="426">
        <f>'[54]FY19-20 Sales '!J148-[55]HMWSSB!G22</f>
        <v>8.5487299999999991</v>
      </c>
      <c r="K135" s="426">
        <f>'[54]FY19-20 Sales '!K148-[55]HMWSSB!H22</f>
        <v>8.5099400000000003</v>
      </c>
      <c r="L135" s="426">
        <f>'[54]FY19-20 Sales '!L148-[55]HMWSSB!I22</f>
        <v>7.5039679999999995</v>
      </c>
      <c r="M135" s="426">
        <f>'[54]FY19-20 Sales '!M148-[55]HMWSSB!J22</f>
        <v>6.5428499999999996</v>
      </c>
      <c r="N135" s="426">
        <f>'[54]FY19-20 Sales '!N148-[55]HMWSSB!K22</f>
        <v>6.8368399999999996</v>
      </c>
      <c r="O135" s="426">
        <f>'[54]FY19-20 Sales '!O148-[55]HMWSSB!L22</f>
        <v>7.2246799999999993</v>
      </c>
      <c r="P135" s="426">
        <f>'[54]FY19-20 Sales '!P148-[55]HMWSSB!M22</f>
        <v>6.9651680000000002</v>
      </c>
      <c r="Q135" s="426">
        <f>'[54]FY19-20 Sales '!Q148-[55]HMWSSB!N22</f>
        <v>8.0748250000000006</v>
      </c>
      <c r="R135" s="426">
        <f>'[54]FY19-20 Sales '!R148-[55]HMWSSB!O22</f>
        <v>7.5666799999999999</v>
      </c>
      <c r="S135" s="337">
        <f t="shared" si="33"/>
        <v>89.69236100000002</v>
      </c>
    </row>
    <row r="136" spans="1:19">
      <c r="A136" s="340"/>
      <c r="B136" s="450"/>
      <c r="C136" s="347" t="s">
        <v>128</v>
      </c>
      <c r="D136" s="413"/>
      <c r="E136" s="426"/>
      <c r="F136" s="426"/>
      <c r="G136" s="426">
        <f>'[54]FY19-20 Sales '!G149-[55]HMWSSB!D27</f>
        <v>15.252920000000001</v>
      </c>
      <c r="H136" s="426">
        <f>'[54]FY19-20 Sales '!H149-[55]HMWSSB!E27</f>
        <v>16.263819999999999</v>
      </c>
      <c r="I136" s="426">
        <f>'[54]FY19-20 Sales '!I149-[55]HMWSSB!F27</f>
        <v>18.67625</v>
      </c>
      <c r="J136" s="426">
        <f>'[54]FY19-20 Sales '!J149-[55]HMWSSB!G27</f>
        <v>19.39282</v>
      </c>
      <c r="K136" s="426">
        <f>'[54]FY19-20 Sales '!K149-[55]HMWSSB!H27</f>
        <v>18.33362</v>
      </c>
      <c r="L136" s="426">
        <f>'[54]FY19-20 Sales '!L149-[55]HMWSSB!I27</f>
        <v>17.404236000000001</v>
      </c>
      <c r="M136" s="426">
        <f>'[54]FY19-20 Sales '!M149-[55]HMWSSB!J27</f>
        <v>15.086959999999998</v>
      </c>
      <c r="N136" s="426">
        <f>'[54]FY19-20 Sales '!N149-[55]HMWSSB!K27</f>
        <v>15.75136</v>
      </c>
      <c r="O136" s="426">
        <f>'[54]FY19-20 Sales '!O149-[55]HMWSSB!L27</f>
        <v>16.929389999999998</v>
      </c>
      <c r="P136" s="426">
        <f>'[54]FY19-20 Sales '!P149-[55]HMWSSB!M27</f>
        <v>16.491409999999998</v>
      </c>
      <c r="Q136" s="426">
        <f>'[54]FY19-20 Sales '!Q149-[55]HMWSSB!N27</f>
        <v>17.720959999999998</v>
      </c>
      <c r="R136" s="426">
        <f>'[54]FY19-20 Sales '!R149-[55]HMWSSB!O27</f>
        <v>16.63879</v>
      </c>
      <c r="S136" s="337">
        <f t="shared" si="33"/>
        <v>203.94253599999996</v>
      </c>
    </row>
    <row r="137" spans="1:19">
      <c r="A137" s="340"/>
      <c r="B137" s="450"/>
      <c r="C137" s="411" t="s">
        <v>152</v>
      </c>
      <c r="D137" s="413">
        <v>2</v>
      </c>
      <c r="E137" s="426">
        <v>35</v>
      </c>
      <c r="F137" s="425"/>
      <c r="G137" s="426">
        <f>[55]HMWSSB!D12</f>
        <v>24.882186799999999</v>
      </c>
      <c r="H137" s="426">
        <f>[55]HMWSSB!E12</f>
        <v>25.72265346</v>
      </c>
      <c r="I137" s="426">
        <f>[55]HMWSSB!F12</f>
        <v>24.890973460000001</v>
      </c>
      <c r="J137" s="426">
        <f>[55]HMWSSB!G12</f>
        <v>27.599800139999999</v>
      </c>
      <c r="K137" s="426">
        <f>[55]HMWSSB!H12</f>
        <v>24.699733450000004</v>
      </c>
      <c r="L137" s="426">
        <f>[55]HMWSSB!I12</f>
        <v>26.513533469999999</v>
      </c>
      <c r="M137" s="426">
        <f>[55]HMWSSB!J12</f>
        <v>23.096800120000001</v>
      </c>
      <c r="N137" s="426">
        <f>[55]HMWSSB!K12</f>
        <v>24.644893460000002</v>
      </c>
      <c r="O137" s="426">
        <f>[55]HMWSSB!L12</f>
        <v>27.44324014</v>
      </c>
      <c r="P137" s="426">
        <f>[55]HMWSSB!M12</f>
        <v>25.947746800000001</v>
      </c>
      <c r="Q137" s="426">
        <f>[55]HMWSSB!N12</f>
        <v>24.585333460000001</v>
      </c>
      <c r="R137" s="426">
        <f>[55]HMWSSB!O12</f>
        <v>26.839506800000002</v>
      </c>
      <c r="S137" s="337">
        <f t="shared" ref="S137:S154" si="39">SUM(G137:R137)</f>
        <v>306.86640155999999</v>
      </c>
    </row>
    <row r="138" spans="1:19">
      <c r="A138" s="340"/>
      <c r="B138" s="450"/>
      <c r="C138" s="314" t="s">
        <v>87</v>
      </c>
      <c r="D138" s="413">
        <f>'[54]FY19-20 Sales '!$D151</f>
        <v>3</v>
      </c>
      <c r="E138" s="426">
        <f>'[54]FY19-20 Sales '!$E151</f>
        <v>17</v>
      </c>
      <c r="F138" s="425"/>
      <c r="G138" s="426">
        <f>'[54]FY19-20 Sales '!$G151</f>
        <v>1.2699999999999989E-2</v>
      </c>
      <c r="H138" s="426">
        <f>'[54]FY19-20 Sales '!$H151</f>
        <v>6.800000000000006E-2</v>
      </c>
      <c r="I138" s="426">
        <f>'[54]FY19-20 Sales '!$I151</f>
        <v>4.1699999999999987E-2</v>
      </c>
      <c r="J138" s="426">
        <f>'[54]FY19-20 Sales '!$J151</f>
        <v>9.0700000000000003E-2</v>
      </c>
      <c r="K138" s="426">
        <f>'[54]FY19-20 Sales '!$K151</f>
        <v>0.14509999999999995</v>
      </c>
      <c r="L138" s="426">
        <f>'[54]FY19-20 Sales '!$L151</f>
        <v>0.24859999999999999</v>
      </c>
      <c r="M138" s="426">
        <f>'[54]FY19-20 Sales '!$M151</f>
        <v>0.14739999999999998</v>
      </c>
      <c r="N138" s="426">
        <f>'[54]FY19-20 Sales '!$N151</f>
        <v>9.8772000000000026E-2</v>
      </c>
      <c r="O138" s="426">
        <f>'[54]FY19-20 Sales '!$O151</f>
        <v>8.9150000000000007E-2</v>
      </c>
      <c r="P138" s="426">
        <f>'[54]FY19-20 Sales '!$P151</f>
        <v>9.2999999999999958E-3</v>
      </c>
      <c r="Q138" s="426">
        <f>'[54]FY19-20 Sales '!$Q151</f>
        <v>1.2900000000000009E-2</v>
      </c>
      <c r="R138" s="426">
        <f>'[54]FY19-20 Sales '!$R151</f>
        <v>7.3999999999999969E-3</v>
      </c>
      <c r="S138" s="337">
        <f t="shared" si="39"/>
        <v>0.97172200000000009</v>
      </c>
    </row>
    <row r="139" spans="1:19">
      <c r="A139" s="340"/>
      <c r="B139" s="450"/>
      <c r="C139" s="347" t="s">
        <v>126</v>
      </c>
      <c r="D139" s="413"/>
      <c r="E139" s="426"/>
      <c r="F139" s="426"/>
      <c r="G139" s="426">
        <f>'[54]FY19-20 Sales '!$G152</f>
        <v>1.7999999999999999E-2</v>
      </c>
      <c r="H139" s="426">
        <f>'[54]FY19-20 Sales '!$H152</f>
        <v>0.13619999999999999</v>
      </c>
      <c r="I139" s="426">
        <f>'[54]FY19-20 Sales '!$I152</f>
        <v>3.3000000000000002E-2</v>
      </c>
      <c r="J139" s="426">
        <f>'[54]FY19-20 Sales '!$J152</f>
        <v>3.3099999999999997E-2</v>
      </c>
      <c r="K139" s="426">
        <f>'[54]FY19-20 Sales '!$K152</f>
        <v>6.88E-2</v>
      </c>
      <c r="L139" s="426">
        <f>'[54]FY19-20 Sales '!$L152</f>
        <v>0.1101</v>
      </c>
      <c r="M139" s="426">
        <f>'[54]FY19-20 Sales '!$M152</f>
        <v>0.14269999999999999</v>
      </c>
      <c r="N139" s="426">
        <f>'[54]FY19-20 Sales '!$N152</f>
        <v>6.0828E-2</v>
      </c>
      <c r="O139" s="426">
        <f>'[54]FY19-20 Sales '!$O152</f>
        <v>7.17E-2</v>
      </c>
      <c r="P139" s="426">
        <f>'[54]FY19-20 Sales '!$P152</f>
        <v>8.6999999999999994E-3</v>
      </c>
      <c r="Q139" s="426">
        <f>'[54]FY19-20 Sales '!$Q152</f>
        <v>9.4000000000000004E-3</v>
      </c>
      <c r="R139" s="426">
        <f>'[54]FY19-20 Sales '!$R152</f>
        <v>1.7600000000000001E-2</v>
      </c>
      <c r="S139" s="337">
        <f t="shared" si="39"/>
        <v>0.71012799999999998</v>
      </c>
    </row>
    <row r="140" spans="1:19">
      <c r="A140" s="340"/>
      <c r="B140" s="450"/>
      <c r="C140" s="347" t="s">
        <v>127</v>
      </c>
      <c r="D140" s="413"/>
      <c r="E140" s="426"/>
      <c r="F140" s="426"/>
      <c r="G140" s="426">
        <f>'[54]FY19-20 Sales '!$G153</f>
        <v>5.0000000000000001E-3</v>
      </c>
      <c r="H140" s="426">
        <f>'[54]FY19-20 Sales '!$H153</f>
        <v>7.1199999999999999E-2</v>
      </c>
      <c r="I140" s="426">
        <f>'[54]FY19-20 Sales '!$I153</f>
        <v>9.5999999999999992E-3</v>
      </c>
      <c r="J140" s="426">
        <f>'[54]FY19-20 Sales '!$J153</f>
        <v>6.0100000000000001E-2</v>
      </c>
      <c r="K140" s="426">
        <f>'[54]FY19-20 Sales '!$K153</f>
        <v>5.9700000000000003E-2</v>
      </c>
      <c r="L140" s="426">
        <f>'[54]FY19-20 Sales '!$L153</f>
        <v>0.1051</v>
      </c>
      <c r="M140" s="426">
        <f>'[54]FY19-20 Sales '!$M153</f>
        <v>7.2499999999999995E-2</v>
      </c>
      <c r="N140" s="426">
        <f>'[54]FY19-20 Sales '!$N153</f>
        <v>6.0699999999999997E-2</v>
      </c>
      <c r="O140" s="426">
        <f>'[54]FY19-20 Sales '!$O153</f>
        <v>4.3400000000000001E-2</v>
      </c>
      <c r="P140" s="426">
        <f>'[54]FY19-20 Sales '!$P153</f>
        <v>2E-3</v>
      </c>
      <c r="Q140" s="426">
        <f>'[54]FY19-20 Sales '!$Q153</f>
        <v>2.2000000000000001E-3</v>
      </c>
      <c r="R140" s="426">
        <f>'[54]FY19-20 Sales '!$R153</f>
        <v>1.1000000000000001E-3</v>
      </c>
      <c r="S140" s="337">
        <f t="shared" si="39"/>
        <v>0.49259999999999993</v>
      </c>
    </row>
    <row r="141" spans="1:19">
      <c r="A141" s="340"/>
      <c r="B141" s="450"/>
      <c r="C141" s="347" t="s">
        <v>128</v>
      </c>
      <c r="D141" s="413"/>
      <c r="E141" s="426"/>
      <c r="F141" s="426"/>
      <c r="G141" s="426">
        <f>'[54]FY19-20 Sales '!$G154</f>
        <v>9.3700000000000006E-2</v>
      </c>
      <c r="H141" s="426">
        <f>'[54]FY19-20 Sales '!$H154</f>
        <v>0.3231</v>
      </c>
      <c r="I141" s="426">
        <f>'[54]FY19-20 Sales '!$I154</f>
        <v>5.5100000000000003E-2</v>
      </c>
      <c r="J141" s="426">
        <f>'[54]FY19-20 Sales '!$J154</f>
        <v>0.16339999999999999</v>
      </c>
      <c r="K141" s="426">
        <f>'[54]FY19-20 Sales '!$K154</f>
        <v>0.21490000000000001</v>
      </c>
      <c r="L141" s="426">
        <f>'[54]FY19-20 Sales '!$L154</f>
        <v>0.28349999999999997</v>
      </c>
      <c r="M141" s="426">
        <f>'[54]FY19-20 Sales '!$M154</f>
        <v>0.22800000000000001</v>
      </c>
      <c r="N141" s="426">
        <f>'[54]FY19-20 Sales '!$N154</f>
        <v>0.1825</v>
      </c>
      <c r="O141" s="426">
        <f>'[54]FY19-20 Sales '!$O154</f>
        <v>0.26790000000000003</v>
      </c>
      <c r="P141" s="426">
        <f>'[54]FY19-20 Sales '!$P154</f>
        <v>4.9099999999999998E-2</v>
      </c>
      <c r="Q141" s="426">
        <f>'[54]FY19-20 Sales '!$Q154</f>
        <v>7.6799999999999993E-2</v>
      </c>
      <c r="R141" s="426">
        <f>'[54]FY19-20 Sales '!$R154</f>
        <v>1.9400000000000001E-2</v>
      </c>
      <c r="S141" s="337">
        <f t="shared" si="39"/>
        <v>1.9574</v>
      </c>
    </row>
    <row r="142" spans="1:19">
      <c r="A142" s="340"/>
      <c r="B142" s="450"/>
      <c r="C142" s="314" t="s">
        <v>88</v>
      </c>
      <c r="D142" s="413"/>
      <c r="E142" s="426"/>
      <c r="F142" s="425"/>
      <c r="G142" s="426"/>
      <c r="H142" s="426"/>
      <c r="I142" s="426"/>
      <c r="J142" s="426"/>
      <c r="K142" s="426"/>
      <c r="L142" s="426"/>
      <c r="M142" s="426"/>
      <c r="N142" s="426"/>
      <c r="O142" s="426"/>
      <c r="P142" s="426"/>
      <c r="Q142" s="426"/>
      <c r="R142" s="426"/>
      <c r="S142" s="337">
        <f t="shared" si="39"/>
        <v>0</v>
      </c>
    </row>
    <row r="143" spans="1:19">
      <c r="A143" s="340"/>
      <c r="B143" s="450"/>
      <c r="C143" s="347" t="s">
        <v>126</v>
      </c>
      <c r="D143" s="413"/>
      <c r="E143" s="426"/>
      <c r="F143" s="426"/>
      <c r="G143" s="426"/>
      <c r="H143" s="426"/>
      <c r="I143" s="426"/>
      <c r="J143" s="426"/>
      <c r="K143" s="426"/>
      <c r="L143" s="426"/>
      <c r="M143" s="426"/>
      <c r="N143" s="426"/>
      <c r="O143" s="426"/>
      <c r="P143" s="426"/>
      <c r="Q143" s="426"/>
      <c r="R143" s="426"/>
      <c r="S143" s="337">
        <f t="shared" si="39"/>
        <v>0</v>
      </c>
    </row>
    <row r="144" spans="1:19">
      <c r="A144" s="340"/>
      <c r="B144" s="450"/>
      <c r="C144" s="347" t="s">
        <v>127</v>
      </c>
      <c r="D144" s="413"/>
      <c r="E144" s="426"/>
      <c r="F144" s="426"/>
      <c r="G144" s="426"/>
      <c r="H144" s="426"/>
      <c r="I144" s="426"/>
      <c r="J144" s="426"/>
      <c r="K144" s="426"/>
      <c r="L144" s="426"/>
      <c r="M144" s="426"/>
      <c r="N144" s="426"/>
      <c r="O144" s="426"/>
      <c r="P144" s="426"/>
      <c r="Q144" s="426"/>
      <c r="R144" s="426"/>
      <c r="S144" s="337">
        <f t="shared" si="39"/>
        <v>0</v>
      </c>
    </row>
    <row r="145" spans="1:19">
      <c r="A145" s="340"/>
      <c r="B145" s="450"/>
      <c r="C145" s="347" t="s">
        <v>128</v>
      </c>
      <c r="D145" s="413"/>
      <c r="E145" s="426"/>
      <c r="F145" s="426"/>
      <c r="G145" s="426"/>
      <c r="H145" s="426"/>
      <c r="I145" s="426"/>
      <c r="J145" s="426"/>
      <c r="K145" s="426"/>
      <c r="L145" s="426"/>
      <c r="M145" s="426"/>
      <c r="N145" s="426"/>
      <c r="O145" s="426"/>
      <c r="P145" s="426"/>
      <c r="Q145" s="426"/>
      <c r="R145" s="426"/>
      <c r="S145" s="337">
        <f t="shared" si="39"/>
        <v>0</v>
      </c>
    </row>
    <row r="146" spans="1:19">
      <c r="A146" s="340"/>
      <c r="B146" s="450"/>
      <c r="C146" s="347" t="s">
        <v>89</v>
      </c>
      <c r="D146" s="413">
        <f>'[54]FY19-20 Sales '!$D159</f>
        <v>27</v>
      </c>
      <c r="E146" s="426">
        <f>'[54]FY19-20 Sales '!$E159</f>
        <v>1960.81</v>
      </c>
      <c r="F146" s="426"/>
      <c r="G146" s="426">
        <f>'[54]FY19-20 Sales '!$G159</f>
        <v>62.468595000000001</v>
      </c>
      <c r="H146" s="426">
        <f>'[54]FY19-20 Sales '!$H159</f>
        <v>2.746848</v>
      </c>
      <c r="I146" s="426">
        <f>'[54]FY19-20 Sales '!$I159</f>
        <v>2.2680980000000002</v>
      </c>
      <c r="J146" s="426">
        <f>'[54]FY19-20 Sales '!$J159</f>
        <v>49.945179000000003</v>
      </c>
      <c r="K146" s="426">
        <f>'[54]FY19-20 Sales '!$K159</f>
        <v>203.90710100000001</v>
      </c>
      <c r="L146" s="426">
        <f>'[54]FY19-20 Sales '!$L159</f>
        <v>326.82459999999998</v>
      </c>
      <c r="M146" s="426">
        <f>'[54]FY19-20 Sales '!$M159</f>
        <v>87.171548999999999</v>
      </c>
      <c r="N146" s="426">
        <f>'[54]FY19-20 Sales '!$N159</f>
        <v>350.16360400000002</v>
      </c>
      <c r="O146" s="426">
        <f>'[54]FY19-20 Sales '!$O159</f>
        <v>536.13238000000001</v>
      </c>
      <c r="P146" s="426">
        <f>'[54]FY19-20 Sales '!$P159</f>
        <v>203.301896</v>
      </c>
      <c r="Q146" s="426">
        <f>'[54]FY19-20 Sales '!$Q159</f>
        <v>336.787037</v>
      </c>
      <c r="R146" s="426">
        <f>'[54]FY19-20 Sales '!$R159</f>
        <v>439.74920700000001</v>
      </c>
      <c r="S146" s="337">
        <f t="shared" si="39"/>
        <v>2601.4660939999999</v>
      </c>
    </row>
    <row r="147" spans="1:19">
      <c r="A147" s="340"/>
      <c r="B147" s="450"/>
      <c r="C147" s="347" t="s">
        <v>91</v>
      </c>
      <c r="D147" s="413">
        <f>'[54]FY19-20 Sales '!$D161</f>
        <v>1</v>
      </c>
      <c r="E147" s="426">
        <f>'[54]FY19-20 Sales '!$E161</f>
        <v>5.3079999999999998</v>
      </c>
      <c r="F147" s="426"/>
      <c r="G147" s="426">
        <f>'[54]FY19-20 Sales '!$G161</f>
        <v>1.50264</v>
      </c>
      <c r="H147" s="426">
        <f>'[54]FY19-20 Sales '!$H161</f>
        <v>1.9023479999999999</v>
      </c>
      <c r="I147" s="426">
        <f>'[54]FY19-20 Sales '!$I161</f>
        <v>1.7531639999999999</v>
      </c>
      <c r="J147" s="426">
        <f>'[54]FY19-20 Sales '!$J161</f>
        <v>2.198016</v>
      </c>
      <c r="K147" s="426">
        <f>'[54]FY19-20 Sales '!$K161</f>
        <v>1.81962</v>
      </c>
      <c r="L147" s="426">
        <f>'[54]FY19-20 Sales '!$L161</f>
        <v>1.897416</v>
      </c>
      <c r="M147" s="426">
        <f>'[54]FY19-20 Sales '!$M161</f>
        <v>1.7224200000000001</v>
      </c>
      <c r="N147" s="426">
        <f>'[54]FY19-20 Sales '!$N161</f>
        <v>1.8457920000000001</v>
      </c>
      <c r="O147" s="426">
        <f>'[54]FY19-20 Sales '!$O161</f>
        <v>2.1028319999999998</v>
      </c>
      <c r="P147" s="426">
        <f>'[54]FY19-20 Sales '!$P161</f>
        <v>1.8180719999999999</v>
      </c>
      <c r="Q147" s="426">
        <f>'[54]FY19-20 Sales '!$Q161</f>
        <v>1.5806880000000001</v>
      </c>
      <c r="R147" s="426">
        <f>'[54]FY19-20 Sales '!$R161</f>
        <v>2.149416</v>
      </c>
      <c r="S147" s="337">
        <f t="shared" si="39"/>
        <v>22.292423999999997</v>
      </c>
    </row>
    <row r="148" spans="1:19">
      <c r="A148" s="340"/>
      <c r="B148" s="450"/>
      <c r="C148" s="314" t="s">
        <v>129</v>
      </c>
      <c r="D148" s="413">
        <f>'[54]FY19-20 Sales '!$D162</f>
        <v>11</v>
      </c>
      <c r="E148" s="426">
        <f>'[54]FY19-20 Sales '!$E162</f>
        <v>154</v>
      </c>
      <c r="F148" s="425"/>
      <c r="G148" s="426">
        <f>'[54]FY19-20 Sales '!$G162</f>
        <v>37.905616199999997</v>
      </c>
      <c r="H148" s="426">
        <f>'[54]FY19-20 Sales '!$H162</f>
        <v>36.024020300000004</v>
      </c>
      <c r="I148" s="426">
        <f>'[54]FY19-20 Sales '!$I162</f>
        <v>36.9660273</v>
      </c>
      <c r="J148" s="426">
        <f>'[54]FY19-20 Sales '!$J162</f>
        <v>38.362291100000007</v>
      </c>
      <c r="K148" s="426">
        <f>'[54]FY19-20 Sales '!$K162</f>
        <v>37.225089699999998</v>
      </c>
      <c r="L148" s="426">
        <f>'[54]FY19-20 Sales '!$L162</f>
        <v>35.259374000000001</v>
      </c>
      <c r="M148" s="426">
        <f>'[54]FY19-20 Sales '!$M162</f>
        <v>34.641901400000009</v>
      </c>
      <c r="N148" s="426">
        <f>'[54]FY19-20 Sales '!$N162</f>
        <v>37.923777700000002</v>
      </c>
      <c r="O148" s="426">
        <f>'[54]FY19-20 Sales '!$O162</f>
        <v>36.617589500000001</v>
      </c>
      <c r="P148" s="426">
        <f>'[54]FY19-20 Sales '!$P162</f>
        <v>38.578350399999998</v>
      </c>
      <c r="Q148" s="426">
        <f>'[54]FY19-20 Sales '!$Q162</f>
        <v>40.992595100000003</v>
      </c>
      <c r="R148" s="426">
        <f>'[54]FY19-20 Sales '!$R162</f>
        <v>36.5916706</v>
      </c>
      <c r="S148" s="337">
        <f t="shared" si="39"/>
        <v>447.08830330000006</v>
      </c>
    </row>
    <row r="149" spans="1:19">
      <c r="A149" s="340"/>
      <c r="B149" s="450"/>
      <c r="C149" s="314" t="s">
        <v>130</v>
      </c>
      <c r="D149" s="413"/>
      <c r="E149" s="426"/>
      <c r="F149" s="425"/>
      <c r="G149" s="426"/>
      <c r="H149" s="426"/>
      <c r="I149" s="426"/>
      <c r="J149" s="426"/>
      <c r="K149" s="426"/>
      <c r="L149" s="426"/>
      <c r="M149" s="426"/>
      <c r="N149" s="426"/>
      <c r="O149" s="426"/>
      <c r="P149" s="426"/>
      <c r="Q149" s="426"/>
      <c r="R149" s="426"/>
      <c r="S149" s="337">
        <f t="shared" si="39"/>
        <v>0</v>
      </c>
    </row>
    <row r="150" spans="1:19">
      <c r="A150" s="340"/>
      <c r="B150" s="450"/>
      <c r="C150" s="314" t="s">
        <v>92</v>
      </c>
      <c r="D150" s="413">
        <f>'[54]FY19-20 Sales '!$D164</f>
        <v>2</v>
      </c>
      <c r="E150" s="426">
        <f>'[54]FY19-20 Sales '!$E164</f>
        <v>30</v>
      </c>
      <c r="F150" s="425"/>
      <c r="G150" s="426">
        <f>'[54]FY19-20 Sales '!$G164</f>
        <v>9.0972000000000008</v>
      </c>
      <c r="H150" s="426">
        <f>'[54]FY19-20 Sales '!$H164</f>
        <v>10.1577</v>
      </c>
      <c r="I150" s="426">
        <f>'[54]FY19-20 Sales '!$I164</f>
        <v>10.091100000000001</v>
      </c>
      <c r="J150" s="426">
        <f>'[54]FY19-20 Sales '!$J164</f>
        <v>9.0021000000000004</v>
      </c>
      <c r="K150" s="426">
        <f>'[54]FY19-20 Sales '!$K164</f>
        <v>8.1705000000000005</v>
      </c>
      <c r="L150" s="426">
        <f>'[54]FY19-20 Sales '!$L164</f>
        <v>9.1242000000000001</v>
      </c>
      <c r="M150" s="426">
        <f>'[54]FY19-20 Sales '!$M164</f>
        <v>8.4570000000000007</v>
      </c>
      <c r="N150" s="426">
        <f>'[54]FY19-20 Sales '!$N164</f>
        <v>7.7321999999999997</v>
      </c>
      <c r="O150" s="426">
        <f>'[54]FY19-20 Sales '!$O164</f>
        <v>7.1966999999999999</v>
      </c>
      <c r="P150" s="426">
        <f>'[54]FY19-20 Sales '!$P164</f>
        <v>6.8792999999999997</v>
      </c>
      <c r="Q150" s="426">
        <f>'[54]FY19-20 Sales '!$Q164</f>
        <v>6.9786000000000001</v>
      </c>
      <c r="R150" s="426">
        <f>'[54]FY19-20 Sales '!$R164</f>
        <v>8.0321999999999996</v>
      </c>
      <c r="S150" s="337">
        <f t="shared" si="39"/>
        <v>100.91880000000002</v>
      </c>
    </row>
    <row r="151" spans="1:19">
      <c r="A151" s="340"/>
      <c r="B151" s="450"/>
      <c r="C151" s="314" t="s">
        <v>135</v>
      </c>
      <c r="D151" s="413">
        <f>'[54]FY19-20 Sales '!$D166</f>
        <v>1</v>
      </c>
      <c r="E151" s="426">
        <f>'[54]FY19-20 Sales '!$E166</f>
        <v>15</v>
      </c>
      <c r="F151" s="425"/>
      <c r="G151" s="426">
        <f>'[54]FY19-20 Sales '!$G166</f>
        <v>0</v>
      </c>
      <c r="H151" s="426">
        <f>'[54]FY19-20 Sales '!$H166</f>
        <v>0</v>
      </c>
      <c r="I151" s="426">
        <f>'[54]FY19-20 Sales '!$I166</f>
        <v>0</v>
      </c>
      <c r="J151" s="426">
        <f>'[54]FY19-20 Sales '!$J166</f>
        <v>0.38</v>
      </c>
      <c r="K151" s="426">
        <f>'[54]FY19-20 Sales '!$K166</f>
        <v>0.70799999999999996</v>
      </c>
      <c r="L151" s="426">
        <f>'[54]FY19-20 Sales '!$L166</f>
        <v>1.2629999999999999</v>
      </c>
      <c r="M151" s="426">
        <f>'[54]FY19-20 Sales '!$M166</f>
        <v>1.498</v>
      </c>
      <c r="N151" s="426">
        <f>'[54]FY19-20 Sales '!$N166</f>
        <v>1.508</v>
      </c>
      <c r="O151" s="426">
        <f>'[54]FY19-20 Sales '!$O166</f>
        <v>2.8490000000000002</v>
      </c>
      <c r="P151" s="426">
        <f>'[54]FY19-20 Sales '!$P166</f>
        <v>2.9390000000000001</v>
      </c>
      <c r="Q151" s="426">
        <f>'[54]FY19-20 Sales '!$Q166</f>
        <v>5.1710000000000003</v>
      </c>
      <c r="R151" s="426">
        <f>'[54]FY19-20 Sales '!$R166</f>
        <v>5.0549999999999997</v>
      </c>
      <c r="S151" s="337">
        <f t="shared" si="39"/>
        <v>21.370999999999999</v>
      </c>
    </row>
    <row r="152" spans="1:19">
      <c r="A152" s="340"/>
      <c r="B152" s="450"/>
      <c r="C152" s="298"/>
      <c r="D152" s="406"/>
      <c r="E152" s="406"/>
      <c r="F152" s="406"/>
      <c r="G152" s="349"/>
      <c r="H152" s="351"/>
      <c r="I152" s="351"/>
      <c r="J152" s="351"/>
      <c r="K152" s="351"/>
      <c r="L152" s="351"/>
      <c r="M152" s="351"/>
      <c r="N152" s="351"/>
      <c r="O152" s="351"/>
      <c r="P152" s="351"/>
      <c r="Q152" s="351"/>
      <c r="R152" s="351"/>
      <c r="S152" s="337">
        <f t="shared" si="39"/>
        <v>0</v>
      </c>
    </row>
    <row r="153" spans="1:19">
      <c r="A153" s="340"/>
      <c r="B153" s="450"/>
      <c r="C153" s="334" t="s">
        <v>99</v>
      </c>
      <c r="D153" s="371">
        <f t="shared" ref="D153:K153" si="40">D75+D103+D129</f>
        <v>2989</v>
      </c>
      <c r="E153" s="377">
        <f t="shared" si="40"/>
        <v>3389.2449999999999</v>
      </c>
      <c r="F153" s="378">
        <f t="shared" si="40"/>
        <v>0</v>
      </c>
      <c r="G153" s="377">
        <f t="shared" si="40"/>
        <v>417.41251999000002</v>
      </c>
      <c r="H153" s="379">
        <f t="shared" si="40"/>
        <v>291.49803714999996</v>
      </c>
      <c r="I153" s="379">
        <f t="shared" si="40"/>
        <v>296.47855537999999</v>
      </c>
      <c r="J153" s="379">
        <f t="shared" si="40"/>
        <v>353.66049916000003</v>
      </c>
      <c r="K153" s="379">
        <f t="shared" si="40"/>
        <v>517.56578912000009</v>
      </c>
      <c r="L153" s="379">
        <f>L75+L103+L129</f>
        <v>666.56115238999996</v>
      </c>
      <c r="M153" s="379">
        <f t="shared" ref="M153:R153" si="41">M75+M103+M129</f>
        <v>377.04296483999997</v>
      </c>
      <c r="N153" s="379">
        <f t="shared" si="41"/>
        <v>643.54055102999996</v>
      </c>
      <c r="O153" s="379">
        <f t="shared" si="41"/>
        <v>866.86570434000009</v>
      </c>
      <c r="P153" s="379">
        <f t="shared" si="41"/>
        <v>578.34626650999996</v>
      </c>
      <c r="Q153" s="379">
        <f t="shared" si="41"/>
        <v>724.66145475999997</v>
      </c>
      <c r="R153" s="379">
        <f t="shared" si="41"/>
        <v>813.90361991000009</v>
      </c>
      <c r="S153" s="337">
        <f t="shared" si="39"/>
        <v>6547.53711458</v>
      </c>
    </row>
    <row r="154" spans="1:19" s="205" customFormat="1" ht="15" thickBot="1">
      <c r="A154" s="448"/>
      <c r="B154" s="449"/>
      <c r="C154" s="353" t="s">
        <v>100</v>
      </c>
      <c r="D154" s="389">
        <f t="shared" ref="D154:K154" si="42">D70+D153</f>
        <v>5279977</v>
      </c>
      <c r="E154" s="390">
        <f t="shared" si="42"/>
        <v>7215.0197114980874</v>
      </c>
      <c r="F154" s="391">
        <f t="shared" si="42"/>
        <v>6037573.8302568542</v>
      </c>
      <c r="G154" s="390">
        <f t="shared" si="42"/>
        <v>1467.1915310899999</v>
      </c>
      <c r="H154" s="392">
        <f t="shared" si="42"/>
        <v>1099.1445030499999</v>
      </c>
      <c r="I154" s="392">
        <f t="shared" si="42"/>
        <v>1023.4078702799998</v>
      </c>
      <c r="J154" s="392">
        <f t="shared" si="42"/>
        <v>1293.0151207961501</v>
      </c>
      <c r="K154" s="392">
        <f t="shared" si="42"/>
        <v>1577.1605194857059</v>
      </c>
      <c r="L154" s="392">
        <f>L70+L153</f>
        <v>1536.8188321253929</v>
      </c>
      <c r="M154" s="392">
        <f t="shared" ref="M154:R154" si="43">M70+M153</f>
        <v>1193.4143988400001</v>
      </c>
      <c r="N154" s="392">
        <f t="shared" si="43"/>
        <v>1349.3198809199998</v>
      </c>
      <c r="O154" s="392">
        <f t="shared" si="43"/>
        <v>1828.30476684</v>
      </c>
      <c r="P154" s="392">
        <f t="shared" si="43"/>
        <v>1760.4967290099999</v>
      </c>
      <c r="Q154" s="392">
        <f t="shared" si="43"/>
        <v>2041.9525092600002</v>
      </c>
      <c r="R154" s="392">
        <f t="shared" si="43"/>
        <v>2442.1417495125825</v>
      </c>
      <c r="S154" s="337">
        <f t="shared" si="39"/>
        <v>18612.368411209827</v>
      </c>
    </row>
    <row r="155" spans="1:19">
      <c r="B155" s="325"/>
      <c r="C155" s="276"/>
      <c r="D155" s="206"/>
      <c r="E155" s="206"/>
      <c r="F155" s="206"/>
      <c r="G155" s="206"/>
      <c r="H155" s="206"/>
      <c r="I155" s="206"/>
      <c r="J155" s="206"/>
      <c r="K155" s="463"/>
      <c r="L155" s="463"/>
      <c r="M155" s="463"/>
      <c r="N155" s="463"/>
      <c r="O155" s="463"/>
      <c r="P155" s="463"/>
      <c r="Q155" s="463"/>
      <c r="R155" s="463"/>
      <c r="S155" s="288"/>
    </row>
    <row r="156" spans="1:19" ht="15" thickBot="1">
      <c r="B156" s="464"/>
      <c r="C156" s="279"/>
      <c r="D156" s="200"/>
      <c r="E156" s="432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318"/>
    </row>
    <row r="157" spans="1:19">
      <c r="C157" s="282"/>
      <c r="E157" s="282"/>
      <c r="G157" s="282"/>
      <c r="H157" s="282"/>
      <c r="I157" s="282"/>
      <c r="J157" s="282"/>
      <c r="K157" s="282"/>
      <c r="L157" s="282"/>
      <c r="M157" s="282"/>
      <c r="N157" s="282"/>
      <c r="O157" s="282"/>
      <c r="P157" s="282"/>
      <c r="Q157" s="282"/>
      <c r="R157" s="282"/>
    </row>
    <row r="158" spans="1:19">
      <c r="G158" s="282"/>
      <c r="H158" s="282"/>
      <c r="I158" s="282"/>
      <c r="J158" s="282"/>
      <c r="K158" s="282"/>
      <c r="L158" s="282"/>
      <c r="M158" s="282"/>
      <c r="N158" s="282"/>
      <c r="O158" s="282"/>
      <c r="P158" s="282"/>
      <c r="Q158" s="282"/>
      <c r="R158" s="282"/>
    </row>
    <row r="159" spans="1:19"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</row>
    <row r="161" spans="4:6">
      <c r="D161" s="283"/>
      <c r="E161" s="283"/>
      <c r="F161" s="283"/>
    </row>
  </sheetData>
  <mergeCells count="4">
    <mergeCell ref="C5:C6"/>
    <mergeCell ref="D5:D6"/>
    <mergeCell ref="E5:F5"/>
    <mergeCell ref="G5:S5"/>
  </mergeCells>
  <pageMargins left="0.51181102362204722" right="0.31496062992125984" top="0.35433070866141736" bottom="0.35433070866141736" header="0.31496062992125984" footer="0.31496062992125984"/>
  <pageSetup paperSize="5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73"/>
  <sheetViews>
    <sheetView showGridLines="0" topLeftCell="B1" zoomScale="85" zoomScaleNormal="85" workbookViewId="0">
      <selection activeCell="C9" sqref="C9"/>
    </sheetView>
  </sheetViews>
  <sheetFormatPr defaultColWidth="9.109375" defaultRowHeight="14.4"/>
  <cols>
    <col min="1" max="1" width="5.5546875" style="201" hidden="1" customWidth="1"/>
    <col min="2" max="2" width="7.5546875" style="201" customWidth="1"/>
    <col min="3" max="3" width="54" style="201" customWidth="1"/>
    <col min="4" max="4" width="13" style="201" customWidth="1"/>
    <col min="5" max="5" width="12" style="201" customWidth="1"/>
    <col min="6" max="6" width="13.21875" style="201" customWidth="1"/>
    <col min="7" max="18" width="9.88671875" style="201" customWidth="1"/>
    <col min="19" max="19" width="10.77734375" style="285" customWidth="1"/>
    <col min="20" max="16384" width="9.109375" style="201"/>
  </cols>
  <sheetData>
    <row r="1" spans="1:19" ht="15" thickBot="1"/>
    <row r="2" spans="1:19" ht="15" thickBot="1">
      <c r="B2" s="321"/>
      <c r="C2" s="202"/>
      <c r="D2" s="202"/>
      <c r="E2" s="202"/>
      <c r="F2" s="202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286"/>
    </row>
    <row r="3" spans="1:19" s="205" customFormat="1" ht="15" thickBot="1">
      <c r="B3" s="323"/>
      <c r="C3" s="203" t="s">
        <v>154</v>
      </c>
      <c r="D3" s="204"/>
      <c r="E3" s="324"/>
      <c r="F3" s="204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</row>
    <row r="4" spans="1:19">
      <c r="B4" s="325"/>
      <c r="C4" s="206"/>
      <c r="D4" s="206"/>
      <c r="E4" s="206"/>
      <c r="F4" s="206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288"/>
    </row>
    <row r="5" spans="1:19">
      <c r="B5" s="325"/>
      <c r="C5" s="593" t="s">
        <v>0</v>
      </c>
      <c r="D5" s="589" t="s">
        <v>1</v>
      </c>
      <c r="E5" s="593" t="s">
        <v>2</v>
      </c>
      <c r="F5" s="593"/>
      <c r="G5" s="593" t="s">
        <v>3</v>
      </c>
      <c r="H5" s="593"/>
      <c r="I5" s="593"/>
      <c r="J5" s="593"/>
      <c r="K5" s="593"/>
      <c r="L5" s="593"/>
      <c r="M5" s="593"/>
      <c r="N5" s="593"/>
      <c r="O5" s="593"/>
      <c r="P5" s="593"/>
      <c r="Q5" s="593"/>
      <c r="R5" s="593"/>
      <c r="S5" s="593"/>
    </row>
    <row r="6" spans="1:19" ht="57.6">
      <c r="B6" s="325"/>
      <c r="C6" s="593"/>
      <c r="D6" s="589"/>
      <c r="E6" s="397" t="s">
        <v>4</v>
      </c>
      <c r="F6" s="397" t="s">
        <v>5</v>
      </c>
      <c r="G6" s="397" t="s">
        <v>6</v>
      </c>
      <c r="H6" s="397" t="s">
        <v>7</v>
      </c>
      <c r="I6" s="397" t="s">
        <v>8</v>
      </c>
      <c r="J6" s="397" t="s">
        <v>9</v>
      </c>
      <c r="K6" s="397" t="s">
        <v>10</v>
      </c>
      <c r="L6" s="397" t="s">
        <v>11</v>
      </c>
      <c r="M6" s="397" t="s">
        <v>12</v>
      </c>
      <c r="N6" s="397" t="s">
        <v>13</v>
      </c>
      <c r="O6" s="397" t="s">
        <v>14</v>
      </c>
      <c r="P6" s="397" t="s">
        <v>15</v>
      </c>
      <c r="Q6" s="397" t="s">
        <v>16</v>
      </c>
      <c r="R6" s="397" t="s">
        <v>17</v>
      </c>
      <c r="S6" s="399" t="s">
        <v>18</v>
      </c>
    </row>
    <row r="7" spans="1:19" s="205" customFormat="1">
      <c r="B7" s="323"/>
      <c r="C7" s="400" t="s">
        <v>19</v>
      </c>
      <c r="D7" s="401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</row>
    <row r="8" spans="1:19" s="205" customFormat="1">
      <c r="A8" s="448"/>
      <c r="B8" s="449"/>
      <c r="C8" s="400" t="s">
        <v>20</v>
      </c>
      <c r="D8" s="466">
        <f t="shared" ref="D8:R8" si="0">D9+D12+D15</f>
        <v>3708460</v>
      </c>
      <c r="E8" s="403">
        <f t="shared" si="0"/>
        <v>2824.8702177683349</v>
      </c>
      <c r="F8" s="466">
        <f t="shared" si="0"/>
        <v>0</v>
      </c>
      <c r="G8" s="403">
        <f t="shared" si="0"/>
        <v>311.84614900000008</v>
      </c>
      <c r="H8" s="403">
        <f t="shared" si="0"/>
        <v>379.03850799999998</v>
      </c>
      <c r="I8" s="403">
        <f t="shared" si="0"/>
        <v>370.61</v>
      </c>
      <c r="J8" s="403">
        <f t="shared" si="0"/>
        <v>362.45415000000003</v>
      </c>
      <c r="K8" s="403">
        <f t="shared" si="0"/>
        <v>376.81800699999997</v>
      </c>
      <c r="L8" s="403">
        <f t="shared" si="0"/>
        <v>327.016368</v>
      </c>
      <c r="M8" s="403">
        <f t="shared" si="0"/>
        <v>329.117639</v>
      </c>
      <c r="N8" s="403">
        <f t="shared" si="0"/>
        <v>309.05405100000007</v>
      </c>
      <c r="O8" s="403">
        <f t="shared" si="0"/>
        <v>262.97836800000005</v>
      </c>
      <c r="P8" s="403">
        <f t="shared" si="0"/>
        <v>236.54878200000002</v>
      </c>
      <c r="Q8" s="403">
        <f t="shared" si="0"/>
        <v>246.71503300000001</v>
      </c>
      <c r="R8" s="403">
        <f t="shared" si="0"/>
        <v>257.23450200000002</v>
      </c>
      <c r="S8" s="403">
        <f>SUM(G8:R8)</f>
        <v>3769.4315569999999</v>
      </c>
    </row>
    <row r="9" spans="1:19" s="205" customFormat="1">
      <c r="A9" s="448"/>
      <c r="B9" s="449"/>
      <c r="C9" s="400" t="s">
        <v>113</v>
      </c>
      <c r="D9" s="466">
        <f>D10+D11</f>
        <v>2768743</v>
      </c>
      <c r="E9" s="403">
        <f>E10+E11</f>
        <v>1511.7386908843787</v>
      </c>
      <c r="F9" s="466">
        <f t="shared" ref="F9:R9" si="1">F10+F11</f>
        <v>0</v>
      </c>
      <c r="G9" s="403">
        <f t="shared" si="1"/>
        <v>129.0098027624249</v>
      </c>
      <c r="H9" s="403">
        <f t="shared" si="1"/>
        <v>156.80707718614093</v>
      </c>
      <c r="I9" s="403">
        <f t="shared" si="1"/>
        <v>153.32022907803258</v>
      </c>
      <c r="J9" s="403">
        <f t="shared" si="1"/>
        <v>149.94617875471135</v>
      </c>
      <c r="K9" s="403">
        <f t="shared" si="1"/>
        <v>155.88846268035854</v>
      </c>
      <c r="L9" s="403">
        <f t="shared" si="1"/>
        <v>135.28567619337363</v>
      </c>
      <c r="M9" s="403">
        <f t="shared" si="1"/>
        <v>136.15496561102299</v>
      </c>
      <c r="N9" s="403">
        <f t="shared" si="1"/>
        <v>127.85472031735239</v>
      </c>
      <c r="O9" s="403">
        <f t="shared" si="1"/>
        <v>108.79335048791764</v>
      </c>
      <c r="P9" s="403">
        <f t="shared" si="1"/>
        <v>97.859511196054058</v>
      </c>
      <c r="Q9" s="403">
        <f t="shared" si="1"/>
        <v>102.0652582945802</v>
      </c>
      <c r="R9" s="403">
        <f t="shared" si="1"/>
        <v>106.41713060471555</v>
      </c>
      <c r="S9" s="403">
        <f t="shared" ref="S9:S70" si="2">SUM(G9:R9)</f>
        <v>1559.4023631666846</v>
      </c>
    </row>
    <row r="10" spans="1:19">
      <c r="A10" s="340"/>
      <c r="B10" s="450"/>
      <c r="C10" s="404" t="s">
        <v>22</v>
      </c>
      <c r="D10" s="422">
        <f>[56]Services!$Q$4+[56]Services!$Q$6</f>
        <v>1670043</v>
      </c>
      <c r="E10" s="421">
        <f>[56]Load!$Q$4+[56]Load!$Q$6</f>
        <v>790.93242086918247</v>
      </c>
      <c r="F10" s="421"/>
      <c r="G10" s="421">
        <f>'[57]FY20-21 Sales'!G10</f>
        <v>99.402056411619441</v>
      </c>
      <c r="H10" s="421">
        <f>'[57]FY20-21 Sales'!H10</f>
        <v>120.81985708405224</v>
      </c>
      <c r="I10" s="421">
        <f>'[57]FY20-21 Sales'!I10</f>
        <v>118.13324052531519</v>
      </c>
      <c r="J10" s="421">
        <f>'[57]FY20-21 Sales'!J10</f>
        <v>115.53353466271462</v>
      </c>
      <c r="K10" s="421">
        <f>'[57]FY20-21 Sales'!K10</f>
        <v>120.11206458325705</v>
      </c>
      <c r="L10" s="421">
        <f>'[57]FY20-21 Sales'!L10</f>
        <v>104.23761705474483</v>
      </c>
      <c r="M10" s="421">
        <f>'[57]FY20-21 Sales'!M10</f>
        <v>104.90740457384003</v>
      </c>
      <c r="N10" s="421">
        <f>'[57]FY20-21 Sales'!N10</f>
        <v>98.512065357400033</v>
      </c>
      <c r="O10" s="421">
        <f>'[57]FY20-21 Sales'!O10</f>
        <v>83.825279403952536</v>
      </c>
      <c r="P10" s="421">
        <f>'[57]FY20-21 Sales'!P10</f>
        <v>75.40075594284113</v>
      </c>
      <c r="Q10" s="421">
        <f>'[57]FY20-21 Sales'!Q10</f>
        <v>78.641284192547616</v>
      </c>
      <c r="R10" s="421">
        <f>'[57]FY20-21 Sales'!R10</f>
        <v>81.99440192163101</v>
      </c>
      <c r="S10" s="403">
        <f t="shared" si="2"/>
        <v>1201.5195617139157</v>
      </c>
    </row>
    <row r="11" spans="1:19" s="205" customFormat="1">
      <c r="A11" s="448"/>
      <c r="B11" s="449"/>
      <c r="C11" s="404" t="s">
        <v>24</v>
      </c>
      <c r="D11" s="422">
        <f>[56]Services!$Q$7</f>
        <v>1098700</v>
      </c>
      <c r="E11" s="421">
        <f>[56]Load!$Q$7</f>
        <v>720.80627001519622</v>
      </c>
      <c r="F11" s="421"/>
      <c r="G11" s="421">
        <f>'[57]FY20-21 Sales'!G11</f>
        <v>29.607746350805449</v>
      </c>
      <c r="H11" s="421">
        <f>'[57]FY20-21 Sales'!H11</f>
        <v>35.987220102088671</v>
      </c>
      <c r="I11" s="421">
        <f>'[57]FY20-21 Sales'!I11</f>
        <v>35.186988552717402</v>
      </c>
      <c r="J11" s="421">
        <f>'[57]FY20-21 Sales'!J11</f>
        <v>34.412644091996754</v>
      </c>
      <c r="K11" s="421">
        <f>'[57]FY20-21 Sales'!K11</f>
        <v>35.776398097101492</v>
      </c>
      <c r="L11" s="421">
        <f>'[57]FY20-21 Sales'!L11</f>
        <v>31.048059138628808</v>
      </c>
      <c r="M11" s="421">
        <f>'[57]FY20-21 Sales'!M11</f>
        <v>31.247561037182965</v>
      </c>
      <c r="N11" s="421">
        <f>'[57]FY20-21 Sales'!N11</f>
        <v>29.342654959952352</v>
      </c>
      <c r="O11" s="421">
        <f>'[57]FY20-21 Sales'!O11</f>
        <v>24.968071083965096</v>
      </c>
      <c r="P11" s="421">
        <f>'[57]FY20-21 Sales'!P11</f>
        <v>22.458755253212935</v>
      </c>
      <c r="Q11" s="421">
        <f>'[57]FY20-21 Sales'!Q11</f>
        <v>23.423974102032588</v>
      </c>
      <c r="R11" s="421">
        <f>'[57]FY20-21 Sales'!R11</f>
        <v>24.422728683084543</v>
      </c>
      <c r="S11" s="403">
        <f t="shared" si="2"/>
        <v>357.88280145276906</v>
      </c>
    </row>
    <row r="12" spans="1:19">
      <c r="A12" s="340"/>
      <c r="B12" s="450"/>
      <c r="C12" s="400" t="s">
        <v>114</v>
      </c>
      <c r="D12" s="466">
        <f t="shared" ref="D12:F12" si="3">SUM(D13:D14)</f>
        <v>659400</v>
      </c>
      <c r="E12" s="403">
        <f t="shared" ref="E12" si="4">SUM(E13:E14)</f>
        <v>841.46338061246411</v>
      </c>
      <c r="F12" s="403">
        <f t="shared" si="3"/>
        <v>0</v>
      </c>
      <c r="G12" s="403">
        <f t="shared" ref="G12:R12" si="5">SUM(G13:G14)</f>
        <v>99.889337615648031</v>
      </c>
      <c r="H12" s="403">
        <f t="shared" si="5"/>
        <v>121.41213100227669</v>
      </c>
      <c r="I12" s="403">
        <f t="shared" si="5"/>
        <v>118.71234431609196</v>
      </c>
      <c r="J12" s="403">
        <f t="shared" si="5"/>
        <v>116.099894373051</v>
      </c>
      <c r="K12" s="403">
        <f t="shared" si="5"/>
        <v>120.70086881489313</v>
      </c>
      <c r="L12" s="403">
        <f t="shared" si="5"/>
        <v>104.74860277654093</v>
      </c>
      <c r="M12" s="403">
        <f t="shared" si="5"/>
        <v>105.4216736770925</v>
      </c>
      <c r="N12" s="403">
        <f t="shared" si="5"/>
        <v>98.994983714943061</v>
      </c>
      <c r="O12" s="403">
        <f t="shared" si="5"/>
        <v>84.236201315938416</v>
      </c>
      <c r="P12" s="403">
        <f t="shared" si="5"/>
        <v>75.770379796379416</v>
      </c>
      <c r="Q12" s="403">
        <f t="shared" si="5"/>
        <v>79.026793517314672</v>
      </c>
      <c r="R12" s="403">
        <f t="shared" si="5"/>
        <v>82.396348645213152</v>
      </c>
      <c r="S12" s="403">
        <f t="shared" si="2"/>
        <v>1207.409559565383</v>
      </c>
    </row>
    <row r="13" spans="1:19">
      <c r="A13" s="340"/>
      <c r="B13" s="450"/>
      <c r="C13" s="404" t="s">
        <v>115</v>
      </c>
      <c r="D13" s="422">
        <f>[56]Services!$Q$9+[56]Services!$Q$10</f>
        <v>0</v>
      </c>
      <c r="E13" s="421">
        <f>[56]Load!$Q$9+[56]Load!$Q$10</f>
        <v>0</v>
      </c>
      <c r="F13" s="421"/>
      <c r="G13" s="421">
        <f>'[57]FY20-21 Sales'!G13</f>
        <v>65.462796455644707</v>
      </c>
      <c r="H13" s="421">
        <f>'[57]FY20-21 Sales'!H13</f>
        <v>79.567827845952493</v>
      </c>
      <c r="I13" s="421">
        <f>'[57]FY20-21 Sales'!I13</f>
        <v>77.798514017970078</v>
      </c>
      <c r="J13" s="421">
        <f>'[57]FY20-21 Sales'!J13</f>
        <v>76.086436603562831</v>
      </c>
      <c r="K13" s="421">
        <f>'[57]FY20-21 Sales'!K13</f>
        <v>79.101699899660133</v>
      </c>
      <c r="L13" s="421">
        <f>'[57]FY20-21 Sales'!L13</f>
        <v>68.647331399459432</v>
      </c>
      <c r="M13" s="421">
        <f>'[57]FY20-21 Sales'!M13</f>
        <v>69.088430563942453</v>
      </c>
      <c r="N13" s="421">
        <f>'[57]FY20-21 Sales'!N13</f>
        <v>64.876678770227301</v>
      </c>
      <c r="O13" s="421">
        <f>'[57]FY20-21 Sales'!O13</f>
        <v>55.204463585091851</v>
      </c>
      <c r="P13" s="421">
        <f>'[57]FY20-21 Sales'!P13</f>
        <v>49.656360412187333</v>
      </c>
      <c r="Q13" s="421">
        <f>'[57]FY20-21 Sales'!Q13</f>
        <v>51.790461545275221</v>
      </c>
      <c r="R13" s="421">
        <f>'[57]FY20-21 Sales'!R13</f>
        <v>53.99871026079316</v>
      </c>
      <c r="S13" s="403">
        <f t="shared" si="2"/>
        <v>791.27971135976691</v>
      </c>
    </row>
    <row r="14" spans="1:19" s="205" customFormat="1">
      <c r="A14" s="448"/>
      <c r="B14" s="449"/>
      <c r="C14" s="404" t="s">
        <v>132</v>
      </c>
      <c r="D14" s="422">
        <f>[56]Services!$Q$11+[56]Services!$Q$12</f>
        <v>659400</v>
      </c>
      <c r="E14" s="421">
        <f>[56]Load!$Q$11+[56]Load!$Q$12</f>
        <v>841.46338061246411</v>
      </c>
      <c r="F14" s="421"/>
      <c r="G14" s="421">
        <f>'[57]FY20-21 Sales'!G14</f>
        <v>34.426541160003318</v>
      </c>
      <c r="H14" s="421">
        <f>'[57]FY20-21 Sales'!H14</f>
        <v>41.844303156324202</v>
      </c>
      <c r="I14" s="421">
        <f>'[57]FY20-21 Sales'!I14</f>
        <v>40.91383029812188</v>
      </c>
      <c r="J14" s="421">
        <f>'[57]FY20-21 Sales'!J14</f>
        <v>40.01345776948817</v>
      </c>
      <c r="K14" s="421">
        <f>'[57]FY20-21 Sales'!K14</f>
        <v>41.599168915232994</v>
      </c>
      <c r="L14" s="421">
        <f>'[57]FY20-21 Sales'!L14</f>
        <v>36.101271377081495</v>
      </c>
      <c r="M14" s="421">
        <f>'[57]FY20-21 Sales'!M14</f>
        <v>36.333243113150047</v>
      </c>
      <c r="N14" s="421">
        <f>'[57]FY20-21 Sales'!N14</f>
        <v>34.118304944715753</v>
      </c>
      <c r="O14" s="421">
        <f>'[57]FY20-21 Sales'!O14</f>
        <v>29.031737730846562</v>
      </c>
      <c r="P14" s="421">
        <f>'[57]FY20-21 Sales'!P14</f>
        <v>26.114019384192083</v>
      </c>
      <c r="Q14" s="421">
        <f>'[57]FY20-21 Sales'!Q14</f>
        <v>27.236331972039448</v>
      </c>
      <c r="R14" s="421">
        <f>'[57]FY20-21 Sales'!R14</f>
        <v>28.397638384419995</v>
      </c>
      <c r="S14" s="403">
        <f t="shared" si="2"/>
        <v>416.12984820561599</v>
      </c>
    </row>
    <row r="15" spans="1:19">
      <c r="A15" s="340"/>
      <c r="B15" s="450"/>
      <c r="C15" s="400" t="s">
        <v>116</v>
      </c>
      <c r="D15" s="466">
        <f t="shared" ref="D15:L15" si="6">SUM(D16:D20)</f>
        <v>280317</v>
      </c>
      <c r="E15" s="403">
        <f t="shared" si="6"/>
        <v>471.66814627149182</v>
      </c>
      <c r="F15" s="403">
        <f t="shared" si="6"/>
        <v>0</v>
      </c>
      <c r="G15" s="403">
        <f t="shared" si="6"/>
        <v>82.947008621927139</v>
      </c>
      <c r="H15" s="403">
        <f t="shared" si="6"/>
        <v>100.81929981158237</v>
      </c>
      <c r="I15" s="403">
        <f t="shared" si="6"/>
        <v>98.577426605875488</v>
      </c>
      <c r="J15" s="403">
        <f t="shared" si="6"/>
        <v>96.408076872237615</v>
      </c>
      <c r="K15" s="403">
        <f t="shared" si="6"/>
        <v>100.22867550474832</v>
      </c>
      <c r="L15" s="403">
        <f t="shared" si="6"/>
        <v>86.982089030085447</v>
      </c>
      <c r="M15" s="403">
        <f t="shared" ref="M15:R15" si="7">SUM(M16:M20)</f>
        <v>87.540999711884524</v>
      </c>
      <c r="N15" s="403">
        <f t="shared" si="7"/>
        <v>82.204346967704595</v>
      </c>
      <c r="O15" s="403">
        <f t="shared" si="7"/>
        <v>69.948816196143952</v>
      </c>
      <c r="P15" s="403">
        <f t="shared" si="7"/>
        <v>62.918891007566558</v>
      </c>
      <c r="Q15" s="403">
        <f t="shared" si="7"/>
        <v>65.622981188105143</v>
      </c>
      <c r="R15" s="403">
        <f t="shared" si="7"/>
        <v>68.42102275007133</v>
      </c>
      <c r="S15" s="403">
        <f t="shared" si="2"/>
        <v>1002.6196342679324</v>
      </c>
    </row>
    <row r="16" spans="1:19">
      <c r="A16" s="340"/>
      <c r="B16" s="450"/>
      <c r="C16" s="404" t="s">
        <v>117</v>
      </c>
      <c r="D16" s="422">
        <f>SUM([56]Services!$Q$14:$Q$17)</f>
        <v>0</v>
      </c>
      <c r="E16" s="421">
        <f>SUM([56]Load!$Q$14:$Q$17)</f>
        <v>0</v>
      </c>
      <c r="F16" s="421"/>
      <c r="G16" s="421">
        <f>'[57]FY20-21 Sales'!G16</f>
        <v>55.657606591218702</v>
      </c>
      <c r="H16" s="421">
        <f>'[57]FY20-21 Sales'!H16</f>
        <v>67.649949274141903</v>
      </c>
      <c r="I16" s="421">
        <f>'[57]FY20-21 Sales'!I16</f>
        <v>66.145647925803189</v>
      </c>
      <c r="J16" s="421">
        <f>'[57]FY20-21 Sales'!J16</f>
        <v>64.690009970444009</v>
      </c>
      <c r="K16" s="421">
        <f>'[57]FY20-21 Sales'!K16</f>
        <v>67.253639197876041</v>
      </c>
      <c r="L16" s="421">
        <f>'[57]FY20-21 Sales'!L16</f>
        <v>58.365153513674464</v>
      </c>
      <c r="M16" s="421">
        <f>'[57]FY20-21 Sales'!M16</f>
        <v>58.740183684912957</v>
      </c>
      <c r="N16" s="421">
        <f>'[57]FY20-21 Sales'!N16</f>
        <v>55.159279154607873</v>
      </c>
      <c r="O16" s="421">
        <f>'[57]FY20-21 Sales'!O16</f>
        <v>46.935793804350418</v>
      </c>
      <c r="P16" s="421">
        <f>'[57]FY20-21 Sales'!P16</f>
        <v>42.218700119936244</v>
      </c>
      <c r="Q16" s="421">
        <f>'[57]FY20-21 Sales'!Q16</f>
        <v>44.033149971185111</v>
      </c>
      <c r="R16" s="421">
        <f>'[57]FY20-21 Sales'!R16</f>
        <v>45.910641384909518</v>
      </c>
      <c r="S16" s="403">
        <f t="shared" si="2"/>
        <v>672.75975459306039</v>
      </c>
    </row>
    <row r="17" spans="1:19">
      <c r="A17" s="340"/>
      <c r="B17" s="450"/>
      <c r="C17" s="404" t="s">
        <v>118</v>
      </c>
      <c r="D17" s="422">
        <f>SUM([56]Services!$Q$18:$Q$19)</f>
        <v>195541</v>
      </c>
      <c r="E17" s="421">
        <f>SUM([56]Load!$Q$18:$Q$19)</f>
        <v>270.29019740364055</v>
      </c>
      <c r="F17" s="421"/>
      <c r="G17" s="421">
        <f>'[57]FY20-21 Sales'!G17</f>
        <v>15.082552853387659</v>
      </c>
      <c r="H17" s="421">
        <f>'[57]FY20-21 Sales'!H17</f>
        <v>18.332335828778184</v>
      </c>
      <c r="I17" s="421">
        <f>'[57]FY20-21 Sales'!I17</f>
        <v>17.924687962056574</v>
      </c>
      <c r="J17" s="421">
        <f>'[57]FY20-21 Sales'!J17</f>
        <v>17.530227299054115</v>
      </c>
      <c r="K17" s="421">
        <f>'[57]FY20-21 Sales'!K17</f>
        <v>18.224940487194218</v>
      </c>
      <c r="L17" s="421">
        <f>'[57]FY20-21 Sales'!L17</f>
        <v>15.816266034065626</v>
      </c>
      <c r="M17" s="421">
        <f>'[57]FY20-21 Sales'!M17</f>
        <v>15.917894773167967</v>
      </c>
      <c r="N17" s="421">
        <f>'[57]FY20-21 Sales'!N17</f>
        <v>14.947512014205007</v>
      </c>
      <c r="O17" s="421">
        <f>'[57]FY20-21 Sales'!O17</f>
        <v>12.719044783386533</v>
      </c>
      <c r="P17" s="421">
        <f>'[57]FY20-21 Sales'!P17</f>
        <v>11.440768206887414</v>
      </c>
      <c r="Q17" s="421">
        <f>'[57]FY20-21 Sales'!Q17</f>
        <v>11.932462648264995</v>
      </c>
      <c r="R17" s="421">
        <f>'[57]FY20-21 Sales'!R17</f>
        <v>12.441240607174704</v>
      </c>
      <c r="S17" s="403">
        <f t="shared" si="2"/>
        <v>182.30993349762298</v>
      </c>
    </row>
    <row r="18" spans="1:19">
      <c r="A18" s="340"/>
      <c r="B18" s="450"/>
      <c r="C18" s="404" t="s">
        <v>34</v>
      </c>
      <c r="D18" s="422">
        <f>SUM([56]Services!$Q$20)</f>
        <v>47948</v>
      </c>
      <c r="E18" s="421">
        <f>SUM([56]Load!$Q$20)</f>
        <v>94.702112559365219</v>
      </c>
      <c r="F18" s="421"/>
      <c r="G18" s="421">
        <f>'[57]FY20-21 Sales'!G18</f>
        <v>5.2798448966222393</v>
      </c>
      <c r="H18" s="421">
        <f>'[57]FY20-21 Sales'!H18</f>
        <v>6.4174739322726326</v>
      </c>
      <c r="I18" s="421">
        <f>'[57]FY20-21 Sales'!I18</f>
        <v>6.27477146474933</v>
      </c>
      <c r="J18" s="421">
        <f>'[57]FY20-21 Sales'!J18</f>
        <v>6.1366853503682393</v>
      </c>
      <c r="K18" s="421">
        <f>'[57]FY20-21 Sales'!K18</f>
        <v>6.3798787882877237</v>
      </c>
      <c r="L18" s="421">
        <f>'[57]FY20-21 Sales'!L18</f>
        <v>5.536690792024948</v>
      </c>
      <c r="M18" s="421">
        <f>'[57]FY20-21 Sales'!M18</f>
        <v>5.5722672613876343</v>
      </c>
      <c r="N18" s="421">
        <f>'[57]FY20-21 Sales'!N18</f>
        <v>5.2325720846172104</v>
      </c>
      <c r="O18" s="421">
        <f>'[57]FY20-21 Sales'!O18</f>
        <v>4.4524679835210819</v>
      </c>
      <c r="P18" s="421">
        <f>'[57]FY20-21 Sales'!P18</f>
        <v>4.004990548864872</v>
      </c>
      <c r="Q18" s="421">
        <f>'[57]FY20-21 Sales'!Q18</f>
        <v>4.1771146191227686</v>
      </c>
      <c r="R18" s="421">
        <f>'[57]FY20-21 Sales'!R18</f>
        <v>4.3552189981344389</v>
      </c>
      <c r="S18" s="403">
        <f t="shared" si="2"/>
        <v>63.81997671997312</v>
      </c>
    </row>
    <row r="19" spans="1:19" s="205" customFormat="1">
      <c r="A19" s="448"/>
      <c r="B19" s="449"/>
      <c r="C19" s="404" t="s">
        <v>119</v>
      </c>
      <c r="D19" s="422">
        <f>SUM([56]Services!$Q$21:$Q$22)</f>
        <v>32472</v>
      </c>
      <c r="E19" s="421">
        <f>SUM([56]Load!$Q$21:$Q$22)</f>
        <v>85.072161540879762</v>
      </c>
      <c r="F19" s="421"/>
      <c r="G19" s="421">
        <f>'[57]FY20-21 Sales'!G19</f>
        <v>4.7495439598101337</v>
      </c>
      <c r="H19" s="421">
        <f>'[57]FY20-21 Sales'!H19</f>
        <v>5.7729109754273242</v>
      </c>
      <c r="I19" s="421">
        <f>'[57]FY20-21 Sales'!I19</f>
        <v>5.6445413630720624</v>
      </c>
      <c r="J19" s="421">
        <f>'[57]FY20-21 Sales'!J19</f>
        <v>5.5203244431939931</v>
      </c>
      <c r="K19" s="421">
        <f>'[57]FY20-21 Sales'!K19</f>
        <v>5.7390918401065205</v>
      </c>
      <c r="L19" s="421">
        <f>'[57]FY20-21 Sales'!L19</f>
        <v>4.9805925786611134</v>
      </c>
      <c r="M19" s="421">
        <f>'[57]FY20-21 Sales'!M19</f>
        <v>5.0125957924829843</v>
      </c>
      <c r="N19" s="421">
        <f>'[57]FY20-21 Sales'!N19</f>
        <v>4.7070191691926357</v>
      </c>
      <c r="O19" s="421">
        <f>'[57]FY20-21 Sales'!O19</f>
        <v>4.0052677363513842</v>
      </c>
      <c r="P19" s="421">
        <f>'[57]FY20-21 Sales'!P19</f>
        <v>3.6027343686984059</v>
      </c>
      <c r="Q19" s="421">
        <f>'[57]FY20-21 Sales'!Q19</f>
        <v>3.757570515259137</v>
      </c>
      <c r="R19" s="421">
        <f>'[57]FY20-21 Sales'!R19</f>
        <v>3.9177863159338475</v>
      </c>
      <c r="S19" s="403">
        <f t="shared" si="2"/>
        <v>57.409979058189542</v>
      </c>
    </row>
    <row r="20" spans="1:19">
      <c r="A20" s="340"/>
      <c r="B20" s="450"/>
      <c r="C20" s="404" t="s">
        <v>120</v>
      </c>
      <c r="D20" s="422">
        <f>[56]Services!$Q$23</f>
        <v>4356</v>
      </c>
      <c r="E20" s="421">
        <f>[56]Load!$Q$23</f>
        <v>21.603674767606254</v>
      </c>
      <c r="F20" s="421"/>
      <c r="G20" s="421">
        <f>'[57]FY20-21 Sales'!G20</f>
        <v>2.1774603208883945</v>
      </c>
      <c r="H20" s="421">
        <f>'[57]FY20-21 Sales'!H20</f>
        <v>2.646629800962327</v>
      </c>
      <c r="I20" s="421">
        <f>'[57]FY20-21 Sales'!I20</f>
        <v>2.5877778901943338</v>
      </c>
      <c r="J20" s="421">
        <f>'[57]FY20-21 Sales'!J20</f>
        <v>2.5308298091772494</v>
      </c>
      <c r="K20" s="421">
        <f>'[57]FY20-21 Sales'!K20</f>
        <v>2.6311251912838118</v>
      </c>
      <c r="L20" s="421">
        <f>'[57]FY20-21 Sales'!L20</f>
        <v>2.2833861116593019</v>
      </c>
      <c r="M20" s="421">
        <f>'[57]FY20-21 Sales'!M20</f>
        <v>2.2980581999329766</v>
      </c>
      <c r="N20" s="421">
        <f>'[57]FY20-21 Sales'!N20</f>
        <v>2.1579645450818705</v>
      </c>
      <c r="O20" s="421">
        <f>'[57]FY20-21 Sales'!O20</f>
        <v>1.8362418885345484</v>
      </c>
      <c r="P20" s="421">
        <f>'[57]FY20-21 Sales'!P20</f>
        <v>1.6516977631796212</v>
      </c>
      <c r="Q20" s="421">
        <f>'[57]FY20-21 Sales'!Q20</f>
        <v>1.7226834342731319</v>
      </c>
      <c r="R20" s="421">
        <f>'[57]FY20-21 Sales'!R20</f>
        <v>1.79613544391881</v>
      </c>
      <c r="S20" s="403">
        <f t="shared" si="2"/>
        <v>26.319990399086379</v>
      </c>
    </row>
    <row r="21" spans="1:19">
      <c r="A21" s="340"/>
      <c r="B21" s="450"/>
      <c r="C21" s="400" t="s">
        <v>37</v>
      </c>
      <c r="D21" s="466">
        <f t="shared" ref="D21:E21" si="8">D22+D24+D29+D30</f>
        <v>386950</v>
      </c>
      <c r="E21" s="403">
        <f t="shared" si="8"/>
        <v>774.46260446357644</v>
      </c>
      <c r="F21" s="403">
        <f>F22+F24+F29</f>
        <v>0</v>
      </c>
      <c r="G21" s="403">
        <f t="shared" ref="G21:R21" si="9">G22+G24+G29+G30</f>
        <v>35.176163000000003</v>
      </c>
      <c r="H21" s="403">
        <f t="shared" si="9"/>
        <v>53.605699000000008</v>
      </c>
      <c r="I21" s="403">
        <f t="shared" si="9"/>
        <v>72.327473000000012</v>
      </c>
      <c r="J21" s="403">
        <f t="shared" si="9"/>
        <v>60.488019700000002</v>
      </c>
      <c r="K21" s="403">
        <f t="shared" si="9"/>
        <v>56.282000000000004</v>
      </c>
      <c r="L21" s="403">
        <f t="shared" si="9"/>
        <v>49.557588000000003</v>
      </c>
      <c r="M21" s="403">
        <f t="shared" si="9"/>
        <v>53.151333000000001</v>
      </c>
      <c r="N21" s="403">
        <f t="shared" si="9"/>
        <v>55.091808999999998</v>
      </c>
      <c r="O21" s="403">
        <f t="shared" si="9"/>
        <v>52.085960999999998</v>
      </c>
      <c r="P21" s="403">
        <f t="shared" si="9"/>
        <v>52.334663999999997</v>
      </c>
      <c r="Q21" s="403">
        <f t="shared" si="9"/>
        <v>53.860999999999997</v>
      </c>
      <c r="R21" s="403">
        <f t="shared" si="9"/>
        <v>55.022025000000006</v>
      </c>
      <c r="S21" s="403">
        <f t="shared" si="2"/>
        <v>648.98373470000001</v>
      </c>
    </row>
    <row r="22" spans="1:19">
      <c r="A22" s="340"/>
      <c r="B22" s="450"/>
      <c r="C22" s="400" t="s">
        <v>38</v>
      </c>
      <c r="D22" s="466">
        <f>SUM(D23:D23)</f>
        <v>239426</v>
      </c>
      <c r="E22" s="403">
        <f>SUM(E23:E23)</f>
        <v>286.85932816604446</v>
      </c>
      <c r="F22" s="403">
        <f t="shared" ref="F22:R22" si="10">SUM(F23:F23)</f>
        <v>0</v>
      </c>
      <c r="G22" s="403">
        <f t="shared" si="10"/>
        <v>2.3911926859902555</v>
      </c>
      <c r="H22" s="403">
        <f t="shared" si="10"/>
        <v>3.6439891234355248</v>
      </c>
      <c r="I22" s="403">
        <f t="shared" si="10"/>
        <v>4.9166512116104784</v>
      </c>
      <c r="J22" s="403">
        <f t="shared" si="10"/>
        <v>4.1118330699307508</v>
      </c>
      <c r="K22" s="403">
        <f t="shared" si="10"/>
        <v>3.8259177600724543</v>
      </c>
      <c r="L22" s="403">
        <f t="shared" si="10"/>
        <v>3.3688080749716351</v>
      </c>
      <c r="M22" s="403">
        <f t="shared" si="10"/>
        <v>3.6131023932380715</v>
      </c>
      <c r="N22" s="403">
        <f t="shared" si="10"/>
        <v>3.7450113799726283</v>
      </c>
      <c r="O22" s="403">
        <f t="shared" si="10"/>
        <v>3.5406809146857121</v>
      </c>
      <c r="P22" s="403">
        <f t="shared" si="10"/>
        <v>3.557587158683496</v>
      </c>
      <c r="Q22" s="403">
        <f t="shared" si="10"/>
        <v>3.6613438839284753</v>
      </c>
      <c r="R22" s="403">
        <f t="shared" si="10"/>
        <v>3.7402676280631573</v>
      </c>
      <c r="S22" s="403">
        <f t="shared" si="2"/>
        <v>44.116385284582641</v>
      </c>
    </row>
    <row r="23" spans="1:19">
      <c r="A23" s="340"/>
      <c r="B23" s="450"/>
      <c r="C23" s="404" t="s">
        <v>22</v>
      </c>
      <c r="D23" s="422">
        <f>[56]Services!$Q$27</f>
        <v>239426</v>
      </c>
      <c r="E23" s="421">
        <f>[56]Load!$Q$27</f>
        <v>286.85932816604446</v>
      </c>
      <c r="F23" s="421"/>
      <c r="G23" s="421">
        <f>'[57]FY20-21 Sales'!G23</f>
        <v>2.3911926859902555</v>
      </c>
      <c r="H23" s="421">
        <f>'[57]FY20-21 Sales'!H23</f>
        <v>3.6439891234355248</v>
      </c>
      <c r="I23" s="421">
        <f>'[57]FY20-21 Sales'!I23</f>
        <v>4.9166512116104784</v>
      </c>
      <c r="J23" s="421">
        <f>'[57]FY20-21 Sales'!J23</f>
        <v>4.1118330699307508</v>
      </c>
      <c r="K23" s="421">
        <f>'[57]FY20-21 Sales'!K23</f>
        <v>3.8259177600724543</v>
      </c>
      <c r="L23" s="421">
        <f>'[57]FY20-21 Sales'!L23</f>
        <v>3.3688080749716351</v>
      </c>
      <c r="M23" s="421">
        <f>'[57]FY20-21 Sales'!M23</f>
        <v>3.6131023932380715</v>
      </c>
      <c r="N23" s="421">
        <f>'[57]FY20-21 Sales'!N23</f>
        <v>3.7450113799726283</v>
      </c>
      <c r="O23" s="421">
        <f>'[57]FY20-21 Sales'!O23</f>
        <v>3.5406809146857121</v>
      </c>
      <c r="P23" s="421">
        <f>'[57]FY20-21 Sales'!P23</f>
        <v>3.557587158683496</v>
      </c>
      <c r="Q23" s="421">
        <f>'[57]FY20-21 Sales'!Q23</f>
        <v>3.6613438839284753</v>
      </c>
      <c r="R23" s="421">
        <f>'[57]FY20-21 Sales'!R23</f>
        <v>3.7402676280631573</v>
      </c>
      <c r="S23" s="403">
        <f t="shared" si="2"/>
        <v>44.116385284582641</v>
      </c>
    </row>
    <row r="24" spans="1:19">
      <c r="A24" s="340"/>
      <c r="B24" s="450"/>
      <c r="C24" s="400" t="s">
        <v>39</v>
      </c>
      <c r="D24" s="466">
        <f t="shared" ref="D24:R24" si="11">SUM(D25:D28)</f>
        <v>143583</v>
      </c>
      <c r="E24" s="403">
        <f t="shared" si="11"/>
        <v>483.11558729753199</v>
      </c>
      <c r="F24" s="403">
        <f t="shared" si="11"/>
        <v>0</v>
      </c>
      <c r="G24" s="403">
        <f t="shared" si="11"/>
        <v>32.656306614717572</v>
      </c>
      <c r="H24" s="403">
        <f t="shared" si="11"/>
        <v>49.765636543140282</v>
      </c>
      <c r="I24" s="403">
        <f t="shared" si="11"/>
        <v>67.146269903164438</v>
      </c>
      <c r="J24" s="403">
        <f t="shared" si="11"/>
        <v>56.154939861982008</v>
      </c>
      <c r="K24" s="403">
        <f t="shared" si="11"/>
        <v>52.250219811908828</v>
      </c>
      <c r="L24" s="403">
        <f t="shared" si="11"/>
        <v>46.007513349703551</v>
      </c>
      <c r="M24" s="403">
        <f t="shared" si="11"/>
        <v>49.343819205891108</v>
      </c>
      <c r="N24" s="403">
        <f t="shared" si="11"/>
        <v>51.145288548482583</v>
      </c>
      <c r="O24" s="403">
        <f t="shared" si="11"/>
        <v>48.354765491000862</v>
      </c>
      <c r="P24" s="403">
        <f t="shared" si="11"/>
        <v>48.585652567115446</v>
      </c>
      <c r="Q24" s="403">
        <f t="shared" si="11"/>
        <v>50.002648969283626</v>
      </c>
      <c r="R24" s="403">
        <f t="shared" si="11"/>
        <v>51.080503549027092</v>
      </c>
      <c r="S24" s="403">
        <f t="shared" si="2"/>
        <v>602.49356441541738</v>
      </c>
    </row>
    <row r="25" spans="1:19">
      <c r="A25" s="340"/>
      <c r="B25" s="450"/>
      <c r="C25" s="404" t="s">
        <v>115</v>
      </c>
      <c r="D25" s="422">
        <f>SUM([56]Services!$Q$30:$Q$31)</f>
        <v>61909</v>
      </c>
      <c r="E25" s="421">
        <f>SUM([56]Load!$Q$30:$Q$31)</f>
        <v>76.706436722639623</v>
      </c>
      <c r="F25" s="421"/>
      <c r="G25" s="421">
        <f>'[57]FY20-21 Sales'!G25</f>
        <v>6.8824078188673052</v>
      </c>
      <c r="H25" s="421">
        <f>'[57]FY20-21 Sales'!H25</f>
        <v>10.48824688279524</v>
      </c>
      <c r="I25" s="421">
        <f>'[57]FY20-21 Sales'!I25</f>
        <v>14.151263902606827</v>
      </c>
      <c r="J25" s="421">
        <f>'[57]FY20-21 Sales'!J25</f>
        <v>11.83481040075575</v>
      </c>
      <c r="K25" s="421">
        <f>'[57]FY20-21 Sales'!K25</f>
        <v>11.011879745425608</v>
      </c>
      <c r="L25" s="421">
        <f>'[57]FY20-21 Sales'!L25</f>
        <v>9.696211924404734</v>
      </c>
      <c r="M25" s="421">
        <f>'[57]FY20-21 Sales'!M25</f>
        <v>10.399347700953619</v>
      </c>
      <c r="N25" s="421">
        <f>'[57]FY20-21 Sales'!N25</f>
        <v>10.779012395898443</v>
      </c>
      <c r="O25" s="421">
        <f>'[57]FY20-21 Sales'!O25</f>
        <v>10.19090186839359</v>
      </c>
      <c r="P25" s="421">
        <f>'[57]FY20-21 Sales'!P25</f>
        <v>10.239561964486953</v>
      </c>
      <c r="Q25" s="421">
        <f>'[57]FY20-21 Sales'!Q25</f>
        <v>10.538197913513534</v>
      </c>
      <c r="R25" s="421">
        <f>'[57]FY20-21 Sales'!R25</f>
        <v>10.765358776337042</v>
      </c>
      <c r="S25" s="403">
        <f t="shared" si="2"/>
        <v>126.97720129443866</v>
      </c>
    </row>
    <row r="26" spans="1:19">
      <c r="A26" s="340"/>
      <c r="B26" s="450"/>
      <c r="C26" s="404" t="s">
        <v>40</v>
      </c>
      <c r="D26" s="422">
        <f>[56]Services!$Q$32</f>
        <v>49354</v>
      </c>
      <c r="E26" s="421">
        <f>[56]Load!$Q$32</f>
        <v>109.2759219583225</v>
      </c>
      <c r="F26" s="421"/>
      <c r="G26" s="421">
        <f>'[57]FY20-21 Sales'!G26</f>
        <v>4.5811460870191834</v>
      </c>
      <c r="H26" s="421">
        <f>'[57]FY20-21 Sales'!H26</f>
        <v>6.9813054430006511</v>
      </c>
      <c r="I26" s="421">
        <f>'[57]FY20-21 Sales'!I26</f>
        <v>9.419524236282836</v>
      </c>
      <c r="J26" s="421">
        <f>'[57]FY20-21 Sales'!J26</f>
        <v>7.8776202725747613</v>
      </c>
      <c r="K26" s="421">
        <f>'[57]FY20-21 Sales'!K26</f>
        <v>7.3298518678576068</v>
      </c>
      <c r="L26" s="421">
        <f>'[57]FY20-21 Sales'!L26</f>
        <v>6.4541021813069488</v>
      </c>
      <c r="M26" s="421">
        <f>'[57]FY20-21 Sales'!M26</f>
        <v>6.92213136472001</v>
      </c>
      <c r="N26" s="421">
        <f>'[57]FY20-21 Sales'!N26</f>
        <v>7.174848070471989</v>
      </c>
      <c r="O26" s="421">
        <f>'[57]FY20-21 Sales'!O26</f>
        <v>6.7833832935042899</v>
      </c>
      <c r="P26" s="421">
        <f>'[57]FY20-21 Sales'!P26</f>
        <v>6.8157729766905977</v>
      </c>
      <c r="Q26" s="421">
        <f>'[57]FY20-21 Sales'!Q26</f>
        <v>7.0145544126839576</v>
      </c>
      <c r="R26" s="421">
        <f>'[57]FY20-21 Sales'!R26</f>
        <v>7.1657597938871742</v>
      </c>
      <c r="S26" s="403">
        <f t="shared" si="2"/>
        <v>84.52000000000001</v>
      </c>
    </row>
    <row r="27" spans="1:19">
      <c r="A27" s="340"/>
      <c r="B27" s="450"/>
      <c r="C27" s="404" t="s">
        <v>41</v>
      </c>
      <c r="D27" s="422">
        <f>[56]Services!$Q$33</f>
        <v>13820</v>
      </c>
      <c r="E27" s="421">
        <f>[56]Load!$Q$33</f>
        <v>48.958569574923864</v>
      </c>
      <c r="F27" s="421"/>
      <c r="G27" s="421">
        <f>'[57]FY20-21 Sales'!G27</f>
        <v>3.7171675183125363</v>
      </c>
      <c r="H27" s="421">
        <f>'[57]FY20-21 Sales'!H27</f>
        <v>5.6646702233907318</v>
      </c>
      <c r="I27" s="421">
        <f>'[57]FY20-21 Sales'!I27</f>
        <v>7.6430545684367832</v>
      </c>
      <c r="J27" s="421">
        <f>'[57]FY20-21 Sales'!J27</f>
        <v>6.3919450815567576</v>
      </c>
      <c r="K27" s="421">
        <f>'[57]FY20-21 Sales'!K27</f>
        <v>5.9474827389691747</v>
      </c>
      <c r="L27" s="421">
        <f>'[57]FY20-21 Sales'!L27</f>
        <v>5.2368945526979482</v>
      </c>
      <c r="M27" s="421">
        <f>'[57]FY20-21 Sales'!M27</f>
        <v>5.6166560458175381</v>
      </c>
      <c r="N27" s="421">
        <f>'[57]FY20-21 Sales'!N27</f>
        <v>5.8217117921553356</v>
      </c>
      <c r="O27" s="421">
        <f>'[57]FY20-21 Sales'!O27</f>
        <v>5.504075085997683</v>
      </c>
      <c r="P27" s="421">
        <f>'[57]FY20-21 Sales'!P27</f>
        <v>5.5303562558144961</v>
      </c>
      <c r="Q27" s="421">
        <f>'[57]FY20-21 Sales'!Q27</f>
        <v>5.6916486230698755</v>
      </c>
      <c r="R27" s="421">
        <f>'[57]FY20-21 Sales'!R27</f>
        <v>5.8143375137811457</v>
      </c>
      <c r="S27" s="403">
        <f t="shared" si="2"/>
        <v>68.58</v>
      </c>
    </row>
    <row r="28" spans="1:19">
      <c r="A28" s="340"/>
      <c r="B28" s="450"/>
      <c r="C28" s="404" t="s">
        <v>42</v>
      </c>
      <c r="D28" s="422">
        <f>[56]Services!$Q$34</f>
        <v>18500</v>
      </c>
      <c r="E28" s="421">
        <f>[56]Load!$Q$34</f>
        <v>248.17465904164601</v>
      </c>
      <c r="F28" s="421"/>
      <c r="G28" s="421">
        <f>'[57]FY20-21 Sales'!G28</f>
        <v>17.475585190518547</v>
      </c>
      <c r="H28" s="421">
        <f>'[57]FY20-21 Sales'!H28</f>
        <v>26.631413993953657</v>
      </c>
      <c r="I28" s="421">
        <f>'[57]FY20-21 Sales'!I28</f>
        <v>35.932427195837988</v>
      </c>
      <c r="J28" s="421">
        <f>'[57]FY20-21 Sales'!J28</f>
        <v>30.050564107094743</v>
      </c>
      <c r="K28" s="421">
        <f>'[57]FY20-21 Sales'!K28</f>
        <v>27.961005459656437</v>
      </c>
      <c r="L28" s="421">
        <f>'[57]FY20-21 Sales'!L28</f>
        <v>24.620304691293921</v>
      </c>
      <c r="M28" s="421">
        <f>'[57]FY20-21 Sales'!M28</f>
        <v>26.405684094399938</v>
      </c>
      <c r="N28" s="421">
        <f>'[57]FY20-21 Sales'!N28</f>
        <v>27.369716289956816</v>
      </c>
      <c r="O28" s="421">
        <f>'[57]FY20-21 Sales'!O28</f>
        <v>25.876405243105296</v>
      </c>
      <c r="P28" s="421">
        <f>'[57]FY20-21 Sales'!P28</f>
        <v>25.999961370123398</v>
      </c>
      <c r="Q28" s="421">
        <f>'[57]FY20-21 Sales'!Q28</f>
        <v>26.758248020016264</v>
      </c>
      <c r="R28" s="421">
        <f>'[57]FY20-21 Sales'!R28</f>
        <v>27.335047465021731</v>
      </c>
      <c r="S28" s="403">
        <f t="shared" si="2"/>
        <v>322.4163631209787</v>
      </c>
    </row>
    <row r="29" spans="1:19" s="205" customFormat="1">
      <c r="A29" s="448"/>
      <c r="B29" s="449"/>
      <c r="C29" s="400" t="s">
        <v>43</v>
      </c>
      <c r="D29" s="466">
        <f>[56]Services!$Q$37</f>
        <v>332</v>
      </c>
      <c r="E29" s="403">
        <f>[56]Load!$Q$37</f>
        <v>1.437689</v>
      </c>
      <c r="F29" s="403"/>
      <c r="G29" s="421">
        <f>'[57]FY20-21 Sales'!G29</f>
        <v>7.4340694472281671E-2</v>
      </c>
      <c r="H29" s="421">
        <f>'[57]FY20-21 Sales'!H29</f>
        <v>0.11328935709480581</v>
      </c>
      <c r="I29" s="421">
        <f>'[57]FY20-21 Sales'!I29</f>
        <v>0.15285563045193992</v>
      </c>
      <c r="J29" s="421">
        <f>'[57]FY20-21 Sales'!J29</f>
        <v>0.1278343346245881</v>
      </c>
      <c r="K29" s="421">
        <f>'[57]FY20-21 Sales'!K29</f>
        <v>0.11894540533852303</v>
      </c>
      <c r="L29" s="421">
        <f>'[57]FY20-21 Sales'!L29</f>
        <v>0.10473414932410943</v>
      </c>
      <c r="M29" s="421">
        <f>'[57]FY20-21 Sales'!M29</f>
        <v>0.11232910784918475</v>
      </c>
      <c r="N29" s="421">
        <f>'[57]FY20-21 Sales'!N29</f>
        <v>0.11643007626483588</v>
      </c>
      <c r="O29" s="421">
        <f>'[57]FY20-21 Sales'!O29</f>
        <v>0.1100775690912104</v>
      </c>
      <c r="P29" s="421">
        <f>'[57]FY20-21 Sales'!P29</f>
        <v>0.11060317370980793</v>
      </c>
      <c r="Q29" s="421">
        <f>'[57]FY20-21 Sales'!Q29</f>
        <v>0.11382890581248338</v>
      </c>
      <c r="R29" s="421">
        <f>'[57]FY20-21 Sales'!R29</f>
        <v>0.11628259596622986</v>
      </c>
      <c r="S29" s="403">
        <f t="shared" si="2"/>
        <v>1.371551</v>
      </c>
    </row>
    <row r="30" spans="1:19" s="205" customFormat="1">
      <c r="A30" s="448"/>
      <c r="B30" s="449"/>
      <c r="C30" s="411" t="s">
        <v>121</v>
      </c>
      <c r="D30" s="403">
        <f>D31+D32+D33</f>
        <v>3609</v>
      </c>
      <c r="E30" s="403">
        <f>E31+E32+E33</f>
        <v>3.05</v>
      </c>
      <c r="F30" s="403">
        <f t="shared" ref="F30:R30" si="12">F31+F32+F33</f>
        <v>0</v>
      </c>
      <c r="G30" s="403">
        <f t="shared" si="12"/>
        <v>5.4323004819895694E-2</v>
      </c>
      <c r="H30" s="403">
        <f t="shared" si="12"/>
        <v>8.2783976329393216E-2</v>
      </c>
      <c r="I30" s="403">
        <f t="shared" si="12"/>
        <v>0.11169625477315065</v>
      </c>
      <c r="J30" s="403">
        <f t="shared" si="12"/>
        <v>9.3412433462656097E-2</v>
      </c>
      <c r="K30" s="403">
        <f t="shared" si="12"/>
        <v>8.6917022680198783E-2</v>
      </c>
      <c r="L30" s="403">
        <f t="shared" si="12"/>
        <v>7.6532426000709752E-2</v>
      </c>
      <c r="M30" s="403">
        <f t="shared" si="12"/>
        <v>8.2082293021637415E-2</v>
      </c>
      <c r="N30" s="403">
        <f t="shared" si="12"/>
        <v>8.5078995279950581E-2</v>
      </c>
      <c r="O30" s="403">
        <f t="shared" si="12"/>
        <v>8.0437025222219349E-2</v>
      </c>
      <c r="P30" s="403">
        <f t="shared" si="12"/>
        <v>8.082110049125088E-2</v>
      </c>
      <c r="Q30" s="403">
        <f t="shared" si="12"/>
        <v>8.3178240975412862E-2</v>
      </c>
      <c r="R30" s="403">
        <f t="shared" si="12"/>
        <v>8.4971226943524825E-2</v>
      </c>
      <c r="S30" s="403">
        <f t="shared" si="2"/>
        <v>1.0022340000000001</v>
      </c>
    </row>
    <row r="31" spans="1:19">
      <c r="A31" s="340"/>
      <c r="B31" s="450"/>
      <c r="C31" s="412" t="s">
        <v>22</v>
      </c>
      <c r="D31" s="422">
        <f>[56]Services!$AA$30</f>
        <v>2697</v>
      </c>
      <c r="E31" s="421">
        <f>[56]Load!$AA$30</f>
        <v>2.1567687423607502</v>
      </c>
      <c r="F31" s="421"/>
      <c r="G31" s="421">
        <f>'[57]FY20-21 Sales'!G31</f>
        <v>3.007382565180336E-2</v>
      </c>
      <c r="H31" s="421">
        <f>'[57]FY20-21 Sales'!H31</f>
        <v>4.5830139167510948E-2</v>
      </c>
      <c r="I31" s="421">
        <f>'[57]FY20-21 Sales'!I31</f>
        <v>6.1836301271332939E-2</v>
      </c>
      <c r="J31" s="421">
        <f>'[57]FY20-21 Sales'!J31</f>
        <v>5.1714172420699964E-2</v>
      </c>
      <c r="K31" s="421">
        <f>'[57]FY20-21 Sales'!K31</f>
        <v>4.8118240051787241E-2</v>
      </c>
      <c r="L31" s="421">
        <f>'[57]FY20-21 Sales'!L31</f>
        <v>4.2369210684971584E-2</v>
      </c>
      <c r="M31" s="421">
        <f>'[57]FY20-21 Sales'!M31</f>
        <v>4.544167940667497E-2</v>
      </c>
      <c r="N31" s="421">
        <f>'[57]FY20-21 Sales'!N31</f>
        <v>4.7100687437354974E-2</v>
      </c>
      <c r="O31" s="421">
        <f>'[57]FY20-21 Sales'!O31</f>
        <v>4.4530840672435741E-2</v>
      </c>
      <c r="P31" s="421">
        <f>'[57]FY20-21 Sales'!P31</f>
        <v>4.4743469055499585E-2</v>
      </c>
      <c r="Q31" s="421">
        <f>'[57]FY20-21 Sales'!Q31</f>
        <v>4.6048408504127648E-2</v>
      </c>
      <c r="R31" s="421">
        <f>'[57]FY20-21 Sales'!R31</f>
        <v>4.7041025675801124E-2</v>
      </c>
      <c r="S31" s="403">
        <f t="shared" si="2"/>
        <v>0.55484800000000012</v>
      </c>
    </row>
    <row r="32" spans="1:19" s="205" customFormat="1">
      <c r="A32" s="448"/>
      <c r="B32" s="449"/>
      <c r="C32" s="412" t="s">
        <v>29</v>
      </c>
      <c r="D32" s="422">
        <f>[56]Services!$AA$31</f>
        <v>665</v>
      </c>
      <c r="E32" s="421">
        <f>[56]Load!$AA$31</f>
        <v>0.56352233648231453</v>
      </c>
      <c r="F32" s="421"/>
      <c r="G32" s="421">
        <f>'[57]FY20-21 Sales'!G32</f>
        <v>1.5083201263647945E-2</v>
      </c>
      <c r="H32" s="421">
        <f>'[57]FY20-21 Sales'!H32</f>
        <v>2.2985609513338091E-2</v>
      </c>
      <c r="I32" s="421">
        <f>'[57]FY20-21 Sales'!I32</f>
        <v>3.1013326614106902E-2</v>
      </c>
      <c r="J32" s="421">
        <f>'[57]FY20-21 Sales'!J32</f>
        <v>2.59366826101699E-2</v>
      </c>
      <c r="K32" s="421">
        <f>'[57]FY20-21 Sales'!K32</f>
        <v>2.413318170946142E-2</v>
      </c>
      <c r="L32" s="421">
        <f>'[57]FY20-21 Sales'!L32</f>
        <v>2.1249818348435111E-2</v>
      </c>
      <c r="M32" s="421">
        <f>'[57]FY20-21 Sales'!M32</f>
        <v>2.2790781731087971E-2</v>
      </c>
      <c r="N32" s="421">
        <f>'[57]FY20-21 Sales'!N32</f>
        <v>2.3622839225683916E-2</v>
      </c>
      <c r="O32" s="421">
        <f>'[57]FY20-21 Sales'!O32</f>
        <v>2.2333960437172114E-2</v>
      </c>
      <c r="P32" s="421">
        <f>'[57]FY20-21 Sales'!P32</f>
        <v>2.2440601897864485E-2</v>
      </c>
      <c r="Q32" s="421">
        <f>'[57]FY20-21 Sales'!Q32</f>
        <v>2.3095080133138508E-2</v>
      </c>
      <c r="R32" s="421">
        <f>'[57]FY20-21 Sales'!R32</f>
        <v>2.3592916515893698E-2</v>
      </c>
      <c r="S32" s="403">
        <f t="shared" si="2"/>
        <v>0.27827800000000008</v>
      </c>
    </row>
    <row r="33" spans="1:19">
      <c r="A33" s="340"/>
      <c r="B33" s="450"/>
      <c r="C33" s="412" t="s">
        <v>122</v>
      </c>
      <c r="D33" s="422">
        <f>[56]Services!$AA$32</f>
        <v>247</v>
      </c>
      <c r="E33" s="421">
        <f>[56]Load!$AA$32</f>
        <v>0.32970892115693501</v>
      </c>
      <c r="F33" s="421"/>
      <c r="G33" s="421">
        <f>'[57]FY20-21 Sales'!G33</f>
        <v>9.1659779044443931E-3</v>
      </c>
      <c r="H33" s="421">
        <f>'[57]FY20-21 Sales'!H33</f>
        <v>1.3968227648544183E-2</v>
      </c>
      <c r="I33" s="421">
        <f>'[57]FY20-21 Sales'!I33</f>
        <v>1.8846626887710816E-2</v>
      </c>
      <c r="J33" s="421">
        <f>'[57]FY20-21 Sales'!J33</f>
        <v>1.5761578431786237E-2</v>
      </c>
      <c r="K33" s="421">
        <f>'[57]FY20-21 Sales'!K33</f>
        <v>1.466560091895012E-2</v>
      </c>
      <c r="L33" s="421">
        <f>'[57]FY20-21 Sales'!L33</f>
        <v>1.2913396967303072E-2</v>
      </c>
      <c r="M33" s="421">
        <f>'[57]FY20-21 Sales'!M33</f>
        <v>1.3849831883874487E-2</v>
      </c>
      <c r="N33" s="421">
        <f>'[57]FY20-21 Sales'!N33</f>
        <v>1.4355468616911704E-2</v>
      </c>
      <c r="O33" s="421">
        <f>'[57]FY20-21 Sales'!O33</f>
        <v>1.3572224112611494E-2</v>
      </c>
      <c r="P33" s="421">
        <f>'[57]FY20-21 Sales'!P33</f>
        <v>1.3637029537886815E-2</v>
      </c>
      <c r="Q33" s="421">
        <f>'[57]FY20-21 Sales'!Q33</f>
        <v>1.4034752338146699E-2</v>
      </c>
      <c r="R33" s="421">
        <f>'[57]FY20-21 Sales'!R33</f>
        <v>1.433728475183001E-2</v>
      </c>
      <c r="S33" s="403">
        <f t="shared" si="2"/>
        <v>0.16910800000000001</v>
      </c>
    </row>
    <row r="34" spans="1:19">
      <c r="A34" s="340"/>
      <c r="B34" s="450"/>
      <c r="C34" s="400" t="s">
        <v>44</v>
      </c>
      <c r="D34" s="466">
        <f t="shared" ref="D34:L34" si="13">SUM(D35:D40)</f>
        <v>20908</v>
      </c>
      <c r="E34" s="403">
        <f t="shared" si="13"/>
        <v>356.02911523190397</v>
      </c>
      <c r="F34" s="403">
        <f t="shared" si="13"/>
        <v>0</v>
      </c>
      <c r="G34" s="403">
        <f t="shared" si="13"/>
        <v>11.298350000000001</v>
      </c>
      <c r="H34" s="403">
        <f t="shared" si="13"/>
        <v>30.92435369</v>
      </c>
      <c r="I34" s="403">
        <f t="shared" si="13"/>
        <v>17.304302999999997</v>
      </c>
      <c r="J34" s="403">
        <f t="shared" si="13"/>
        <v>17.803953</v>
      </c>
      <c r="K34" s="403">
        <f t="shared" si="13"/>
        <v>16.564038000000004</v>
      </c>
      <c r="L34" s="403">
        <f t="shared" si="13"/>
        <v>15.126946000000002</v>
      </c>
      <c r="M34" s="403">
        <f t="shared" ref="M34:R34" si="14">SUM(M35:M40)</f>
        <v>16.9489695</v>
      </c>
      <c r="N34" s="403">
        <f t="shared" si="14"/>
        <v>17.702435500000004</v>
      </c>
      <c r="O34" s="403">
        <f t="shared" si="14"/>
        <v>24.540845832999999</v>
      </c>
      <c r="P34" s="403">
        <f t="shared" si="14"/>
        <v>29.408604500000006</v>
      </c>
      <c r="Q34" s="403">
        <f t="shared" si="14"/>
        <v>26.233616499999997</v>
      </c>
      <c r="R34" s="403">
        <f t="shared" si="14"/>
        <v>22.138976499999998</v>
      </c>
      <c r="S34" s="403">
        <f t="shared" si="2"/>
        <v>245.99539202300002</v>
      </c>
    </row>
    <row r="35" spans="1:19">
      <c r="A35" s="340"/>
      <c r="B35" s="450"/>
      <c r="C35" s="404" t="s">
        <v>45</v>
      </c>
      <c r="D35" s="422">
        <f>[56]Services!$Q$40</f>
        <v>18937</v>
      </c>
      <c r="E35" s="421">
        <f>[56]Load!$Q$40</f>
        <v>341.34901173190394</v>
      </c>
      <c r="F35" s="421"/>
      <c r="G35" s="421">
        <f>'[57]FY20-21 Sales'!G35</f>
        <v>10.806272517340764</v>
      </c>
      <c r="H35" s="421">
        <f>'[57]FY20-21 Sales'!H35</f>
        <v>29.577504095445125</v>
      </c>
      <c r="I35" s="421">
        <f>'[57]FY20-21 Sales'!I35</f>
        <v>16.550648009721534</v>
      </c>
      <c r="J35" s="421">
        <f>'[57]FY20-21 Sales'!J35</f>
        <v>17.028536733587348</v>
      </c>
      <c r="K35" s="421">
        <f>'[57]FY20-21 Sales'!K35</f>
        <v>15.842623800429983</v>
      </c>
      <c r="L35" s="421">
        <f>'[57]FY20-21 Sales'!L35</f>
        <v>14.468121524921587</v>
      </c>
      <c r="M35" s="421">
        <f>'[57]FY20-21 Sales'!M35</f>
        <v>16.210790363645739</v>
      </c>
      <c r="N35" s="421">
        <f>'[57]FY20-21 Sales'!N35</f>
        <v>16.93144062926423</v>
      </c>
      <c r="O35" s="421">
        <f>'[57]FY20-21 Sales'!O35</f>
        <v>23.472017407625405</v>
      </c>
      <c r="P35" s="421">
        <f>'[57]FY20-21 Sales'!P35</f>
        <v>28.127770389631578</v>
      </c>
      <c r="Q35" s="421">
        <f>'[57]FY20-21 Sales'!Q35</f>
        <v>25.09106276707724</v>
      </c>
      <c r="R35" s="421">
        <f>'[57]FY20-21 Sales'!R35</f>
        <v>21.17475678430948</v>
      </c>
      <c r="S35" s="403">
        <f t="shared" si="2"/>
        <v>235.28154502299998</v>
      </c>
    </row>
    <row r="36" spans="1:19">
      <c r="A36" s="340"/>
      <c r="B36" s="450"/>
      <c r="C36" s="404" t="s">
        <v>46</v>
      </c>
      <c r="D36" s="422"/>
      <c r="E36" s="421"/>
      <c r="F36" s="421"/>
      <c r="G36" s="421">
        <f>'[57]FY20-21 Sales'!G36</f>
        <v>0</v>
      </c>
      <c r="H36" s="421">
        <f>'[57]FY20-21 Sales'!H36</f>
        <v>0</v>
      </c>
      <c r="I36" s="421">
        <f>'[57]FY20-21 Sales'!I36</f>
        <v>0</v>
      </c>
      <c r="J36" s="421">
        <f>'[57]FY20-21 Sales'!J36</f>
        <v>0</v>
      </c>
      <c r="K36" s="421">
        <f>'[57]FY20-21 Sales'!K36</f>
        <v>0</v>
      </c>
      <c r="L36" s="421">
        <f>'[57]FY20-21 Sales'!L36</f>
        <v>0</v>
      </c>
      <c r="M36" s="421">
        <f>'[57]FY20-21 Sales'!M36</f>
        <v>0</v>
      </c>
      <c r="N36" s="421">
        <f>'[57]FY20-21 Sales'!N36</f>
        <v>0</v>
      </c>
      <c r="O36" s="421">
        <f>'[57]FY20-21 Sales'!O36</f>
        <v>0</v>
      </c>
      <c r="P36" s="421">
        <f>'[57]FY20-21 Sales'!P36</f>
        <v>0</v>
      </c>
      <c r="Q36" s="421">
        <f>'[57]FY20-21 Sales'!Q36</f>
        <v>0</v>
      </c>
      <c r="R36" s="421">
        <f>'[57]FY20-21 Sales'!R36</f>
        <v>0</v>
      </c>
      <c r="S36" s="403">
        <f t="shared" si="2"/>
        <v>0</v>
      </c>
    </row>
    <row r="37" spans="1:19">
      <c r="A37" s="340"/>
      <c r="B37" s="450"/>
      <c r="C37" s="404" t="s">
        <v>47</v>
      </c>
      <c r="D37" s="422">
        <f>[56]Services!$Q$42</f>
        <v>138</v>
      </c>
      <c r="E37" s="421">
        <f>[56]Load!$Q$42</f>
        <v>1.4303975</v>
      </c>
      <c r="F37" s="421"/>
      <c r="G37" s="421">
        <f>'[57]FY20-21 Sales'!G37</f>
        <v>4.7516927702276265E-2</v>
      </c>
      <c r="H37" s="421">
        <f>'[57]FY20-21 Sales'!H37</f>
        <v>0.13005706837966166</v>
      </c>
      <c r="I37" s="421">
        <f>'[57]FY20-21 Sales'!I37</f>
        <v>7.2775875644610244E-2</v>
      </c>
      <c r="J37" s="421">
        <f>'[57]FY20-21 Sales'!J37</f>
        <v>7.4877229641117912E-2</v>
      </c>
      <c r="K37" s="421">
        <f>'[57]FY20-21 Sales'!K37</f>
        <v>6.9662578704302563E-2</v>
      </c>
      <c r="L37" s="421">
        <f>'[57]FY20-21 Sales'!L37</f>
        <v>6.3618669933064309E-2</v>
      </c>
      <c r="M37" s="421">
        <f>'[57]FY20-21 Sales'!M37</f>
        <v>7.1281466617655276E-2</v>
      </c>
      <c r="N37" s="421">
        <f>'[57]FY20-21 Sales'!N37</f>
        <v>7.445028236934674E-2</v>
      </c>
      <c r="O37" s="421">
        <f>'[57]FY20-21 Sales'!O37</f>
        <v>0.10321025611698777</v>
      </c>
      <c r="P37" s="421">
        <f>'[57]FY20-21 Sales'!P37</f>
        <v>0.12368235484396718</v>
      </c>
      <c r="Q37" s="421">
        <f>'[57]FY20-21 Sales'!Q37</f>
        <v>0.11032946037250939</v>
      </c>
      <c r="R37" s="421">
        <f>'[57]FY20-21 Sales'!R37</f>
        <v>9.3108829674500543E-2</v>
      </c>
      <c r="S37" s="403">
        <f t="shared" si="2"/>
        <v>1.0345709999999997</v>
      </c>
    </row>
    <row r="38" spans="1:19" s="205" customFormat="1">
      <c r="A38" s="448"/>
      <c r="B38" s="449"/>
      <c r="C38" s="404" t="s">
        <v>48</v>
      </c>
      <c r="D38" s="422"/>
      <c r="E38" s="421"/>
      <c r="F38" s="421"/>
      <c r="G38" s="421">
        <f>'[57]FY20-21 Sales'!G38</f>
        <v>0</v>
      </c>
      <c r="H38" s="421">
        <f>'[57]FY20-21 Sales'!H38</f>
        <v>0</v>
      </c>
      <c r="I38" s="421">
        <f>'[57]FY20-21 Sales'!I38</f>
        <v>0</v>
      </c>
      <c r="J38" s="421">
        <f>'[57]FY20-21 Sales'!J38</f>
        <v>0</v>
      </c>
      <c r="K38" s="421">
        <f>'[57]FY20-21 Sales'!K38</f>
        <v>0</v>
      </c>
      <c r="L38" s="421">
        <f>'[57]FY20-21 Sales'!L38</f>
        <v>0</v>
      </c>
      <c r="M38" s="421">
        <f>'[57]FY20-21 Sales'!M38</f>
        <v>0</v>
      </c>
      <c r="N38" s="421">
        <f>'[57]FY20-21 Sales'!N38</f>
        <v>0</v>
      </c>
      <c r="O38" s="421">
        <f>'[57]FY20-21 Sales'!O38</f>
        <v>0</v>
      </c>
      <c r="P38" s="421">
        <f>'[57]FY20-21 Sales'!P38</f>
        <v>0</v>
      </c>
      <c r="Q38" s="421">
        <f>'[57]FY20-21 Sales'!Q38</f>
        <v>0</v>
      </c>
      <c r="R38" s="421">
        <f>'[57]FY20-21 Sales'!R38</f>
        <v>0</v>
      </c>
      <c r="S38" s="403">
        <f t="shared" si="2"/>
        <v>0</v>
      </c>
    </row>
    <row r="39" spans="1:19">
      <c r="A39" s="340"/>
      <c r="B39" s="450"/>
      <c r="C39" s="404" t="s">
        <v>49</v>
      </c>
      <c r="D39" s="422">
        <f>[56]Services!$Q$44</f>
        <v>1833</v>
      </c>
      <c r="E39" s="421">
        <f>[56]Load!$Q$44</f>
        <v>13.249706</v>
      </c>
      <c r="F39" s="421"/>
      <c r="G39" s="421">
        <f>'[57]FY20-21 Sales'!G39</f>
        <v>0.44456055495696073</v>
      </c>
      <c r="H39" s="421">
        <f>'[57]FY20-21 Sales'!H39</f>
        <v>1.2167925261752146</v>
      </c>
      <c r="I39" s="421">
        <f>'[57]FY20-21 Sales'!I39</f>
        <v>0.68087911463385353</v>
      </c>
      <c r="J39" s="421">
        <f>'[57]FY20-21 Sales'!J39</f>
        <v>0.70053903677153262</v>
      </c>
      <c r="K39" s="421">
        <f>'[57]FY20-21 Sales'!K39</f>
        <v>0.65175162086571825</v>
      </c>
      <c r="L39" s="421">
        <f>'[57]FY20-21 Sales'!L39</f>
        <v>0.59520580514535104</v>
      </c>
      <c r="M39" s="421">
        <f>'[57]FY20-21 Sales'!M39</f>
        <v>0.66689766973660769</v>
      </c>
      <c r="N39" s="421">
        <f>'[57]FY20-21 Sales'!N39</f>
        <v>0.69654458836642541</v>
      </c>
      <c r="O39" s="421">
        <f>'[57]FY20-21 Sales'!O39</f>
        <v>0.96561816925760802</v>
      </c>
      <c r="P39" s="421">
        <f>'[57]FY20-21 Sales'!P39</f>
        <v>1.1571517555244593</v>
      </c>
      <c r="Q39" s="421">
        <f>'[57]FY20-21 Sales'!Q39</f>
        <v>1.0322242725502466</v>
      </c>
      <c r="R39" s="421">
        <f>'[57]FY20-21 Sales'!R39</f>
        <v>0.87111088601602116</v>
      </c>
      <c r="S39" s="403">
        <f t="shared" si="2"/>
        <v>9.6792759999999998</v>
      </c>
    </row>
    <row r="40" spans="1:19">
      <c r="A40" s="340"/>
      <c r="B40" s="450"/>
      <c r="C40" s="404" t="s">
        <v>108</v>
      </c>
      <c r="D40" s="422"/>
      <c r="E40" s="421"/>
      <c r="F40" s="422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03">
        <f t="shared" si="2"/>
        <v>0</v>
      </c>
    </row>
    <row r="41" spans="1:19">
      <c r="A41" s="340"/>
      <c r="B41" s="450"/>
      <c r="C41" s="400" t="s">
        <v>52</v>
      </c>
      <c r="D41" s="466">
        <f>D42+D43</f>
        <v>5775</v>
      </c>
      <c r="E41" s="403">
        <f>E42+E43</f>
        <v>14.471459686303378</v>
      </c>
      <c r="F41" s="403">
        <f>F42+F43</f>
        <v>0</v>
      </c>
      <c r="G41" s="403">
        <f t="shared" ref="G41:R41" si="15">G42+G43</f>
        <v>0.33437699999999992</v>
      </c>
      <c r="H41" s="403">
        <f t="shared" si="15"/>
        <v>1.063121</v>
      </c>
      <c r="I41" s="403">
        <f t="shared" si="15"/>
        <v>0.57316000000000011</v>
      </c>
      <c r="J41" s="403">
        <f t="shared" si="15"/>
        <v>0.65056400000000003</v>
      </c>
      <c r="K41" s="403">
        <f t="shared" si="15"/>
        <v>0.68563200000000013</v>
      </c>
      <c r="L41" s="403">
        <f t="shared" si="15"/>
        <v>0.65619200000000011</v>
      </c>
      <c r="M41" s="403">
        <f t="shared" si="15"/>
        <v>0.67054900000000006</v>
      </c>
      <c r="N41" s="403">
        <f t="shared" si="15"/>
        <v>0.64065400000000017</v>
      </c>
      <c r="O41" s="403">
        <f t="shared" si="15"/>
        <v>0.6086950000000001</v>
      </c>
      <c r="P41" s="403">
        <f t="shared" si="15"/>
        <v>0.64811499999999989</v>
      </c>
      <c r="Q41" s="403">
        <f t="shared" si="15"/>
        <v>0.63627100000000003</v>
      </c>
      <c r="R41" s="403">
        <f t="shared" si="15"/>
        <v>0.6115020000000001</v>
      </c>
      <c r="S41" s="403">
        <f t="shared" si="2"/>
        <v>7.7788320000000004</v>
      </c>
    </row>
    <row r="42" spans="1:19">
      <c r="A42" s="340"/>
      <c r="B42" s="450"/>
      <c r="C42" s="404" t="s">
        <v>53</v>
      </c>
      <c r="D42" s="422">
        <f>[56]Services!$Q$50</f>
        <v>5737</v>
      </c>
      <c r="E42" s="421">
        <f>[56]Load!$Q$50*0.746/1000</f>
        <v>14.36974399765473</v>
      </c>
      <c r="F42" s="421"/>
      <c r="G42" s="421">
        <f>'[57]FY20-21 Sales'!G43</f>
        <v>0.33175270768092013</v>
      </c>
      <c r="H42" s="421">
        <f>'[57]FY20-21 Sales'!H43</f>
        <v>1.0547773032907395</v>
      </c>
      <c r="I42" s="421">
        <f>'[57]FY20-21 Sales'!I43</f>
        <v>0.56866166612654656</v>
      </c>
      <c r="J42" s="421">
        <f>'[57]FY20-21 Sales'!J43</f>
        <v>0.64545817601010291</v>
      </c>
      <c r="K42" s="421">
        <f>'[57]FY20-21 Sales'!K43</f>
        <v>0.68025095168831806</v>
      </c>
      <c r="L42" s="421">
        <f>'[57]FY20-21 Sales'!L43</f>
        <v>0.65104200575565441</v>
      </c>
      <c r="M42" s="421">
        <f>'[57]FY20-21 Sales'!M43</f>
        <v>0.66528632765630824</v>
      </c>
      <c r="N42" s="421">
        <f>'[57]FY20-21 Sales'!N43</f>
        <v>0.63562595270192723</v>
      </c>
      <c r="O42" s="421">
        <f>'[57]FY20-21 Sales'!O43</f>
        <v>0.60391777664683211</v>
      </c>
      <c r="P42" s="421">
        <f>'[57]FY20-21 Sales'!P43</f>
        <v>0.6430283965063972</v>
      </c>
      <c r="Q42" s="421">
        <f>'[57]FY20-21 Sales'!Q43</f>
        <v>0.63127735181799827</v>
      </c>
      <c r="R42" s="421">
        <f>'[57]FY20-21 Sales'!R43</f>
        <v>0.60670274645773514</v>
      </c>
      <c r="S42" s="403">
        <f t="shared" si="2"/>
        <v>7.7177813623394806</v>
      </c>
    </row>
    <row r="43" spans="1:19">
      <c r="A43" s="340"/>
      <c r="B43" s="450"/>
      <c r="C43" s="404" t="s">
        <v>54</v>
      </c>
      <c r="D43" s="422">
        <f>[56]Services!$Q$52</f>
        <v>38</v>
      </c>
      <c r="E43" s="421">
        <f>[56]Load!$Q$52*0.746/1000</f>
        <v>0.10171568864864865</v>
      </c>
      <c r="F43" s="421"/>
      <c r="G43" s="421">
        <f>'[57]FY20-21 Sales'!G44</f>
        <v>2.6242923190797737E-3</v>
      </c>
      <c r="H43" s="421">
        <f>'[57]FY20-21 Sales'!H44</f>
        <v>8.3436967092605299E-3</v>
      </c>
      <c r="I43" s="421">
        <f>'[57]FY20-21 Sales'!I44</f>
        <v>4.4983338734535068E-3</v>
      </c>
      <c r="J43" s="421">
        <f>'[57]FY20-21 Sales'!J44</f>
        <v>5.1058239898970738E-3</v>
      </c>
      <c r="K43" s="421">
        <f>'[57]FY20-21 Sales'!K44</f>
        <v>5.3810483116820346E-3</v>
      </c>
      <c r="L43" s="421">
        <f>'[57]FY20-21 Sales'!L44</f>
        <v>5.1499942443457396E-3</v>
      </c>
      <c r="M43" s="421">
        <f>'[57]FY20-21 Sales'!M44</f>
        <v>5.2626723436917707E-3</v>
      </c>
      <c r="N43" s="421">
        <f>'[57]FY20-21 Sales'!N44</f>
        <v>5.0280472980729343E-3</v>
      </c>
      <c r="O43" s="421">
        <f>'[57]FY20-21 Sales'!O44</f>
        <v>4.7772233531680206E-3</v>
      </c>
      <c r="P43" s="421">
        <f>'[57]FY20-21 Sales'!P44</f>
        <v>5.0866034936026929E-3</v>
      </c>
      <c r="Q43" s="421">
        <f>'[57]FY20-21 Sales'!Q44</f>
        <v>4.9936481820017729E-3</v>
      </c>
      <c r="R43" s="421">
        <f>'[57]FY20-21 Sales'!R44</f>
        <v>4.7992535422649281E-3</v>
      </c>
      <c r="S43" s="403">
        <f t="shared" si="2"/>
        <v>6.1050637660520782E-2</v>
      </c>
    </row>
    <row r="44" spans="1:19">
      <c r="A44" s="340"/>
      <c r="B44" s="450"/>
      <c r="C44" s="400" t="s">
        <v>55</v>
      </c>
      <c r="D44" s="466">
        <f>D45+D50</f>
        <v>1202763</v>
      </c>
      <c r="E44" s="403">
        <f>E45+E50</f>
        <v>0</v>
      </c>
      <c r="F44" s="403">
        <f>F45+F50</f>
        <v>6097430.1526409201</v>
      </c>
      <c r="G44" s="403">
        <f t="shared" ref="G44:R44" si="16">G45+G50</f>
        <v>624.1913486553259</v>
      </c>
      <c r="H44" s="403">
        <f t="shared" si="16"/>
        <v>314.57673899999998</v>
      </c>
      <c r="I44" s="403">
        <f t="shared" si="16"/>
        <v>280.79460809699998</v>
      </c>
      <c r="J44" s="403">
        <f t="shared" si="16"/>
        <v>692.3452537154966</v>
      </c>
      <c r="K44" s="403">
        <f t="shared" si="16"/>
        <v>463.42997005184077</v>
      </c>
      <c r="L44" s="403">
        <f t="shared" si="16"/>
        <v>603.20720335099998</v>
      </c>
      <c r="M44" s="403">
        <f t="shared" si="16"/>
        <v>378.06094000000007</v>
      </c>
      <c r="N44" s="403">
        <f t="shared" si="16"/>
        <v>283.10512799999998</v>
      </c>
      <c r="O44" s="403">
        <f t="shared" si="16"/>
        <v>749.01518999999985</v>
      </c>
      <c r="P44" s="403">
        <f t="shared" si="16"/>
        <v>1057.9919984700002</v>
      </c>
      <c r="Q44" s="403">
        <f t="shared" si="16"/>
        <v>946.61866032589</v>
      </c>
      <c r="R44" s="403">
        <f t="shared" si="16"/>
        <v>1510.68239857411</v>
      </c>
      <c r="S44" s="403">
        <f t="shared" si="2"/>
        <v>7904.0194382406644</v>
      </c>
    </row>
    <row r="45" spans="1:19" s="205" customFormat="1">
      <c r="A45" s="448"/>
      <c r="B45" s="449"/>
      <c r="C45" s="400" t="s">
        <v>139</v>
      </c>
      <c r="D45" s="466">
        <f>D46+D47</f>
        <v>1202556</v>
      </c>
      <c r="E45" s="403">
        <f>E46+E47</f>
        <v>0</v>
      </c>
      <c r="F45" s="403">
        <f t="shared" ref="F45:R45" si="17">F46+F47</f>
        <v>6095821.6526409201</v>
      </c>
      <c r="G45" s="403">
        <f t="shared" si="17"/>
        <v>624.08094239702007</v>
      </c>
      <c r="H45" s="403">
        <f t="shared" si="17"/>
        <v>314.52109702293978</v>
      </c>
      <c r="I45" s="403">
        <f t="shared" si="17"/>
        <v>280.74494146496602</v>
      </c>
      <c r="J45" s="403">
        <f t="shared" si="17"/>
        <v>692.22279247170775</v>
      </c>
      <c r="K45" s="403">
        <f t="shared" si="17"/>
        <v>463.347999083979</v>
      </c>
      <c r="L45" s="403">
        <f t="shared" si="17"/>
        <v>603.10050874453259</v>
      </c>
      <c r="M45" s="403">
        <f t="shared" si="17"/>
        <v>377.99406900941852</v>
      </c>
      <c r="N45" s="403">
        <f t="shared" si="17"/>
        <v>283.05505268582425</v>
      </c>
      <c r="O45" s="403">
        <f t="shared" si="17"/>
        <v>748.88270504210948</v>
      </c>
      <c r="P45" s="403">
        <f t="shared" si="17"/>
        <v>1057.8048620444149</v>
      </c>
      <c r="Q45" s="403">
        <f t="shared" si="17"/>
        <v>946.45122349012763</v>
      </c>
      <c r="R45" s="403">
        <f t="shared" si="17"/>
        <v>1510.4151907836233</v>
      </c>
      <c r="S45" s="403">
        <f t="shared" si="2"/>
        <v>7902.6213842406632</v>
      </c>
    </row>
    <row r="46" spans="1:19">
      <c r="A46" s="340"/>
      <c r="B46" s="450"/>
      <c r="C46" s="400" t="s">
        <v>123</v>
      </c>
      <c r="D46" s="421"/>
      <c r="E46" s="421"/>
      <c r="F46" s="421"/>
      <c r="G46" s="421">
        <f>'[55]FY19-20 Sales'!G46*(1+'[55]FY19-20 Sales'!AJ$44)</f>
        <v>0</v>
      </c>
      <c r="H46" s="421">
        <f>'[55]FY19-20 Sales'!H46*(1+'[55]FY19-20 Sales'!AK$44)</f>
        <v>0</v>
      </c>
      <c r="I46" s="421">
        <f>'[55]FY19-20 Sales'!I46*(1+'[55]FY19-20 Sales'!AL$44)</f>
        <v>0</v>
      </c>
      <c r="J46" s="421">
        <f>'[55]FY19-20 Sales'!J46*(1+'[55]FY19-20 Sales'!AM$44)</f>
        <v>0</v>
      </c>
      <c r="K46" s="421">
        <f>'[55]FY19-20 Sales'!K46*(1+'[55]FY19-20 Sales'!AN$44)</f>
        <v>0</v>
      </c>
      <c r="L46" s="421">
        <f>'[55]FY19-20 Sales'!L46*(1+'[55]FY19-20 Sales'!AO$44)</f>
        <v>0</v>
      </c>
      <c r="M46" s="421">
        <f>'[55]FY19-20 Sales'!M46*(1+'[55]FY19-20 Sales'!AP$44)</f>
        <v>0</v>
      </c>
      <c r="N46" s="421">
        <f>'[55]FY19-20 Sales'!N46*(1+'[55]FY19-20 Sales'!AQ$44)</f>
        <v>0</v>
      </c>
      <c r="O46" s="421">
        <f>'[55]FY19-20 Sales'!O46*(1+'[55]FY19-20 Sales'!AR$44)</f>
        <v>0</v>
      </c>
      <c r="P46" s="421">
        <f>'[55]FY19-20 Sales'!P46*(1+'[55]FY19-20 Sales'!AS$44)</f>
        <v>0</v>
      </c>
      <c r="Q46" s="421">
        <f>'[55]FY19-20 Sales'!Q46*(1+'[55]FY19-20 Sales'!AT$44)</f>
        <v>0</v>
      </c>
      <c r="R46" s="421">
        <f>'[55]FY19-20 Sales'!R46*(1+'[55]FY19-20 Sales'!AU$44)</f>
        <v>0</v>
      </c>
      <c r="S46" s="403">
        <f t="shared" si="2"/>
        <v>0</v>
      </c>
    </row>
    <row r="47" spans="1:19">
      <c r="A47" s="340"/>
      <c r="B47" s="450"/>
      <c r="C47" s="400" t="s">
        <v>143</v>
      </c>
      <c r="D47" s="422">
        <f t="shared" ref="D47:R47" si="18">+D48</f>
        <v>1202556</v>
      </c>
      <c r="E47" s="421">
        <f t="shared" si="18"/>
        <v>0</v>
      </c>
      <c r="F47" s="421">
        <f t="shared" si="18"/>
        <v>6095821.6526409201</v>
      </c>
      <c r="G47" s="421">
        <f t="shared" si="18"/>
        <v>624.08094239702007</v>
      </c>
      <c r="H47" s="421">
        <f t="shared" si="18"/>
        <v>314.52109702293978</v>
      </c>
      <c r="I47" s="421">
        <f t="shared" si="18"/>
        <v>280.74494146496602</v>
      </c>
      <c r="J47" s="421">
        <f t="shared" si="18"/>
        <v>692.22279247170775</v>
      </c>
      <c r="K47" s="421">
        <f t="shared" si="18"/>
        <v>463.347999083979</v>
      </c>
      <c r="L47" s="421">
        <f t="shared" si="18"/>
        <v>603.10050874453259</v>
      </c>
      <c r="M47" s="421">
        <f t="shared" si="18"/>
        <v>377.99406900941852</v>
      </c>
      <c r="N47" s="421">
        <f t="shared" si="18"/>
        <v>283.05505268582425</v>
      </c>
      <c r="O47" s="421">
        <f t="shared" si="18"/>
        <v>748.88270504210948</v>
      </c>
      <c r="P47" s="421">
        <f t="shared" si="18"/>
        <v>1057.8048620444149</v>
      </c>
      <c r="Q47" s="421">
        <f t="shared" si="18"/>
        <v>946.45122349012763</v>
      </c>
      <c r="R47" s="421">
        <f t="shared" si="18"/>
        <v>1510.4151907836233</v>
      </c>
      <c r="S47" s="403">
        <f t="shared" si="2"/>
        <v>7902.6213842406632</v>
      </c>
    </row>
    <row r="48" spans="1:19" s="205" customFormat="1">
      <c r="A48" s="448"/>
      <c r="B48" s="449"/>
      <c r="C48" s="415" t="s">
        <v>144</v>
      </c>
      <c r="D48" s="422">
        <f>[56]Services!$Q$61</f>
        <v>1202556</v>
      </c>
      <c r="E48" s="421"/>
      <c r="F48" s="421">
        <f>[56]Load!$Q$61</f>
        <v>6095821.6526409201</v>
      </c>
      <c r="G48" s="421">
        <f>'[57]FY20-21 Sales'!G48</f>
        <v>624.08094239702007</v>
      </c>
      <c r="H48" s="421">
        <f>'[57]FY20-21 Sales'!H48</f>
        <v>314.52109702293978</v>
      </c>
      <c r="I48" s="421">
        <f>'[57]FY20-21 Sales'!I48</f>
        <v>280.74494146496602</v>
      </c>
      <c r="J48" s="421">
        <f>'[57]FY20-21 Sales'!J48</f>
        <v>692.22279247170775</v>
      </c>
      <c r="K48" s="421">
        <f>'[57]FY20-21 Sales'!K48</f>
        <v>463.347999083979</v>
      </c>
      <c r="L48" s="421">
        <f>'[57]FY20-21 Sales'!L48</f>
        <v>603.10050874453259</v>
      </c>
      <c r="M48" s="421">
        <f>'[57]FY20-21 Sales'!M48</f>
        <v>377.99406900941852</v>
      </c>
      <c r="N48" s="421">
        <f>'[57]FY20-21 Sales'!N48</f>
        <v>283.05505268582425</v>
      </c>
      <c r="O48" s="421">
        <f>'[57]FY20-21 Sales'!O48</f>
        <v>748.88270504210948</v>
      </c>
      <c r="P48" s="421">
        <f>'[57]FY20-21 Sales'!P48</f>
        <v>1057.8048620444149</v>
      </c>
      <c r="Q48" s="421">
        <f>'[57]FY20-21 Sales'!Q48</f>
        <v>946.45122349012763</v>
      </c>
      <c r="R48" s="421">
        <f>'[57]FY20-21 Sales'!R48</f>
        <v>1510.4151907836233</v>
      </c>
      <c r="S48" s="403">
        <f t="shared" si="2"/>
        <v>7902.6213842406632</v>
      </c>
    </row>
    <row r="49" spans="1:19" s="205" customFormat="1">
      <c r="A49" s="448"/>
      <c r="B49" s="446"/>
      <c r="C49" s="416" t="s">
        <v>145</v>
      </c>
      <c r="D49" s="422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03">
        <f t="shared" si="2"/>
        <v>0</v>
      </c>
    </row>
    <row r="50" spans="1:19">
      <c r="A50" s="340"/>
      <c r="B50" s="450"/>
      <c r="C50" s="400" t="s">
        <v>141</v>
      </c>
      <c r="D50" s="466">
        <f>D51</f>
        <v>207</v>
      </c>
      <c r="E50" s="403">
        <f>E51</f>
        <v>0</v>
      </c>
      <c r="F50" s="403">
        <f t="shared" ref="F50:R50" si="19">F51</f>
        <v>1608.5</v>
      </c>
      <c r="G50" s="403">
        <f t="shared" si="19"/>
        <v>0.11040625830586452</v>
      </c>
      <c r="H50" s="403">
        <f t="shared" si="19"/>
        <v>5.5641977060192915E-2</v>
      </c>
      <c r="I50" s="403">
        <f t="shared" si="19"/>
        <v>4.9666632033969732E-2</v>
      </c>
      <c r="J50" s="403">
        <f t="shared" si="19"/>
        <v>0.12246124378882035</v>
      </c>
      <c r="K50" s="403">
        <f t="shared" si="19"/>
        <v>8.19709678617732E-2</v>
      </c>
      <c r="L50" s="403">
        <f t="shared" si="19"/>
        <v>0.10669460646738876</v>
      </c>
      <c r="M50" s="403">
        <f t="shared" si="19"/>
        <v>6.6870990581522224E-2</v>
      </c>
      <c r="N50" s="403">
        <f t="shared" si="19"/>
        <v>5.0075314175721621E-2</v>
      </c>
      <c r="O50" s="403">
        <f t="shared" si="19"/>
        <v>0.13248495789040537</v>
      </c>
      <c r="P50" s="403">
        <f t="shared" si="19"/>
        <v>0.18713642558528595</v>
      </c>
      <c r="Q50" s="403">
        <f t="shared" si="19"/>
        <v>0.16743683576236618</v>
      </c>
      <c r="R50" s="403">
        <f t="shared" si="19"/>
        <v>0.26720779048668902</v>
      </c>
      <c r="S50" s="403">
        <f t="shared" si="2"/>
        <v>1.3980539999999999</v>
      </c>
    </row>
    <row r="51" spans="1:19">
      <c r="A51" s="340"/>
      <c r="B51" s="450"/>
      <c r="C51" s="404" t="s">
        <v>109</v>
      </c>
      <c r="D51" s="422">
        <f>[56]Services!$Q$71</f>
        <v>207</v>
      </c>
      <c r="E51" s="421"/>
      <c r="F51" s="421">
        <f>[56]Load!$Q$71</f>
        <v>1608.5</v>
      </c>
      <c r="G51" s="421">
        <f>'[57]FY20-21 Sales'!G59</f>
        <v>0.11040625830586452</v>
      </c>
      <c r="H51" s="421">
        <f>'[57]FY20-21 Sales'!H59</f>
        <v>5.5641977060192915E-2</v>
      </c>
      <c r="I51" s="421">
        <f>'[57]FY20-21 Sales'!I59</f>
        <v>4.9666632033969732E-2</v>
      </c>
      <c r="J51" s="421">
        <f>'[57]FY20-21 Sales'!J59</f>
        <v>0.12246124378882035</v>
      </c>
      <c r="K51" s="421">
        <f>'[57]FY20-21 Sales'!K59</f>
        <v>8.19709678617732E-2</v>
      </c>
      <c r="L51" s="421">
        <f>'[57]FY20-21 Sales'!L59</f>
        <v>0.10669460646738876</v>
      </c>
      <c r="M51" s="421">
        <f>'[57]FY20-21 Sales'!M59</f>
        <v>6.6870990581522224E-2</v>
      </c>
      <c r="N51" s="421">
        <f>'[57]FY20-21 Sales'!N59</f>
        <v>5.0075314175721621E-2</v>
      </c>
      <c r="O51" s="421">
        <f>'[57]FY20-21 Sales'!O59</f>
        <v>0.13248495789040537</v>
      </c>
      <c r="P51" s="421">
        <f>'[57]FY20-21 Sales'!P59</f>
        <v>0.18713642558528595</v>
      </c>
      <c r="Q51" s="421">
        <f>'[57]FY20-21 Sales'!Q59</f>
        <v>0.16743683576236618</v>
      </c>
      <c r="R51" s="421">
        <f>'[57]FY20-21 Sales'!R59</f>
        <v>0.26720779048668902</v>
      </c>
      <c r="S51" s="403">
        <f t="shared" si="2"/>
        <v>1.3980539999999999</v>
      </c>
    </row>
    <row r="52" spans="1:19">
      <c r="A52" s="453"/>
      <c r="B52" s="450"/>
      <c r="C52" s="400" t="s">
        <v>68</v>
      </c>
      <c r="D52" s="466">
        <f>D53+D57+D68</f>
        <v>73633</v>
      </c>
      <c r="E52" s="403">
        <f>E53+E57+E68</f>
        <v>79.094096696220802</v>
      </c>
      <c r="F52" s="403">
        <f t="shared" ref="F52:R52" si="20">F53+F57+F68</f>
        <v>124000.45967668362</v>
      </c>
      <c r="G52" s="403">
        <f t="shared" si="20"/>
        <v>27.912628999999995</v>
      </c>
      <c r="H52" s="403">
        <f t="shared" si="20"/>
        <v>27.897113000000001</v>
      </c>
      <c r="I52" s="403">
        <f t="shared" si="20"/>
        <v>21.340533999999998</v>
      </c>
      <c r="J52" s="403">
        <f t="shared" si="20"/>
        <v>28.68272</v>
      </c>
      <c r="K52" s="403">
        <f t="shared" si="20"/>
        <v>28.291920999999999</v>
      </c>
      <c r="L52" s="403">
        <f t="shared" si="20"/>
        <v>25.611475999999996</v>
      </c>
      <c r="M52" s="403">
        <f t="shared" si="20"/>
        <v>24.822144999999999</v>
      </c>
      <c r="N52" s="403">
        <f t="shared" si="20"/>
        <v>26.713840999999999</v>
      </c>
      <c r="O52" s="403">
        <f t="shared" si="20"/>
        <v>26.874872000000003</v>
      </c>
      <c r="P52" s="403">
        <f t="shared" si="20"/>
        <v>28.519701000000005</v>
      </c>
      <c r="Q52" s="403">
        <f t="shared" si="20"/>
        <v>28.753270999999998</v>
      </c>
      <c r="R52" s="403">
        <f t="shared" si="20"/>
        <v>26.891283999999999</v>
      </c>
      <c r="S52" s="403">
        <f t="shared" si="2"/>
        <v>322.31150699999995</v>
      </c>
    </row>
    <row r="53" spans="1:19">
      <c r="A53" s="453"/>
      <c r="B53" s="450"/>
      <c r="C53" s="400" t="s">
        <v>69</v>
      </c>
      <c r="D53" s="466">
        <f>D54+D55+D56</f>
        <v>43568</v>
      </c>
      <c r="E53" s="403">
        <f>E54+E55+E56</f>
        <v>79.094096696220802</v>
      </c>
      <c r="F53" s="403">
        <f t="shared" ref="F53:R53" si="21">F54+F55+F56</f>
        <v>0</v>
      </c>
      <c r="G53" s="403">
        <f t="shared" si="21"/>
        <v>9.0132846348171913</v>
      </c>
      <c r="H53" s="403">
        <f t="shared" si="21"/>
        <v>9.0082743534712897</v>
      </c>
      <c r="I53" s="403">
        <f t="shared" si="21"/>
        <v>6.8910852933628668</v>
      </c>
      <c r="J53" s="403">
        <f t="shared" si="21"/>
        <v>9.261955205321712</v>
      </c>
      <c r="K53" s="403">
        <f t="shared" si="21"/>
        <v>9.1357620537557338</v>
      </c>
      <c r="L53" s="403">
        <f t="shared" si="21"/>
        <v>8.2702178682555942</v>
      </c>
      <c r="M53" s="403">
        <f t="shared" si="21"/>
        <v>8.015334497216454</v>
      </c>
      <c r="N53" s="403">
        <f t="shared" si="21"/>
        <v>8.6261832456645173</v>
      </c>
      <c r="O53" s="403">
        <f t="shared" si="21"/>
        <v>8.6781818674363791</v>
      </c>
      <c r="P53" s="403">
        <f t="shared" si="21"/>
        <v>9.2093146372160284</v>
      </c>
      <c r="Q53" s="403">
        <f t="shared" si="21"/>
        <v>9.2847368732280575</v>
      </c>
      <c r="R53" s="403">
        <f t="shared" si="21"/>
        <v>8.6834814767073869</v>
      </c>
      <c r="S53" s="403">
        <f t="shared" si="2"/>
        <v>104.07781200645321</v>
      </c>
    </row>
    <row r="54" spans="1:19" s="205" customFormat="1">
      <c r="A54" s="454"/>
      <c r="B54" s="449"/>
      <c r="C54" s="404" t="s">
        <v>70</v>
      </c>
      <c r="D54" s="422">
        <f>[56]Services!$Q$76</f>
        <v>32745</v>
      </c>
      <c r="E54" s="421">
        <f>[56]Load!$Q$76</f>
        <v>53.080630015453799</v>
      </c>
      <c r="F54" s="421"/>
      <c r="G54" s="421">
        <f>'[57]FY20-21 Sales'!G62</f>
        <v>5.7184399779687753</v>
      </c>
      <c r="H54" s="421">
        <f>'[57]FY20-21 Sales'!H62</f>
        <v>5.7152612263471294</v>
      </c>
      <c r="I54" s="421">
        <f>'[57]FY20-21 Sales'!I62</f>
        <v>4.372019660949956</v>
      </c>
      <c r="J54" s="421">
        <f>'[57]FY20-21 Sales'!J62</f>
        <v>5.8762079603782418</v>
      </c>
      <c r="K54" s="421">
        <f>'[57]FY20-21 Sales'!K62</f>
        <v>5.79614525381806</v>
      </c>
      <c r="L54" s="421">
        <f>'[57]FY20-21 Sales'!L62</f>
        <v>5.2470044384994274</v>
      </c>
      <c r="M54" s="421">
        <f>'[57]FY20-21 Sales'!M62</f>
        <v>5.0852947713000365</v>
      </c>
      <c r="N54" s="421">
        <f>'[57]FY20-21 Sales'!N62</f>
        <v>5.4728451533354807</v>
      </c>
      <c r="O54" s="421">
        <f>'[57]FY20-21 Sales'!O62</f>
        <v>5.5058354570468326</v>
      </c>
      <c r="P54" s="421">
        <f>'[57]FY20-21 Sales'!P62</f>
        <v>5.8428103765545014</v>
      </c>
      <c r="Q54" s="421">
        <f>'[57]FY20-21 Sales'!Q62</f>
        <v>5.8906616923748123</v>
      </c>
      <c r="R54" s="421">
        <f>'[57]FY20-21 Sales'!R62</f>
        <v>5.5091977715360345</v>
      </c>
      <c r="S54" s="403">
        <f t="shared" si="2"/>
        <v>66.031723740109285</v>
      </c>
    </row>
    <row r="55" spans="1:19">
      <c r="A55" s="453"/>
      <c r="B55" s="450"/>
      <c r="C55" s="404" t="s">
        <v>71</v>
      </c>
      <c r="D55" s="422">
        <f>[56]Services!$Q$78</f>
        <v>5722</v>
      </c>
      <c r="E55" s="421">
        <f>[56]Load!$Q$78</f>
        <v>12.594502798598899</v>
      </c>
      <c r="F55" s="421"/>
      <c r="G55" s="421">
        <f>'[57]FY20-21 Sales'!G63</f>
        <v>1.6539757738414613</v>
      </c>
      <c r="H55" s="421">
        <f>'[57]FY20-21 Sales'!H63</f>
        <v>1.6530563660670481</v>
      </c>
      <c r="I55" s="421">
        <f>'[57]FY20-21 Sales'!I63</f>
        <v>1.2645432372866066</v>
      </c>
      <c r="J55" s="421">
        <f>'[57]FY20-21 Sales'!J63</f>
        <v>1.6996078731200122</v>
      </c>
      <c r="K55" s="421">
        <f>'[57]FY20-21 Sales'!K63</f>
        <v>1.6764508971704706</v>
      </c>
      <c r="L55" s="421">
        <f>'[57]FY20-21 Sales'!L63</f>
        <v>1.5176198858345453</v>
      </c>
      <c r="M55" s="421">
        <f>'[57]FY20-21 Sales'!M63</f>
        <v>1.4708477114348477</v>
      </c>
      <c r="N55" s="421">
        <f>'[57]FY20-21 Sales'!N63</f>
        <v>1.5829410350509356</v>
      </c>
      <c r="O55" s="421">
        <f>'[57]FY20-21 Sales'!O63</f>
        <v>1.5924830016223204</v>
      </c>
      <c r="P55" s="421">
        <f>'[57]FY20-21 Sales'!P63</f>
        <v>1.6899481066868374</v>
      </c>
      <c r="Q55" s="421">
        <f>'[57]FY20-21 Sales'!Q63</f>
        <v>1.7037884053378942</v>
      </c>
      <c r="R55" s="421">
        <f>'[57]FY20-21 Sales'!R63</f>
        <v>1.5934555022921888</v>
      </c>
      <c r="S55" s="403">
        <f t="shared" si="2"/>
        <v>19.098717795745166</v>
      </c>
    </row>
    <row r="56" spans="1:19">
      <c r="A56" s="453"/>
      <c r="B56" s="450"/>
      <c r="C56" s="404" t="s">
        <v>72</v>
      </c>
      <c r="D56" s="422">
        <f>[56]Services!$Q$81</f>
        <v>5101</v>
      </c>
      <c r="E56" s="421">
        <f>[56]Load!$Q$81</f>
        <v>13.4189638821681</v>
      </c>
      <c r="F56" s="421"/>
      <c r="G56" s="421">
        <f>'[57]FY20-21 Sales'!G64</f>
        <v>1.6408688830069555</v>
      </c>
      <c r="H56" s="421">
        <f>'[57]FY20-21 Sales'!H64</f>
        <v>1.639956761057112</v>
      </c>
      <c r="I56" s="421">
        <f>'[57]FY20-21 Sales'!I64</f>
        <v>1.2545223951263047</v>
      </c>
      <c r="J56" s="421">
        <f>'[57]FY20-21 Sales'!J64</f>
        <v>1.686139371823459</v>
      </c>
      <c r="K56" s="421">
        <f>'[57]FY20-21 Sales'!K64</f>
        <v>1.6631659027672034</v>
      </c>
      <c r="L56" s="421">
        <f>'[57]FY20-21 Sales'!L64</f>
        <v>1.5055935439216224</v>
      </c>
      <c r="M56" s="421">
        <f>'[57]FY20-21 Sales'!M64</f>
        <v>1.4591920144815698</v>
      </c>
      <c r="N56" s="421">
        <f>'[57]FY20-21 Sales'!N64</f>
        <v>1.5703970572781019</v>
      </c>
      <c r="O56" s="421">
        <f>'[57]FY20-21 Sales'!O64</f>
        <v>1.5798634087672254</v>
      </c>
      <c r="P56" s="421">
        <f>'[57]FY20-21 Sales'!P64</f>
        <v>1.6765561539746889</v>
      </c>
      <c r="Q56" s="421">
        <f>'[57]FY20-21 Sales'!Q64</f>
        <v>1.6902867755153517</v>
      </c>
      <c r="R56" s="421">
        <f>'[57]FY20-21 Sales'!R64</f>
        <v>1.5808282028791631</v>
      </c>
      <c r="S56" s="403">
        <f t="shared" si="2"/>
        <v>18.947370470598759</v>
      </c>
    </row>
    <row r="57" spans="1:19" s="205" customFormat="1">
      <c r="A57" s="454"/>
      <c r="B57" s="449"/>
      <c r="C57" s="400" t="s">
        <v>73</v>
      </c>
      <c r="D57" s="466">
        <f>D58+D59+D60</f>
        <v>30065</v>
      </c>
      <c r="E57" s="403">
        <f>E58+E59+E60</f>
        <v>0</v>
      </c>
      <c r="F57" s="403">
        <f t="shared" ref="F57:R57" si="22">F58+F59+F60</f>
        <v>124000.45967668362</v>
      </c>
      <c r="G57" s="403">
        <f t="shared" si="22"/>
        <v>18.899344365182806</v>
      </c>
      <c r="H57" s="403">
        <f t="shared" si="22"/>
        <v>18.888838646528711</v>
      </c>
      <c r="I57" s="403">
        <f t="shared" si="22"/>
        <v>14.44944870663713</v>
      </c>
      <c r="J57" s="403">
        <f t="shared" si="22"/>
        <v>19.420764794678288</v>
      </c>
      <c r="K57" s="403">
        <f t="shared" si="22"/>
        <v>19.156158946244265</v>
      </c>
      <c r="L57" s="403">
        <f t="shared" si="22"/>
        <v>17.341258131744404</v>
      </c>
      <c r="M57" s="403">
        <f t="shared" si="22"/>
        <v>16.806810502783545</v>
      </c>
      <c r="N57" s="403">
        <f t="shared" si="22"/>
        <v>18.087657754335481</v>
      </c>
      <c r="O57" s="403">
        <f t="shared" si="22"/>
        <v>18.196690132563624</v>
      </c>
      <c r="P57" s="403">
        <f t="shared" si="22"/>
        <v>19.310386362783976</v>
      </c>
      <c r="Q57" s="403">
        <f t="shared" si="22"/>
        <v>19.468534126771942</v>
      </c>
      <c r="R57" s="403">
        <f t="shared" si="22"/>
        <v>18.207802523292614</v>
      </c>
      <c r="S57" s="403">
        <f t="shared" si="2"/>
        <v>218.23369499354681</v>
      </c>
    </row>
    <row r="58" spans="1:19" s="205" customFormat="1">
      <c r="A58" s="454"/>
      <c r="B58" s="449"/>
      <c r="C58" s="404" t="s">
        <v>70</v>
      </c>
      <c r="D58" s="422">
        <f>[56]Services!$Q$83</f>
        <v>26067</v>
      </c>
      <c r="E58" s="421"/>
      <c r="F58" s="421">
        <f>[56]Load!$Q$83</f>
        <v>105865.09124117783</v>
      </c>
      <c r="G58" s="421">
        <f>'[57]FY20-21 Sales'!G66</f>
        <v>16.389494972220128</v>
      </c>
      <c r="H58" s="421">
        <f>'[57]FY20-21 Sales'!H66</f>
        <v>16.380384422153742</v>
      </c>
      <c r="I58" s="421">
        <f>'[57]FY20-21 Sales'!I66</f>
        <v>12.530549332973711</v>
      </c>
      <c r="J58" s="421">
        <f>'[57]FY20-21 Sales'!J66</f>
        <v>16.841670314523142</v>
      </c>
      <c r="K58" s="421">
        <f>'[57]FY20-21 Sales'!K66</f>
        <v>16.612204353231974</v>
      </c>
      <c r="L58" s="421">
        <f>'[57]FY20-21 Sales'!L66</f>
        <v>15.0383239476703</v>
      </c>
      <c r="M58" s="421">
        <f>'[57]FY20-21 Sales'!M66</f>
        <v>14.574851429337558</v>
      </c>
      <c r="N58" s="421">
        <f>'[57]FY20-21 Sales'!N66</f>
        <v>15.685601050269678</v>
      </c>
      <c r="O58" s="421">
        <f>'[57]FY20-21 Sales'!O66</f>
        <v>15.780153833702284</v>
      </c>
      <c r="P58" s="421">
        <f>'[57]FY20-21 Sales'!P66</f>
        <v>16.745950234523644</v>
      </c>
      <c r="Q58" s="421">
        <f>'[57]FY20-21 Sales'!Q66</f>
        <v>16.883095837707831</v>
      </c>
      <c r="R58" s="421">
        <f>'[57]FY20-21 Sales'!R66</f>
        <v>15.789790489263609</v>
      </c>
      <c r="S58" s="403">
        <f t="shared" si="2"/>
        <v>189.25207021757763</v>
      </c>
    </row>
    <row r="59" spans="1:19">
      <c r="A59" s="453"/>
      <c r="B59" s="450"/>
      <c r="C59" s="404" t="s">
        <v>71</v>
      </c>
      <c r="D59" s="422">
        <f>[56]Services!$Q$86</f>
        <v>2747</v>
      </c>
      <c r="E59" s="421"/>
      <c r="F59" s="421">
        <f>[56]Load!$Q$86</f>
        <v>11971.445041590659</v>
      </c>
      <c r="G59" s="421">
        <f>'[57]FY20-21 Sales'!G67</f>
        <v>1.74135626495591</v>
      </c>
      <c r="H59" s="421">
        <f>'[57]FY20-21 Sales'!H67</f>
        <v>1.7403882843401448</v>
      </c>
      <c r="I59" s="421">
        <f>'[57]FY20-21 Sales'!I67</f>
        <v>1.3313497835837895</v>
      </c>
      <c r="J59" s="421">
        <f>'[57]FY20-21 Sales'!J67</f>
        <v>1.7893991342763231</v>
      </c>
      <c r="K59" s="421">
        <f>'[57]FY20-21 Sales'!K67</f>
        <v>1.7650187619728575</v>
      </c>
      <c r="L59" s="421">
        <f>'[57]FY20-21 Sales'!L67</f>
        <v>1.5977966169853772</v>
      </c>
      <c r="M59" s="421">
        <f>'[57]FY20-21 Sales'!M67</f>
        <v>1.5485534417196609</v>
      </c>
      <c r="N59" s="421">
        <f>'[57]FY20-21 Sales'!N67</f>
        <v>1.6665687200724109</v>
      </c>
      <c r="O59" s="421">
        <f>'[57]FY20-21 Sales'!O67</f>
        <v>1.6766147942240832</v>
      </c>
      <c r="P59" s="421">
        <f>'[57]FY20-21 Sales'!P67</f>
        <v>1.7792290368284316</v>
      </c>
      <c r="Q59" s="421">
        <f>'[57]FY20-21 Sales'!Q67</f>
        <v>1.7938005264149464</v>
      </c>
      <c r="R59" s="421">
        <f>'[57]FY20-21 Sales'!R67</f>
        <v>1.6776386726634969</v>
      </c>
      <c r="S59" s="403">
        <f t="shared" si="2"/>
        <v>20.107714038037429</v>
      </c>
    </row>
    <row r="60" spans="1:19">
      <c r="A60" s="453"/>
      <c r="B60" s="450"/>
      <c r="C60" s="404" t="s">
        <v>72</v>
      </c>
      <c r="D60" s="422">
        <f>[56]Services!$Q$89</f>
        <v>1251</v>
      </c>
      <c r="E60" s="421"/>
      <c r="F60" s="421">
        <f>[56]Load!$Q$89</f>
        <v>6163.9233939151327</v>
      </c>
      <c r="G60" s="421">
        <f>'[57]FY20-21 Sales'!G68</f>
        <v>0.7684931280067675</v>
      </c>
      <c r="H60" s="421">
        <f>'[57]FY20-21 Sales'!H68</f>
        <v>0.76806594003482309</v>
      </c>
      <c r="I60" s="421">
        <f>'[57]FY20-21 Sales'!I68</f>
        <v>0.58754959007962937</v>
      </c>
      <c r="J60" s="421">
        <f>'[57]FY20-21 Sales'!J68</f>
        <v>0.78969534587882328</v>
      </c>
      <c r="K60" s="421">
        <f>'[57]FY20-21 Sales'!K68</f>
        <v>0.7789358310394322</v>
      </c>
      <c r="L60" s="421">
        <f>'[57]FY20-21 Sales'!L68</f>
        <v>0.70513756708872732</v>
      </c>
      <c r="M60" s="421">
        <f>'[57]FY20-21 Sales'!M68</f>
        <v>0.68340563172632529</v>
      </c>
      <c r="N60" s="421">
        <f>'[57]FY20-21 Sales'!N68</f>
        <v>0.73548798399338999</v>
      </c>
      <c r="O60" s="421">
        <f>'[57]FY20-21 Sales'!O68</f>
        <v>0.73992150463725559</v>
      </c>
      <c r="P60" s="421">
        <f>'[57]FY20-21 Sales'!P68</f>
        <v>0.78520709143190148</v>
      </c>
      <c r="Q60" s="421">
        <f>'[57]FY20-21 Sales'!Q68</f>
        <v>0.79163776264916796</v>
      </c>
      <c r="R60" s="421">
        <f>'[57]FY20-21 Sales'!R68</f>
        <v>0.74037336136550747</v>
      </c>
      <c r="S60" s="403">
        <f t="shared" si="2"/>
        <v>8.8739107379317517</v>
      </c>
    </row>
    <row r="61" spans="1:19">
      <c r="A61" s="340"/>
      <c r="B61" s="450"/>
      <c r="C61" s="400" t="s">
        <v>74</v>
      </c>
      <c r="D61" s="466">
        <f>D62+D63</f>
        <v>21855</v>
      </c>
      <c r="E61" s="403">
        <f>E62+E63</f>
        <v>44.096360359785066</v>
      </c>
      <c r="F61" s="403">
        <f t="shared" ref="F61" si="23">F62+F63</f>
        <v>0</v>
      </c>
      <c r="G61" s="403">
        <f>G62+G63</f>
        <v>2.6896989999999996</v>
      </c>
      <c r="H61" s="403">
        <f t="shared" ref="H61:R61" si="24">H62+H63</f>
        <v>2.2072579999999995</v>
      </c>
      <c r="I61" s="403">
        <f t="shared" si="24"/>
        <v>3.2276069999999999</v>
      </c>
      <c r="J61" s="403">
        <f t="shared" si="24"/>
        <v>2.5312039999999998</v>
      </c>
      <c r="K61" s="403">
        <f t="shared" si="24"/>
        <v>2.3262549999999997</v>
      </c>
      <c r="L61" s="403">
        <f t="shared" si="24"/>
        <v>1.4563630000000001</v>
      </c>
      <c r="M61" s="403">
        <f t="shared" si="24"/>
        <v>1.857291</v>
      </c>
      <c r="N61" s="403">
        <f t="shared" si="24"/>
        <v>1.810352</v>
      </c>
      <c r="O61" s="403">
        <f t="shared" si="24"/>
        <v>1.7571650000000001</v>
      </c>
      <c r="P61" s="403">
        <f t="shared" si="24"/>
        <v>1.8028659999999999</v>
      </c>
      <c r="Q61" s="403">
        <f t="shared" si="24"/>
        <v>1.997449</v>
      </c>
      <c r="R61" s="403">
        <f t="shared" si="24"/>
        <v>3.3781499999999998</v>
      </c>
      <c r="S61" s="403">
        <f t="shared" si="2"/>
        <v>27.041659000000003</v>
      </c>
    </row>
    <row r="62" spans="1:19" s="205" customFormat="1">
      <c r="A62" s="448"/>
      <c r="B62" s="449"/>
      <c r="C62" s="400" t="s">
        <v>75</v>
      </c>
      <c r="D62" s="422">
        <f>[56]Services!$Q$94</f>
        <v>17060</v>
      </c>
      <c r="E62" s="421">
        <f>[56]Load!$Q$94</f>
        <v>37.883488473820158</v>
      </c>
      <c r="F62" s="421"/>
      <c r="G62" s="421">
        <f>'[57]FY20-21 Sales'!G70</f>
        <v>2.2262997057587257</v>
      </c>
      <c r="H62" s="421">
        <f>'[57]FY20-21 Sales'!H70</f>
        <v>1.8269768609549222</v>
      </c>
      <c r="I62" s="421">
        <f>'[57]FY20-21 Sales'!I70</f>
        <v>2.6715333256266982</v>
      </c>
      <c r="J62" s="421">
        <f>'[57]FY20-21 Sales'!J70</f>
        <v>2.0951112821231335</v>
      </c>
      <c r="K62" s="421">
        <f>'[57]FY20-21 Sales'!K70</f>
        <v>1.9254722636323858</v>
      </c>
      <c r="L62" s="421">
        <f>'[57]FY20-21 Sales'!L70</f>
        <v>1.2054510628802315</v>
      </c>
      <c r="M62" s="421">
        <f>'[57]FY20-21 Sales'!M70</f>
        <v>1.5373045113257393</v>
      </c>
      <c r="N62" s="421">
        <f>'[57]FY20-21 Sales'!N70</f>
        <v>1.4984524755073787</v>
      </c>
      <c r="O62" s="421">
        <f>'[57]FY20-21 Sales'!O70</f>
        <v>1.4544288868269393</v>
      </c>
      <c r="P62" s="421">
        <f>'[57]FY20-21 Sales'!P70</f>
        <v>1.492256213547468</v>
      </c>
      <c r="Q62" s="421">
        <f>'[57]FY20-21 Sales'!Q70</f>
        <v>1.6533151556988575</v>
      </c>
      <c r="R62" s="421">
        <f>'[57]FY20-21 Sales'!R70</f>
        <v>2.7961397728923716</v>
      </c>
      <c r="S62" s="403">
        <f t="shared" si="2"/>
        <v>22.382741516774846</v>
      </c>
    </row>
    <row r="63" spans="1:19">
      <c r="A63" s="340"/>
      <c r="B63" s="450"/>
      <c r="C63" s="400" t="s">
        <v>76</v>
      </c>
      <c r="D63" s="421">
        <f>+D64+D65</f>
        <v>4795</v>
      </c>
      <c r="E63" s="421">
        <f>+E64+E65</f>
        <v>6.2128718859649119</v>
      </c>
      <c r="F63" s="422"/>
      <c r="G63" s="421">
        <f>+G64+G65</f>
        <v>0.46339929424127402</v>
      </c>
      <c r="H63" s="421">
        <f t="shared" ref="H63:R63" si="25">+H64+H65</f>
        <v>0.38028113904507749</v>
      </c>
      <c r="I63" s="421">
        <f t="shared" si="25"/>
        <v>0.5560736743733018</v>
      </c>
      <c r="J63" s="421">
        <f t="shared" si="25"/>
        <v>0.43609271787686638</v>
      </c>
      <c r="K63" s="421">
        <f t="shared" si="25"/>
        <v>0.40078273636761386</v>
      </c>
      <c r="L63" s="421">
        <f t="shared" si="25"/>
        <v>0.25091193711976861</v>
      </c>
      <c r="M63" s="421">
        <f t="shared" si="25"/>
        <v>0.31998648867426061</v>
      </c>
      <c r="N63" s="421">
        <f t="shared" si="25"/>
        <v>0.31189952449262126</v>
      </c>
      <c r="O63" s="421">
        <f t="shared" si="25"/>
        <v>0.30273611317306071</v>
      </c>
      <c r="P63" s="421">
        <f t="shared" si="25"/>
        <v>0.3106097864525319</v>
      </c>
      <c r="Q63" s="421">
        <f t="shared" si="25"/>
        <v>0.34413384430114247</v>
      </c>
      <c r="R63" s="421">
        <f t="shared" si="25"/>
        <v>0.58201022710762795</v>
      </c>
      <c r="S63" s="403">
        <f t="shared" si="2"/>
        <v>4.6589174832251476</v>
      </c>
    </row>
    <row r="64" spans="1:19">
      <c r="A64" s="340"/>
      <c r="B64" s="450"/>
      <c r="C64" s="404" t="s">
        <v>124</v>
      </c>
      <c r="D64" s="422">
        <f>[56]Services!$Q$97</f>
        <v>4511</v>
      </c>
      <c r="E64" s="421">
        <f>[56]Load!$Q$97</f>
        <v>4.7596791108067515</v>
      </c>
      <c r="F64" s="421"/>
      <c r="G64" s="421">
        <f>'[57]FY20-21 Sales'!G72</f>
        <v>0.3332537478729754</v>
      </c>
      <c r="H64" s="421">
        <f>'[57]FY20-21 Sales'!H72</f>
        <v>0.27347930048031688</v>
      </c>
      <c r="I64" s="421">
        <f>'[57]FY20-21 Sales'!I72</f>
        <v>0.39990055742707653</v>
      </c>
      <c r="J64" s="421">
        <f>'[57]FY20-21 Sales'!J72</f>
        <v>0.3136162149114331</v>
      </c>
      <c r="K64" s="421">
        <f>'[57]FY20-21 Sales'!K72</f>
        <v>0.28822303062842652</v>
      </c>
      <c r="L64" s="421">
        <f>'[57]FY20-21 Sales'!L72</f>
        <v>0.18044339831837319</v>
      </c>
      <c r="M64" s="421">
        <f>'[57]FY20-21 Sales'!M72</f>
        <v>0.23011838374507568</v>
      </c>
      <c r="N64" s="421">
        <f>'[57]FY20-21 Sales'!N72</f>
        <v>0.22430264091607899</v>
      </c>
      <c r="O64" s="421">
        <f>'[57]FY20-21 Sales'!O72</f>
        <v>0.21771277079004633</v>
      </c>
      <c r="P64" s="421">
        <f>'[57]FY20-21 Sales'!P72</f>
        <v>0.22337512539981594</v>
      </c>
      <c r="Q64" s="421">
        <f>'[57]FY20-21 Sales'!Q72</f>
        <v>0.24748396212183102</v>
      </c>
      <c r="R64" s="421">
        <f>'[57]FY20-21 Sales'!R72</f>
        <v>0.41855283746511845</v>
      </c>
      <c r="S64" s="403">
        <f t="shared" si="2"/>
        <v>3.3504619700765681</v>
      </c>
    </row>
    <row r="65" spans="1:19">
      <c r="A65" s="340"/>
      <c r="B65" s="450"/>
      <c r="C65" s="404" t="s">
        <v>125</v>
      </c>
      <c r="D65" s="422">
        <f>[56]Services!$Q$98</f>
        <v>284</v>
      </c>
      <c r="E65" s="421">
        <f>[56]Load!$Q$98</f>
        <v>1.4531927751581606</v>
      </c>
      <c r="F65" s="421"/>
      <c r="G65" s="421">
        <f>'[57]FY20-21 Sales'!G73</f>
        <v>0.13014554636829864</v>
      </c>
      <c r="H65" s="421">
        <f>'[57]FY20-21 Sales'!H73</f>
        <v>0.10680183856476062</v>
      </c>
      <c r="I65" s="421">
        <f>'[57]FY20-21 Sales'!I73</f>
        <v>0.15617311694622529</v>
      </c>
      <c r="J65" s="421">
        <f>'[57]FY20-21 Sales'!J73</f>
        <v>0.12247650296543328</v>
      </c>
      <c r="K65" s="421">
        <f>'[57]FY20-21 Sales'!K73</f>
        <v>0.11255970573918735</v>
      </c>
      <c r="L65" s="421">
        <f>'[57]FY20-21 Sales'!L73</f>
        <v>7.0468538801395433E-2</v>
      </c>
      <c r="M65" s="421">
        <f>'[57]FY20-21 Sales'!M73</f>
        <v>8.9868104929184914E-2</v>
      </c>
      <c r="N65" s="421">
        <f>'[57]FY20-21 Sales'!N73</f>
        <v>8.7596883576542259E-2</v>
      </c>
      <c r="O65" s="421">
        <f>'[57]FY20-21 Sales'!O73</f>
        <v>8.50233423830144E-2</v>
      </c>
      <c r="P65" s="421">
        <f>'[57]FY20-21 Sales'!P73</f>
        <v>8.7234661052715962E-2</v>
      </c>
      <c r="Q65" s="421">
        <f>'[57]FY20-21 Sales'!Q73</f>
        <v>9.6649882179311419E-2</v>
      </c>
      <c r="R65" s="421">
        <f>'[57]FY20-21 Sales'!R73</f>
        <v>0.16345738964250944</v>
      </c>
      <c r="S65" s="403">
        <f t="shared" si="2"/>
        <v>1.3084555131485791</v>
      </c>
    </row>
    <row r="66" spans="1:19" s="205" customFormat="1">
      <c r="A66" s="448"/>
      <c r="B66" s="449"/>
      <c r="C66" s="400" t="s">
        <v>77</v>
      </c>
      <c r="D66" s="422">
        <f>[56]Services!$Q$101</f>
        <v>648</v>
      </c>
      <c r="E66" s="421">
        <f>[56]Load!$Q$101</f>
        <v>2.9937600000000004</v>
      </c>
      <c r="F66" s="421"/>
      <c r="G66" s="421">
        <f>'[57]FY20-21 Sales'!G74</f>
        <v>7.8401999999999999E-2</v>
      </c>
      <c r="H66" s="421">
        <f>'[57]FY20-21 Sales'!H74</f>
        <v>0.21665699999999999</v>
      </c>
      <c r="I66" s="421">
        <f>'[57]FY20-21 Sales'!I74</f>
        <v>0.57315500000000008</v>
      </c>
      <c r="J66" s="421">
        <f>'[57]FY20-21 Sales'!J74</f>
        <v>-0.21894000000000002</v>
      </c>
      <c r="K66" s="421">
        <f>'[57]FY20-21 Sales'!K74</f>
        <v>0.15238699999999999</v>
      </c>
      <c r="L66" s="421">
        <f>'[57]FY20-21 Sales'!L74</f>
        <v>0.154304</v>
      </c>
      <c r="M66" s="421">
        <f>'[57]FY20-21 Sales'!M74</f>
        <v>0.17577399999999999</v>
      </c>
      <c r="N66" s="421">
        <f>'[57]FY20-21 Sales'!N74</f>
        <v>0.18290299999999998</v>
      </c>
      <c r="O66" s="421">
        <f>'[57]FY20-21 Sales'!O74</f>
        <v>0.17532400000000001</v>
      </c>
      <c r="P66" s="421">
        <f>'[57]FY20-21 Sales'!P74</f>
        <v>0.23052999999999998</v>
      </c>
      <c r="Q66" s="421">
        <f>'[57]FY20-21 Sales'!Q74</f>
        <v>0.33547400000000005</v>
      </c>
      <c r="R66" s="421">
        <f>'[57]FY20-21 Sales'!R74</f>
        <v>0.20351900000000003</v>
      </c>
      <c r="S66" s="403">
        <f t="shared" si="2"/>
        <v>2.2594890000000003</v>
      </c>
    </row>
    <row r="67" spans="1:19">
      <c r="A67" s="340"/>
      <c r="B67" s="450"/>
      <c r="C67" s="400" t="s">
        <v>147</v>
      </c>
      <c r="D67" s="422"/>
      <c r="E67" s="421"/>
      <c r="F67" s="421"/>
      <c r="G67" s="421"/>
      <c r="H67" s="421"/>
      <c r="I67" s="421"/>
      <c r="J67" s="421"/>
      <c r="K67" s="421"/>
      <c r="L67" s="421"/>
      <c r="M67" s="421"/>
      <c r="N67" s="421"/>
      <c r="O67" s="421"/>
      <c r="P67" s="421"/>
      <c r="Q67" s="421"/>
      <c r="R67" s="421"/>
      <c r="S67" s="403">
        <f t="shared" si="2"/>
        <v>0</v>
      </c>
    </row>
    <row r="68" spans="1:19" hidden="1">
      <c r="A68" s="340"/>
      <c r="B68" s="450"/>
      <c r="C68" s="400"/>
      <c r="D68" s="422"/>
      <c r="E68" s="421"/>
      <c r="F68" s="421"/>
      <c r="G68" s="421"/>
      <c r="H68" s="421"/>
      <c r="I68" s="421"/>
      <c r="J68" s="421"/>
      <c r="K68" s="421"/>
      <c r="L68" s="421"/>
      <c r="M68" s="421"/>
      <c r="N68" s="421"/>
      <c r="O68" s="421"/>
      <c r="P68" s="421"/>
      <c r="Q68" s="421"/>
      <c r="R68" s="421"/>
      <c r="S68" s="403">
        <f t="shared" si="2"/>
        <v>0</v>
      </c>
    </row>
    <row r="69" spans="1:19" hidden="1">
      <c r="A69" s="340"/>
      <c r="B69" s="450"/>
      <c r="C69" s="400"/>
      <c r="D69" s="422"/>
      <c r="E69" s="421"/>
      <c r="F69" s="421"/>
      <c r="G69" s="421"/>
      <c r="H69" s="421"/>
      <c r="I69" s="421"/>
      <c r="J69" s="421"/>
      <c r="K69" s="421"/>
      <c r="L69" s="421"/>
      <c r="M69" s="421"/>
      <c r="N69" s="421"/>
      <c r="O69" s="421"/>
      <c r="P69" s="421"/>
      <c r="Q69" s="421"/>
      <c r="R69" s="421"/>
      <c r="S69" s="403">
        <f t="shared" si="2"/>
        <v>0</v>
      </c>
    </row>
    <row r="70" spans="1:19">
      <c r="A70" s="340"/>
      <c r="B70" s="450"/>
      <c r="C70" s="400" t="s">
        <v>78</v>
      </c>
      <c r="D70" s="466">
        <f>D8+D21+D34+D41+D44+D52+D61+D66+D67</f>
        <v>5420992</v>
      </c>
      <c r="E70" s="403">
        <f t="shared" ref="E70:F70" si="26">E8+E21+E34+E41+E44+E52+E61+E66+E67</f>
        <v>4096.0176142061246</v>
      </c>
      <c r="F70" s="403">
        <f t="shared" si="26"/>
        <v>6221430.612317604</v>
      </c>
      <c r="G70" s="403">
        <f>G8+G21+G34+G41+G44+G52+G61+G66+G67</f>
        <v>1013.527117655326</v>
      </c>
      <c r="H70" s="403">
        <f t="shared" ref="H70:R70" si="27">H8+H21+H34+H41+H44+H52+H61+H66+H67</f>
        <v>809.52944868999998</v>
      </c>
      <c r="I70" s="403">
        <f t="shared" si="27"/>
        <v>766.75084009700015</v>
      </c>
      <c r="J70" s="403">
        <f t="shared" si="27"/>
        <v>1164.7369244154966</v>
      </c>
      <c r="K70" s="403">
        <f t="shared" si="27"/>
        <v>944.55021005184062</v>
      </c>
      <c r="L70" s="403">
        <f t="shared" si="27"/>
        <v>1022.786440351</v>
      </c>
      <c r="M70" s="403">
        <f t="shared" si="27"/>
        <v>804.80464050000012</v>
      </c>
      <c r="N70" s="403">
        <f t="shared" si="27"/>
        <v>694.3011735</v>
      </c>
      <c r="O70" s="403">
        <f t="shared" si="27"/>
        <v>1118.036420833</v>
      </c>
      <c r="P70" s="403">
        <f t="shared" si="27"/>
        <v>1407.4852609700001</v>
      </c>
      <c r="Q70" s="403">
        <f t="shared" si="27"/>
        <v>1305.15077482589</v>
      </c>
      <c r="R70" s="403">
        <f t="shared" si="27"/>
        <v>1876.1623570741099</v>
      </c>
      <c r="S70" s="403">
        <f t="shared" si="2"/>
        <v>12927.821608963664</v>
      </c>
    </row>
    <row r="71" spans="1:19" hidden="1">
      <c r="A71" s="340"/>
      <c r="B71" s="450"/>
      <c r="C71" s="400"/>
      <c r="D71" s="421"/>
      <c r="E71" s="421"/>
      <c r="F71" s="421"/>
      <c r="G71" s="421"/>
      <c r="H71" s="421"/>
      <c r="I71" s="421"/>
      <c r="J71" s="421"/>
      <c r="K71" s="421"/>
      <c r="L71" s="421"/>
      <c r="M71" s="421"/>
      <c r="N71" s="421"/>
      <c r="O71" s="421"/>
      <c r="P71" s="421"/>
      <c r="Q71" s="421"/>
      <c r="R71" s="421"/>
      <c r="S71" s="421"/>
    </row>
    <row r="72" spans="1:19" hidden="1">
      <c r="A72" s="340"/>
      <c r="B72" s="450"/>
      <c r="C72" s="400"/>
      <c r="D72" s="422"/>
      <c r="E72" s="422"/>
      <c r="F72" s="422"/>
      <c r="G72" s="422"/>
      <c r="H72" s="422"/>
      <c r="I72" s="422"/>
      <c r="J72" s="422"/>
      <c r="K72" s="422"/>
      <c r="L72" s="422"/>
      <c r="M72" s="422"/>
      <c r="N72" s="422"/>
      <c r="O72" s="422"/>
      <c r="P72" s="422"/>
      <c r="Q72" s="422"/>
      <c r="R72" s="422"/>
      <c r="S72" s="422"/>
    </row>
    <row r="73" spans="1:19" s="205" customFormat="1" hidden="1">
      <c r="A73" s="448"/>
      <c r="B73" s="449"/>
      <c r="C73" s="400"/>
      <c r="D73" s="422"/>
      <c r="E73" s="422"/>
      <c r="F73" s="422"/>
      <c r="G73" s="421"/>
      <c r="H73" s="421"/>
      <c r="I73" s="421"/>
      <c r="J73" s="421"/>
      <c r="K73" s="421"/>
      <c r="L73" s="421"/>
      <c r="M73" s="421"/>
      <c r="N73" s="421"/>
      <c r="O73" s="421"/>
      <c r="P73" s="421"/>
      <c r="Q73" s="421"/>
      <c r="R73" s="421"/>
      <c r="S73" s="422"/>
    </row>
    <row r="74" spans="1:19">
      <c r="A74" s="340"/>
      <c r="B74" s="450"/>
      <c r="C74" s="400" t="s">
        <v>79</v>
      </c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  <c r="S74" s="423"/>
    </row>
    <row r="75" spans="1:19">
      <c r="A75" s="340"/>
      <c r="B75" s="450"/>
      <c r="C75" s="400" t="s">
        <v>80</v>
      </c>
      <c r="D75" s="423">
        <f>SUM(D76:D102)</f>
        <v>2951</v>
      </c>
      <c r="E75" s="467">
        <f>SUM(E76:E102)</f>
        <v>836.56144000000018</v>
      </c>
      <c r="F75" s="467">
        <f t="shared" ref="F75:R75" si="28">SUM(F76:F102)</f>
        <v>0</v>
      </c>
      <c r="G75" s="467">
        <f t="shared" si="28"/>
        <v>155.45143454000001</v>
      </c>
      <c r="H75" s="467">
        <f t="shared" si="28"/>
        <v>97.134617450000007</v>
      </c>
      <c r="I75" s="467">
        <f t="shared" si="28"/>
        <v>120.96566427000002</v>
      </c>
      <c r="J75" s="467">
        <f t="shared" si="28"/>
        <v>168.99982408000002</v>
      </c>
      <c r="K75" s="467">
        <f t="shared" si="28"/>
        <v>172.20442499999996</v>
      </c>
      <c r="L75" s="467">
        <f t="shared" si="28"/>
        <v>172.67392577000004</v>
      </c>
      <c r="M75" s="467">
        <f t="shared" si="28"/>
        <v>200.79743626999993</v>
      </c>
      <c r="N75" s="467">
        <f t="shared" si="28"/>
        <v>148.71503690000006</v>
      </c>
      <c r="O75" s="467">
        <f t="shared" si="28"/>
        <v>179.492722555</v>
      </c>
      <c r="P75" s="467">
        <f t="shared" si="28"/>
        <v>215.01133677833337</v>
      </c>
      <c r="Q75" s="467">
        <f t="shared" si="28"/>
        <v>203.11991469833333</v>
      </c>
      <c r="R75" s="467">
        <f t="shared" si="28"/>
        <v>179.94514721866443</v>
      </c>
      <c r="S75" s="467">
        <f>SUM(G75:R75)</f>
        <v>2014.5114855303314</v>
      </c>
    </row>
    <row r="76" spans="1:19">
      <c r="A76" s="340"/>
      <c r="B76" s="450"/>
      <c r="C76" s="411" t="s">
        <v>81</v>
      </c>
      <c r="D76" s="422">
        <f>[56]Services!$Q$106</f>
        <v>1303</v>
      </c>
      <c r="E76" s="421">
        <f>[56]Load!$Q$106</f>
        <v>320.8895</v>
      </c>
      <c r="F76" s="421"/>
      <c r="G76" s="421">
        <f>'[57]FY20-21 Sales'!G$84</f>
        <v>7.7209395800000262</v>
      </c>
      <c r="H76" s="421">
        <f>'[57]FY20-21 Sales'!H$84</f>
        <v>7.8359196799999999</v>
      </c>
      <c r="I76" s="421">
        <f>'[57]FY20-21 Sales'!I$84</f>
        <v>11.840956460000037</v>
      </c>
      <c r="J76" s="421">
        <f>'[57]FY20-21 Sales'!J$84</f>
        <v>14.621942390000042</v>
      </c>
      <c r="K76" s="421">
        <f>'[57]FY20-21 Sales'!K$84</f>
        <v>14.234622949999816</v>
      </c>
      <c r="L76" s="421">
        <f>'[57]FY20-21 Sales'!L$84</f>
        <v>15.380716270000018</v>
      </c>
      <c r="M76" s="421">
        <f>'[57]FY20-21 Sales'!M$84</f>
        <v>66.174068199999965</v>
      </c>
      <c r="N76" s="421">
        <f>'[57]FY20-21 Sales'!N$84</f>
        <v>19.205346930000047</v>
      </c>
      <c r="O76" s="421">
        <f>'[57]FY20-21 Sales'!O$84</f>
        <v>19.994799305000022</v>
      </c>
      <c r="P76" s="421">
        <f>'[57]FY20-21 Sales'!P$84</f>
        <v>12.721144268333362</v>
      </c>
      <c r="Q76" s="421">
        <f>'[57]FY20-21 Sales'!Q$84</f>
        <v>10.532612098333395</v>
      </c>
      <c r="R76" s="421">
        <f>'[57]FY20-21 Sales'!R$84</f>
        <v>8.5175802086644339</v>
      </c>
      <c r="S76" s="403">
        <f t="shared" ref="S76:S102" si="29">SUM(G76:R76)</f>
        <v>208.78064834033117</v>
      </c>
    </row>
    <row r="77" spans="1:19" s="205" customFormat="1" ht="15.75" customHeight="1">
      <c r="A77" s="448"/>
      <c r="B77" s="449"/>
      <c r="C77" s="468" t="s">
        <v>133</v>
      </c>
      <c r="D77" s="422">
        <f>[56]Services!$Q$107</f>
        <v>745</v>
      </c>
      <c r="E77" s="421">
        <f>[56]Load!$Q$107</f>
        <v>92.19</v>
      </c>
      <c r="F77" s="421"/>
      <c r="G77" s="421">
        <f>'[57]FY20-21 Sales'!G$85</f>
        <v>5.693365</v>
      </c>
      <c r="H77" s="421">
        <f>'[57]FY20-21 Sales'!H$85</f>
        <v>6.6778209999999998</v>
      </c>
      <c r="I77" s="421">
        <f>'[57]FY20-21 Sales'!I$85</f>
        <v>9.6760870000000008</v>
      </c>
      <c r="J77" s="421">
        <f>'[57]FY20-21 Sales'!J$85</f>
        <v>13.643088000000001</v>
      </c>
      <c r="K77" s="421">
        <f>'[57]FY20-21 Sales'!K$85</f>
        <v>18.632145999999999</v>
      </c>
      <c r="L77" s="421">
        <f>'[57]FY20-21 Sales'!L$85</f>
        <v>20.052679000000001</v>
      </c>
      <c r="M77" s="421">
        <f>'[57]FY20-21 Sales'!M$85</f>
        <v>20.798593</v>
      </c>
      <c r="N77" s="421">
        <f>'[57]FY20-21 Sales'!N$85</f>
        <v>19.824843000000001</v>
      </c>
      <c r="O77" s="421">
        <f>'[57]FY20-21 Sales'!O$85</f>
        <v>19.796948</v>
      </c>
      <c r="P77" s="421">
        <f>'[57]FY20-21 Sales'!P$85</f>
        <v>18.567485999999999</v>
      </c>
      <c r="Q77" s="421">
        <f>'[57]FY20-21 Sales'!Q$85</f>
        <v>18.804037000000001</v>
      </c>
      <c r="R77" s="421">
        <f>'[57]FY20-21 Sales'!R$85</f>
        <v>11.517026999999999</v>
      </c>
      <c r="S77" s="403">
        <f t="shared" si="29"/>
        <v>183.68412000000001</v>
      </c>
    </row>
    <row r="78" spans="1:19" s="205" customFormat="1">
      <c r="A78" s="448"/>
      <c r="B78" s="449"/>
      <c r="C78" s="411" t="s">
        <v>82</v>
      </c>
      <c r="D78" s="422"/>
      <c r="E78" s="421"/>
      <c r="F78" s="421"/>
      <c r="G78" s="421"/>
      <c r="H78" s="421"/>
      <c r="I78" s="421"/>
      <c r="J78" s="421"/>
      <c r="K78" s="421"/>
      <c r="L78" s="421"/>
      <c r="M78" s="421"/>
      <c r="N78" s="421"/>
      <c r="O78" s="421"/>
      <c r="P78" s="421"/>
      <c r="Q78" s="421"/>
      <c r="R78" s="421"/>
      <c r="S78" s="403">
        <f t="shared" si="29"/>
        <v>0</v>
      </c>
    </row>
    <row r="79" spans="1:19">
      <c r="A79" s="340"/>
      <c r="B79" s="450"/>
      <c r="C79" s="411" t="s">
        <v>83</v>
      </c>
      <c r="D79" s="422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03">
        <f t="shared" si="29"/>
        <v>0</v>
      </c>
    </row>
    <row r="80" spans="1:19">
      <c r="A80" s="340"/>
      <c r="B80" s="450"/>
      <c r="C80" s="411" t="s">
        <v>84</v>
      </c>
      <c r="D80" s="422"/>
      <c r="E80" s="421"/>
      <c r="F80" s="421"/>
      <c r="G80" s="421"/>
      <c r="H80" s="421"/>
      <c r="I80" s="421"/>
      <c r="J80" s="421"/>
      <c r="K80" s="421"/>
      <c r="L80" s="421"/>
      <c r="M80" s="421"/>
      <c r="N80" s="421"/>
      <c r="O80" s="421"/>
      <c r="P80" s="421"/>
      <c r="Q80" s="421"/>
      <c r="R80" s="421"/>
      <c r="S80" s="403">
        <f t="shared" si="29"/>
        <v>0</v>
      </c>
    </row>
    <row r="81" spans="1:19">
      <c r="A81" s="340"/>
      <c r="B81" s="450"/>
      <c r="C81" s="412" t="s">
        <v>126</v>
      </c>
      <c r="D81" s="422"/>
      <c r="E81" s="421"/>
      <c r="F81" s="421"/>
      <c r="G81" s="421">
        <f>'[57]FY20-21 Sales'!G$93</f>
        <v>4.69950622</v>
      </c>
      <c r="H81" s="421">
        <f>'[57]FY20-21 Sales'!H$93</f>
        <v>4.9885482400000001</v>
      </c>
      <c r="I81" s="421">
        <f>'[57]FY20-21 Sales'!I$93</f>
        <v>6.2567847300000006</v>
      </c>
      <c r="J81" s="421">
        <f>'[57]FY20-21 Sales'!J$93</f>
        <v>7.5105606599999986</v>
      </c>
      <c r="K81" s="421">
        <f>'[57]FY20-21 Sales'!K$93</f>
        <v>7.6713800700000006</v>
      </c>
      <c r="L81" s="421">
        <f>'[57]FY20-21 Sales'!L$93</f>
        <v>8.5675447300000016</v>
      </c>
      <c r="M81" s="421">
        <f>'[57]FY20-21 Sales'!M$93</f>
        <v>9.1797695099999999</v>
      </c>
      <c r="N81" s="421">
        <f>'[57]FY20-21 Sales'!N$93</f>
        <v>10.341959469999997</v>
      </c>
      <c r="O81" s="421">
        <f>'[57]FY20-21 Sales'!O$93</f>
        <v>12.26660513</v>
      </c>
      <c r="P81" s="421">
        <f>'[57]FY20-21 Sales'!P$93</f>
        <v>11.205848230000001</v>
      </c>
      <c r="Q81" s="421">
        <f>'[57]FY20-21 Sales'!Q$93</f>
        <v>10.903939539999998</v>
      </c>
      <c r="R81" s="421">
        <f>'[57]FY20-21 Sales'!R$93</f>
        <v>4.020873629999997</v>
      </c>
      <c r="S81" s="403">
        <f t="shared" si="29"/>
        <v>97.613320159999986</v>
      </c>
    </row>
    <row r="82" spans="1:19">
      <c r="A82" s="340"/>
      <c r="B82" s="450"/>
      <c r="C82" s="412" t="s">
        <v>127</v>
      </c>
      <c r="D82" s="422"/>
      <c r="E82" s="421"/>
      <c r="F82" s="421"/>
      <c r="G82" s="421">
        <f>'[57]FY20-21 Sales'!G$94</f>
        <v>4.178191739999999</v>
      </c>
      <c r="H82" s="421">
        <f>'[57]FY20-21 Sales'!H$94</f>
        <v>4.7417687900000001</v>
      </c>
      <c r="I82" s="421">
        <f>'[57]FY20-21 Sales'!I$94</f>
        <v>6.0468433499999996</v>
      </c>
      <c r="J82" s="421">
        <f>'[57]FY20-21 Sales'!J$94</f>
        <v>6.9907993499999987</v>
      </c>
      <c r="K82" s="421">
        <f>'[57]FY20-21 Sales'!K$94</f>
        <v>6.9125074000000017</v>
      </c>
      <c r="L82" s="421">
        <f>'[57]FY20-21 Sales'!L$94</f>
        <v>7.8993041700000006</v>
      </c>
      <c r="M82" s="421">
        <f>'[57]FY20-21 Sales'!M$94</f>
        <v>8.5509819499999988</v>
      </c>
      <c r="N82" s="421">
        <f>'[57]FY20-21 Sales'!N$94</f>
        <v>9.672587140000001</v>
      </c>
      <c r="O82" s="421">
        <f>'[57]FY20-21 Sales'!O$94</f>
        <v>10.856315090000001</v>
      </c>
      <c r="P82" s="421">
        <f>'[57]FY20-21 Sales'!P$94</f>
        <v>9.9984946400000005</v>
      </c>
      <c r="Q82" s="421">
        <f>'[57]FY20-21 Sales'!Q$94</f>
        <v>9.8527489699999986</v>
      </c>
      <c r="R82" s="421">
        <f>'[57]FY20-21 Sales'!R$94</f>
        <v>3.1378428399999994</v>
      </c>
      <c r="S82" s="403">
        <f t="shared" si="29"/>
        <v>88.838385430000002</v>
      </c>
    </row>
    <row r="83" spans="1:19">
      <c r="A83" s="340"/>
      <c r="B83" s="450"/>
      <c r="C83" s="412" t="s">
        <v>128</v>
      </c>
      <c r="D83" s="422"/>
      <c r="E83" s="421"/>
      <c r="F83" s="421"/>
      <c r="G83" s="421">
        <f>'[57]FY20-21 Sales'!G$95</f>
        <v>8.9701598399999991</v>
      </c>
      <c r="H83" s="421">
        <f>'[57]FY20-21 Sales'!H$95</f>
        <v>9.4826838699999989</v>
      </c>
      <c r="I83" s="421">
        <f>'[57]FY20-21 Sales'!I$95</f>
        <v>11.03703372</v>
      </c>
      <c r="J83" s="421">
        <f>'[57]FY20-21 Sales'!J$95</f>
        <v>13.115850589999999</v>
      </c>
      <c r="K83" s="421">
        <f>'[57]FY20-21 Sales'!K$95</f>
        <v>14.068702979999999</v>
      </c>
      <c r="L83" s="421">
        <f>'[57]FY20-21 Sales'!L$95</f>
        <v>16.125929150000001</v>
      </c>
      <c r="M83" s="421">
        <f>'[57]FY20-21 Sales'!M$95</f>
        <v>17.775617189999998</v>
      </c>
      <c r="N83" s="421">
        <f>'[57]FY20-21 Sales'!N$95</f>
        <v>19.670952339999999</v>
      </c>
      <c r="O83" s="421">
        <f>'[57]FY20-21 Sales'!O$95</f>
        <v>23.018396580000001</v>
      </c>
      <c r="P83" s="421">
        <f>'[57]FY20-21 Sales'!P$95</f>
        <v>20.781566589999997</v>
      </c>
      <c r="Q83" s="421">
        <f>'[57]FY20-21 Sales'!Q$95</f>
        <v>20.582120869999997</v>
      </c>
      <c r="R83" s="421">
        <f>'[57]FY20-21 Sales'!R$95</f>
        <v>7.0899393900000014</v>
      </c>
      <c r="S83" s="403">
        <f t="shared" si="29"/>
        <v>181.71895311</v>
      </c>
    </row>
    <row r="84" spans="1:19">
      <c r="A84" s="340"/>
      <c r="B84" s="450"/>
      <c r="C84" s="411" t="s">
        <v>110</v>
      </c>
      <c r="D84" s="422">
        <f>[56]Services!$Q$108</f>
        <v>14</v>
      </c>
      <c r="E84" s="421">
        <f>[56]Load!$Q$108</f>
        <v>4.0410000000000004</v>
      </c>
      <c r="F84" s="421"/>
      <c r="G84" s="421">
        <f>'[57]FY20-21 Sales'!G$87</f>
        <v>0.31976300000000002</v>
      </c>
      <c r="H84" s="421">
        <f>'[57]FY20-21 Sales'!H$87</f>
        <v>0.3429859999999999</v>
      </c>
      <c r="I84" s="421">
        <f>'[57]FY20-21 Sales'!I$87</f>
        <v>0.35542799999999986</v>
      </c>
      <c r="J84" s="421">
        <f>'[57]FY20-21 Sales'!J$87</f>
        <v>0.29627599999999998</v>
      </c>
      <c r="K84" s="421">
        <f>'[57]FY20-21 Sales'!K$87</f>
        <v>0.32746600000000003</v>
      </c>
      <c r="L84" s="421">
        <f>'[57]FY20-21 Sales'!L$87</f>
        <v>0.34425700000000004</v>
      </c>
      <c r="M84" s="421">
        <f>'[57]FY20-21 Sales'!M$87</f>
        <v>0.32597700000000018</v>
      </c>
      <c r="N84" s="421">
        <f>'[57]FY20-21 Sales'!N$87</f>
        <v>0.39118499999999989</v>
      </c>
      <c r="O84" s="421">
        <f>'[57]FY20-21 Sales'!O$87</f>
        <v>0.31202899999999989</v>
      </c>
      <c r="P84" s="421">
        <f>'[57]FY20-21 Sales'!P$87</f>
        <v>0.38417799999999991</v>
      </c>
      <c r="Q84" s="421">
        <f>'[57]FY20-21 Sales'!Q$87</f>
        <v>0.33230099999999996</v>
      </c>
      <c r="R84" s="421">
        <f>'[57]FY20-21 Sales'!R$87</f>
        <v>0.31568200000000002</v>
      </c>
      <c r="S84" s="403">
        <f t="shared" si="29"/>
        <v>4.0475279999999989</v>
      </c>
    </row>
    <row r="85" spans="1:19" ht="28.8">
      <c r="A85" s="340"/>
      <c r="B85" s="450"/>
      <c r="C85" s="412" t="s">
        <v>148</v>
      </c>
      <c r="D85" s="422"/>
      <c r="E85" s="421"/>
      <c r="F85" s="421"/>
      <c r="G85" s="421">
        <f>'[57]FY20-21 Sales'!G$88</f>
        <v>0.13408100000000001</v>
      </c>
      <c r="H85" s="421">
        <f>'[57]FY20-21 Sales'!H$88</f>
        <v>0.14177999999999999</v>
      </c>
      <c r="I85" s="421">
        <f>'[57]FY20-21 Sales'!I$88</f>
        <v>0.15424399999999999</v>
      </c>
      <c r="J85" s="421">
        <f>'[57]FY20-21 Sales'!J$88</f>
        <v>0.13236000000000001</v>
      </c>
      <c r="K85" s="421">
        <f>'[57]FY20-21 Sales'!K$88</f>
        <v>0.14760200000000001</v>
      </c>
      <c r="L85" s="421">
        <f>'[57]FY20-21 Sales'!L$88</f>
        <v>0.16304199999999999</v>
      </c>
      <c r="M85" s="421">
        <f>'[57]FY20-21 Sales'!M$88</f>
        <v>0.167378</v>
      </c>
      <c r="N85" s="421">
        <f>'[57]FY20-21 Sales'!N$88</f>
        <v>0.17321300000000001</v>
      </c>
      <c r="O85" s="421">
        <f>'[57]FY20-21 Sales'!O$88</f>
        <v>0.17746100000000001</v>
      </c>
      <c r="P85" s="421">
        <f>'[57]FY20-21 Sales'!P$88</f>
        <v>0.19278200000000001</v>
      </c>
      <c r="Q85" s="421">
        <f>'[57]FY20-21 Sales'!Q$88</f>
        <v>0.15740399999999999</v>
      </c>
      <c r="R85" s="421">
        <f>'[57]FY20-21 Sales'!R$88</f>
        <v>0.15960099999999999</v>
      </c>
      <c r="S85" s="403">
        <f t="shared" si="29"/>
        <v>1.9009480000000001</v>
      </c>
    </row>
    <row r="86" spans="1:19" ht="28.8">
      <c r="A86" s="340"/>
      <c r="B86" s="450"/>
      <c r="C86" s="412" t="s">
        <v>149</v>
      </c>
      <c r="D86" s="422"/>
      <c r="E86" s="421"/>
      <c r="F86" s="421"/>
      <c r="G86" s="421">
        <f>'[57]FY20-21 Sales'!G$89</f>
        <v>9.8359000000000002E-2</v>
      </c>
      <c r="H86" s="421">
        <f>'[57]FY20-21 Sales'!H$89</f>
        <v>0.119002</v>
      </c>
      <c r="I86" s="421">
        <f>'[57]FY20-21 Sales'!I$89</f>
        <v>0.13342000000000001</v>
      </c>
      <c r="J86" s="421">
        <f>'[57]FY20-21 Sales'!J$89</f>
        <v>0.116054</v>
      </c>
      <c r="K86" s="421">
        <f>'[57]FY20-21 Sales'!K$89</f>
        <v>0.12839800000000001</v>
      </c>
      <c r="L86" s="421">
        <f>'[57]FY20-21 Sales'!L$89</f>
        <v>0.15081700000000001</v>
      </c>
      <c r="M86" s="421">
        <f>'[57]FY20-21 Sales'!M$89</f>
        <v>0.13215199999999999</v>
      </c>
      <c r="N86" s="421">
        <f>'[57]FY20-21 Sales'!N$89</f>
        <v>0.123179</v>
      </c>
      <c r="O86" s="421">
        <f>'[57]FY20-21 Sales'!O$89</f>
        <v>0.19481000000000001</v>
      </c>
      <c r="P86" s="421">
        <f>'[57]FY20-21 Sales'!P$89</f>
        <v>0.18671699999999999</v>
      </c>
      <c r="Q86" s="421">
        <f>'[57]FY20-21 Sales'!Q$89</f>
        <v>0.156718</v>
      </c>
      <c r="R86" s="421">
        <f>'[57]FY20-21 Sales'!R$89</f>
        <v>0.14615500000000001</v>
      </c>
      <c r="S86" s="403">
        <f t="shared" si="29"/>
        <v>1.6857809999999998</v>
      </c>
    </row>
    <row r="87" spans="1:19" ht="28.8">
      <c r="A87" s="340"/>
      <c r="B87" s="450"/>
      <c r="C87" s="412" t="s">
        <v>150</v>
      </c>
      <c r="D87" s="422"/>
      <c r="E87" s="421"/>
      <c r="F87" s="421"/>
      <c r="G87" s="421">
        <f>'[57]FY20-21 Sales'!G$90</f>
        <v>0.22286300000000001</v>
      </c>
      <c r="H87" s="421">
        <f>'[57]FY20-21 Sales'!H$90</f>
        <v>0.30119200000000002</v>
      </c>
      <c r="I87" s="421">
        <f>'[57]FY20-21 Sales'!I$90</f>
        <v>0.291188</v>
      </c>
      <c r="J87" s="421">
        <f>'[57]FY20-21 Sales'!J$90</f>
        <v>0.236738</v>
      </c>
      <c r="K87" s="421">
        <f>'[57]FY20-21 Sales'!K$90</f>
        <v>0.249172</v>
      </c>
      <c r="L87" s="421">
        <f>'[57]FY20-21 Sales'!L$90</f>
        <v>0.27685999999999999</v>
      </c>
      <c r="M87" s="421">
        <f>'[57]FY20-21 Sales'!M$90</f>
        <v>0.26449600000000001</v>
      </c>
      <c r="N87" s="421">
        <f>'[57]FY20-21 Sales'!N$90</f>
        <v>0.31456400000000001</v>
      </c>
      <c r="O87" s="421">
        <f>'[57]FY20-21 Sales'!O$90</f>
        <v>0.30097400000000002</v>
      </c>
      <c r="P87" s="421">
        <f>'[57]FY20-21 Sales'!P$90</f>
        <v>0.34116600000000002</v>
      </c>
      <c r="Q87" s="421">
        <f>'[57]FY20-21 Sales'!Q$90</f>
        <v>0.28836400000000001</v>
      </c>
      <c r="R87" s="421">
        <f>'[57]FY20-21 Sales'!R$90</f>
        <v>0.277891</v>
      </c>
      <c r="S87" s="403">
        <f t="shared" si="29"/>
        <v>3.3654679999999999</v>
      </c>
    </row>
    <row r="88" spans="1:19">
      <c r="A88" s="340"/>
      <c r="B88" s="450"/>
      <c r="C88" s="411" t="s">
        <v>86</v>
      </c>
      <c r="D88" s="422"/>
      <c r="E88" s="421"/>
      <c r="F88" s="421"/>
      <c r="G88" s="421"/>
      <c r="H88" s="421"/>
      <c r="I88" s="421"/>
      <c r="J88" s="421"/>
      <c r="K88" s="421"/>
      <c r="L88" s="421"/>
      <c r="M88" s="421"/>
      <c r="N88" s="421"/>
      <c r="O88" s="421"/>
      <c r="P88" s="421"/>
      <c r="Q88" s="421"/>
      <c r="R88" s="421"/>
      <c r="S88" s="403">
        <f t="shared" si="29"/>
        <v>0</v>
      </c>
    </row>
    <row r="89" spans="1:19">
      <c r="A89" s="340"/>
      <c r="B89" s="450"/>
      <c r="C89" s="411" t="s">
        <v>87</v>
      </c>
      <c r="D89" s="422">
        <f>[56]Services!$Q$111</f>
        <v>488</v>
      </c>
      <c r="E89" s="421">
        <f>[56]Load!$Q$111</f>
        <v>79.938600000000008</v>
      </c>
      <c r="F89" s="421"/>
      <c r="G89" s="421">
        <f>'[57]FY20-21 Sales'!G$97</f>
        <v>1.9801935499999996</v>
      </c>
      <c r="H89" s="421">
        <f>'[57]FY20-21 Sales'!H$97</f>
        <v>2.7669230300000001</v>
      </c>
      <c r="I89" s="421">
        <f>'[57]FY20-21 Sales'!I$97</f>
        <v>4.0437079299999992</v>
      </c>
      <c r="J89" s="421">
        <f>'[57]FY20-21 Sales'!J$97</f>
        <v>3.4510356399999988</v>
      </c>
      <c r="K89" s="421">
        <f>'[57]FY20-21 Sales'!K$97</f>
        <v>3.1755084299999994</v>
      </c>
      <c r="L89" s="421">
        <f>'[57]FY20-21 Sales'!L$97</f>
        <v>3.4163334500000007</v>
      </c>
      <c r="M89" s="421">
        <f>'[57]FY20-21 Sales'!M$97</f>
        <v>3.4519626599999982</v>
      </c>
      <c r="N89" s="421">
        <f>'[57]FY20-21 Sales'!N$97</f>
        <v>3.4116605800000004</v>
      </c>
      <c r="O89" s="421">
        <f>'[57]FY20-21 Sales'!O$97</f>
        <v>2.3943747699999989</v>
      </c>
      <c r="P89" s="421">
        <f>'[57]FY20-21 Sales'!P$97</f>
        <v>2.8956920499999996</v>
      </c>
      <c r="Q89" s="421">
        <f>'[57]FY20-21 Sales'!Q$97</f>
        <v>3.4291907399999992</v>
      </c>
      <c r="R89" s="421">
        <f>'[57]FY20-21 Sales'!R$97</f>
        <v>3.8840434700000013</v>
      </c>
      <c r="S89" s="403">
        <f t="shared" si="29"/>
        <v>38.300626299999998</v>
      </c>
    </row>
    <row r="90" spans="1:19">
      <c r="A90" s="340"/>
      <c r="B90" s="450"/>
      <c r="C90" s="412" t="s">
        <v>126</v>
      </c>
      <c r="D90" s="422"/>
      <c r="E90" s="421"/>
      <c r="F90" s="421"/>
      <c r="G90" s="421">
        <f>'[57]FY20-21 Sales'!G$98</f>
        <v>1.0775564700000002</v>
      </c>
      <c r="H90" s="421">
        <f>'[57]FY20-21 Sales'!H$98</f>
        <v>1.1522890299999999</v>
      </c>
      <c r="I90" s="421">
        <f>'[57]FY20-21 Sales'!I$98</f>
        <v>1.4734502600000003</v>
      </c>
      <c r="J90" s="421">
        <f>'[57]FY20-21 Sales'!J$98</f>
        <v>1.4684152799999999</v>
      </c>
      <c r="K90" s="421">
        <f>'[57]FY20-21 Sales'!K$98</f>
        <v>1.44780335</v>
      </c>
      <c r="L90" s="421">
        <f>'[57]FY20-21 Sales'!L$98</f>
        <v>1.55951577</v>
      </c>
      <c r="M90" s="421">
        <f>'[57]FY20-21 Sales'!M$98</f>
        <v>1.6969831500000001</v>
      </c>
      <c r="N90" s="421">
        <f>'[57]FY20-21 Sales'!N$98</f>
        <v>1.7277122600000001</v>
      </c>
      <c r="O90" s="421">
        <f>'[57]FY20-21 Sales'!O$98</f>
        <v>1.7553859299999999</v>
      </c>
      <c r="P90" s="421">
        <f>'[57]FY20-21 Sales'!P$98</f>
        <v>1.5863151599999998</v>
      </c>
      <c r="Q90" s="421">
        <f>'[57]FY20-21 Sales'!Q$98</f>
        <v>1.9056351200000001</v>
      </c>
      <c r="R90" s="421">
        <f>'[57]FY20-21 Sales'!R$98</f>
        <v>2.0723989199999999</v>
      </c>
      <c r="S90" s="403">
        <f t="shared" si="29"/>
        <v>18.9234607</v>
      </c>
    </row>
    <row r="91" spans="1:19">
      <c r="A91" s="340"/>
      <c r="B91" s="450"/>
      <c r="C91" s="412" t="s">
        <v>127</v>
      </c>
      <c r="D91" s="422"/>
      <c r="E91" s="421"/>
      <c r="F91" s="421"/>
      <c r="G91" s="421">
        <f>'[57]FY20-21 Sales'!G$99</f>
        <v>0.96508762999999997</v>
      </c>
      <c r="H91" s="421">
        <f>'[57]FY20-21 Sales'!H$99</f>
        <v>1.1439219700000001</v>
      </c>
      <c r="I91" s="421">
        <f>'[57]FY20-21 Sales'!I$99</f>
        <v>1.38421225</v>
      </c>
      <c r="J91" s="421">
        <f>'[57]FY20-21 Sales'!J$99</f>
        <v>1.2094276199999998</v>
      </c>
      <c r="K91" s="421">
        <f>'[57]FY20-21 Sales'!K$99</f>
        <v>1.1547455200000001</v>
      </c>
      <c r="L91" s="421">
        <f>'[57]FY20-21 Sales'!L$99</f>
        <v>1.24450372</v>
      </c>
      <c r="M91" s="421">
        <f>'[57]FY20-21 Sales'!M$99</f>
        <v>1.24569565</v>
      </c>
      <c r="N91" s="421">
        <f>'[57]FY20-21 Sales'!N$99</f>
        <v>1.2311481099999999</v>
      </c>
      <c r="O91" s="421">
        <f>'[57]FY20-21 Sales'!O$99</f>
        <v>1.09985654</v>
      </c>
      <c r="P91" s="421">
        <f>'[57]FY20-21 Sales'!P$99</f>
        <v>1.16802315</v>
      </c>
      <c r="Q91" s="421">
        <f>'[57]FY20-21 Sales'!Q$99</f>
        <v>1.1743910399999997</v>
      </c>
      <c r="R91" s="421">
        <f>'[57]FY20-21 Sales'!R$99</f>
        <v>1.2442309199999999</v>
      </c>
      <c r="S91" s="403">
        <f t="shared" si="29"/>
        <v>14.265244119999997</v>
      </c>
    </row>
    <row r="92" spans="1:19">
      <c r="A92" s="340"/>
      <c r="B92" s="450"/>
      <c r="C92" s="412" t="s">
        <v>128</v>
      </c>
      <c r="D92" s="422"/>
      <c r="E92" s="421"/>
      <c r="F92" s="421"/>
      <c r="G92" s="421">
        <f>'[57]FY20-21 Sales'!G$100</f>
        <v>1.7951551000000001</v>
      </c>
      <c r="H92" s="421">
        <f>'[57]FY20-21 Sales'!H$100</f>
        <v>1.9606383700000001</v>
      </c>
      <c r="I92" s="421">
        <f>'[57]FY20-21 Sales'!I$100</f>
        <v>2.1996829099999999</v>
      </c>
      <c r="J92" s="421">
        <f>'[57]FY20-21 Sales'!J$100</f>
        <v>1.95807306</v>
      </c>
      <c r="K92" s="421">
        <f>'[57]FY20-21 Sales'!K$100</f>
        <v>1.94819743</v>
      </c>
      <c r="L92" s="421">
        <f>'[57]FY20-21 Sales'!L$100</f>
        <v>2.0647725100000001</v>
      </c>
      <c r="M92" s="421">
        <f>'[57]FY20-21 Sales'!M$100</f>
        <v>2.0985855099999999</v>
      </c>
      <c r="N92" s="421">
        <f>'[57]FY20-21 Sales'!N$100</f>
        <v>2.0711328199999999</v>
      </c>
      <c r="O92" s="421">
        <f>'[57]FY20-21 Sales'!O$100</f>
        <v>2.13090446</v>
      </c>
      <c r="P92" s="421">
        <f>'[57]FY20-21 Sales'!P$100</f>
        <v>1.8812627399999999</v>
      </c>
      <c r="Q92" s="421">
        <f>'[57]FY20-21 Sales'!Q$100</f>
        <v>2.1219063199999999</v>
      </c>
      <c r="R92" s="421">
        <f>'[57]FY20-21 Sales'!R$100</f>
        <v>2.3021838400000001</v>
      </c>
      <c r="S92" s="403">
        <f t="shared" si="29"/>
        <v>24.532495070000003</v>
      </c>
    </row>
    <row r="93" spans="1:19">
      <c r="A93" s="340"/>
      <c r="B93" s="450"/>
      <c r="C93" s="411" t="s">
        <v>88</v>
      </c>
      <c r="D93" s="422">
        <f>[56]Services!$Q$112</f>
        <v>18</v>
      </c>
      <c r="E93" s="421">
        <f>[56]Load!$Q$112</f>
        <v>2.4849999999999999</v>
      </c>
      <c r="F93" s="421"/>
      <c r="G93" s="421">
        <f>'[57]FY20-21 Sales'!G$101</f>
        <v>0.14606034000000001</v>
      </c>
      <c r="H93" s="421">
        <f>'[57]FY20-21 Sales'!H$101</f>
        <v>0.15307436000000005</v>
      </c>
      <c r="I93" s="421">
        <f>'[57]FY20-21 Sales'!I$101</f>
        <v>0.17387750000000005</v>
      </c>
      <c r="J93" s="421">
        <f>'[57]FY20-21 Sales'!J$101</f>
        <v>0.14952850000000001</v>
      </c>
      <c r="K93" s="421">
        <f>'[57]FY20-21 Sales'!K$101</f>
        <v>0.12585150000000006</v>
      </c>
      <c r="L93" s="421">
        <f>'[57]FY20-21 Sales'!L$101</f>
        <v>0.14089400000000002</v>
      </c>
      <c r="M93" s="421">
        <f>'[57]FY20-21 Sales'!M$101</f>
        <v>0.12864249999999997</v>
      </c>
      <c r="N93" s="421">
        <f>'[57]FY20-21 Sales'!N$101</f>
        <v>0.13019999999999998</v>
      </c>
      <c r="O93" s="421">
        <f>'[57]FY20-21 Sales'!O$101</f>
        <v>0.10526099999999999</v>
      </c>
      <c r="P93" s="421">
        <f>'[57]FY20-21 Sales'!P$101</f>
        <v>0.11815349999999999</v>
      </c>
      <c r="Q93" s="421">
        <f>'[57]FY20-21 Sales'!Q$101</f>
        <v>0.12756700000000001</v>
      </c>
      <c r="R93" s="421">
        <f>'[57]FY20-21 Sales'!R$101</f>
        <v>0.11954499999999998</v>
      </c>
      <c r="S93" s="403">
        <f t="shared" si="29"/>
        <v>1.6186552000000001</v>
      </c>
    </row>
    <row r="94" spans="1:19">
      <c r="A94" s="340"/>
      <c r="B94" s="450"/>
      <c r="C94" s="412" t="s">
        <v>126</v>
      </c>
      <c r="D94" s="422"/>
      <c r="E94" s="421"/>
      <c r="F94" s="421"/>
      <c r="G94" s="421">
        <f>'[57]FY20-21 Sales'!G$102</f>
        <v>0.11192100000000001</v>
      </c>
      <c r="H94" s="421">
        <f>'[57]FY20-21 Sales'!H$102</f>
        <v>0.10971610000000001</v>
      </c>
      <c r="I94" s="421">
        <f>'[57]FY20-21 Sales'!I$102</f>
        <v>0.1098165</v>
      </c>
      <c r="J94" s="421">
        <f>'[57]FY20-21 Sales'!J$102</f>
        <v>0.1050465</v>
      </c>
      <c r="K94" s="421">
        <f>'[57]FY20-21 Sales'!K$102</f>
        <v>0.11222550000000001</v>
      </c>
      <c r="L94" s="421">
        <f>'[57]FY20-21 Sales'!L$102</f>
        <v>0.111637</v>
      </c>
      <c r="M94" s="421">
        <f>'[57]FY20-21 Sales'!M$102</f>
        <v>0.1186145</v>
      </c>
      <c r="N94" s="421">
        <f>'[57]FY20-21 Sales'!N$102</f>
        <v>0.1114845</v>
      </c>
      <c r="O94" s="421">
        <f>'[57]FY20-21 Sales'!O$102</f>
        <v>0.1048815</v>
      </c>
      <c r="P94" s="421">
        <f>'[57]FY20-21 Sales'!P$102</f>
        <v>9.9122500000000002E-2</v>
      </c>
      <c r="Q94" s="421">
        <f>'[57]FY20-21 Sales'!Q$102</f>
        <v>0.1120125</v>
      </c>
      <c r="R94" s="421">
        <f>'[57]FY20-21 Sales'!R$102</f>
        <v>0.1096355</v>
      </c>
      <c r="S94" s="403">
        <f t="shared" si="29"/>
        <v>1.3161136</v>
      </c>
    </row>
    <row r="95" spans="1:19">
      <c r="A95" s="340"/>
      <c r="B95" s="450"/>
      <c r="C95" s="412" t="s">
        <v>127</v>
      </c>
      <c r="D95" s="422"/>
      <c r="E95" s="421"/>
      <c r="F95" s="421"/>
      <c r="G95" s="421">
        <f>'[57]FY20-21 Sales'!G$103</f>
        <v>8.364916E-2</v>
      </c>
      <c r="H95" s="421">
        <f>'[57]FY20-21 Sales'!H$103</f>
        <v>8.3731440000000004E-2</v>
      </c>
      <c r="I95" s="421">
        <f>'[57]FY20-21 Sales'!I$103</f>
        <v>8.5438E-2</v>
      </c>
      <c r="J95" s="421">
        <f>'[57]FY20-21 Sales'!J$103</f>
        <v>8.3724999999999994E-2</v>
      </c>
      <c r="K95" s="421">
        <f>'[57]FY20-21 Sales'!K$103</f>
        <v>9.1924000000000006E-2</v>
      </c>
      <c r="L95" s="421">
        <f>'[57]FY20-21 Sales'!L$103</f>
        <v>8.7817500000000007E-2</v>
      </c>
      <c r="M95" s="421">
        <f>'[57]FY20-21 Sales'!M$103</f>
        <v>8.6148000000000002E-2</v>
      </c>
      <c r="N95" s="421">
        <f>'[57]FY20-21 Sales'!N$103</f>
        <v>8.3001500000000006E-2</v>
      </c>
      <c r="O95" s="421">
        <f>'[57]FY20-21 Sales'!O$103</f>
        <v>8.0910999999999997E-2</v>
      </c>
      <c r="P95" s="421">
        <f>'[57]FY20-21 Sales'!P$103</f>
        <v>8.1117499999999995E-2</v>
      </c>
      <c r="Q95" s="421">
        <f>'[57]FY20-21 Sales'!Q$103</f>
        <v>8.3017499999999994E-2</v>
      </c>
      <c r="R95" s="421">
        <f>'[57]FY20-21 Sales'!R$103</f>
        <v>7.5146500000000005E-2</v>
      </c>
      <c r="S95" s="403">
        <f t="shared" si="29"/>
        <v>1.0056270999999999</v>
      </c>
    </row>
    <row r="96" spans="1:19">
      <c r="A96" s="340"/>
      <c r="B96" s="450"/>
      <c r="C96" s="412" t="s">
        <v>128</v>
      </c>
      <c r="D96" s="422"/>
      <c r="E96" s="421"/>
      <c r="F96" s="421"/>
      <c r="G96" s="421">
        <f>'[57]FY20-21 Sales'!G$104</f>
        <v>0.19601350000000001</v>
      </c>
      <c r="H96" s="421">
        <f>'[57]FY20-21 Sales'!H$104</f>
        <v>0.21346210000000002</v>
      </c>
      <c r="I96" s="421">
        <f>'[57]FY20-21 Sales'!I$104</f>
        <v>0.21521399999999999</v>
      </c>
      <c r="J96" s="421">
        <f>'[57]FY20-21 Sales'!J$104</f>
        <v>0.19436300000000001</v>
      </c>
      <c r="K96" s="421">
        <f>'[57]FY20-21 Sales'!K$104</f>
        <v>0.196552</v>
      </c>
      <c r="L96" s="421">
        <f>'[57]FY20-21 Sales'!L$104</f>
        <v>0.1925965</v>
      </c>
      <c r="M96" s="421">
        <f>'[57]FY20-21 Sales'!M$104</f>
        <v>0.18849299999999999</v>
      </c>
      <c r="N96" s="421">
        <f>'[57]FY20-21 Sales'!N$104</f>
        <v>0.17052899999999999</v>
      </c>
      <c r="O96" s="421">
        <f>'[57]FY20-21 Sales'!O$104</f>
        <v>0.1761915</v>
      </c>
      <c r="P96" s="421">
        <f>'[57]FY20-21 Sales'!P$104</f>
        <v>0.1580155</v>
      </c>
      <c r="Q96" s="421">
        <f>'[57]FY20-21 Sales'!Q$104</f>
        <v>0.17673700000000001</v>
      </c>
      <c r="R96" s="421">
        <f>'[57]FY20-21 Sales'!R$104</f>
        <v>0.18223900000000001</v>
      </c>
      <c r="S96" s="403">
        <f t="shared" si="29"/>
        <v>2.2604061000000004</v>
      </c>
    </row>
    <row r="97" spans="1:19">
      <c r="A97" s="340"/>
      <c r="B97" s="450"/>
      <c r="C97" s="412" t="s">
        <v>89</v>
      </c>
      <c r="D97" s="422">
        <f>[56]Services!$Q$113</f>
        <v>205</v>
      </c>
      <c r="E97" s="421">
        <f>[56]Load!$Q$113</f>
        <v>67.215100000000007</v>
      </c>
      <c r="F97" s="421"/>
      <c r="G97" s="421">
        <f>'[57]FY20-21 Sales'!G$105</f>
        <v>4.8261699099999849</v>
      </c>
      <c r="H97" s="421">
        <f>'[57]FY20-21 Sales'!H$105</f>
        <v>0.97720500000001054</v>
      </c>
      <c r="I97" s="421">
        <f>'[57]FY20-21 Sales'!I$105</f>
        <v>0.72237499999999233</v>
      </c>
      <c r="J97" s="421">
        <f>'[57]FY20-21 Sales'!J$105</f>
        <v>1.8892469099999805</v>
      </c>
      <c r="K97" s="421">
        <f>'[57]FY20-21 Sales'!K$105</f>
        <v>2.7376400000001602</v>
      </c>
      <c r="L97" s="421">
        <f>'[57]FY20-21 Sales'!L$105</f>
        <v>2.4940890000000002</v>
      </c>
      <c r="M97" s="421">
        <f>'[57]FY20-21 Sales'!M$105</f>
        <v>1.1308950000000035</v>
      </c>
      <c r="N97" s="421">
        <f>'[57]FY20-21 Sales'!N$105</f>
        <v>1.3840512500000113</v>
      </c>
      <c r="O97" s="421">
        <f>'[57]FY20-21 Sales'!O$105</f>
        <v>1.5312244999999989</v>
      </c>
      <c r="P97" s="421">
        <f>'[57]FY20-21 Sales'!P$105</f>
        <v>4.1464109999999916</v>
      </c>
      <c r="Q97" s="421">
        <f>'[57]FY20-21 Sales'!Q$105</f>
        <v>5.5994969999999551</v>
      </c>
      <c r="R97" s="421">
        <f>'[57]FY20-21 Sales'!R$105</f>
        <v>5.9826660000000054</v>
      </c>
      <c r="S97" s="403">
        <f t="shared" si="29"/>
        <v>33.421470570000096</v>
      </c>
    </row>
    <row r="98" spans="1:19">
      <c r="A98" s="340"/>
      <c r="B98" s="450"/>
      <c r="C98" s="412" t="s">
        <v>91</v>
      </c>
      <c r="D98" s="422">
        <f>[56]Services!$Q$115</f>
        <v>123</v>
      </c>
      <c r="E98" s="421">
        <f>[56]Load!$Q$115</f>
        <v>38.677</v>
      </c>
      <c r="F98" s="421"/>
      <c r="G98" s="421">
        <f>'[57]FY20-21 Sales'!G$107</f>
        <v>11.0481835</v>
      </c>
      <c r="H98" s="421">
        <f>'[57]FY20-21 Sales'!H$107</f>
        <v>10.826720999999999</v>
      </c>
      <c r="I98" s="421">
        <f>'[57]FY20-21 Sales'!I$107</f>
        <v>11.760232</v>
      </c>
      <c r="J98" s="421">
        <f>'[57]FY20-21 Sales'!J$107</f>
        <v>11.0379413</v>
      </c>
      <c r="K98" s="421">
        <f>'[57]FY20-21 Sales'!K$107</f>
        <v>11.311246000000001</v>
      </c>
      <c r="L98" s="421">
        <f>'[57]FY20-21 Sales'!L$107</f>
        <v>11.106309</v>
      </c>
      <c r="M98" s="421">
        <f>'[57]FY20-21 Sales'!M$107</f>
        <v>11.230182449999999</v>
      </c>
      <c r="N98" s="421">
        <f>'[57]FY20-21 Sales'!N$107</f>
        <v>12.053718999999999</v>
      </c>
      <c r="O98" s="421">
        <f>'[57]FY20-21 Sales'!O$107</f>
        <v>11.853188250000001</v>
      </c>
      <c r="P98" s="421">
        <f>'[57]FY20-21 Sales'!P$107</f>
        <v>11.88758595</v>
      </c>
      <c r="Q98" s="421">
        <f>'[57]FY20-21 Sales'!Q$107</f>
        <v>11.491752999999999</v>
      </c>
      <c r="R98" s="421">
        <f>'[57]FY20-21 Sales'!R$107</f>
        <v>10.861017</v>
      </c>
      <c r="S98" s="403">
        <f t="shared" si="29"/>
        <v>136.46807845000001</v>
      </c>
    </row>
    <row r="99" spans="1:19">
      <c r="A99" s="340"/>
      <c r="B99" s="450"/>
      <c r="C99" s="411" t="s">
        <v>92</v>
      </c>
      <c r="D99" s="422">
        <f>[56]Services!$Q$116</f>
        <v>18</v>
      </c>
      <c r="E99" s="421">
        <f>[56]Load!$Q$116</f>
        <v>5.0250000000000004</v>
      </c>
      <c r="F99" s="421"/>
      <c r="G99" s="421">
        <f>'[57]FY20-21 Sales'!G$108</f>
        <v>0.75789200000000001</v>
      </c>
      <c r="H99" s="421">
        <f>'[57]FY20-21 Sales'!H$108</f>
        <v>0.82631500000000002</v>
      </c>
      <c r="I99" s="421">
        <f>'[57]FY20-21 Sales'!I$108</f>
        <v>0.91620199999999996</v>
      </c>
      <c r="J99" s="421">
        <f>'[57]FY20-21 Sales'!J$108</f>
        <v>0.84402728000000005</v>
      </c>
      <c r="K99" s="421">
        <f>'[57]FY20-21 Sales'!K$108</f>
        <v>0.82439200000000001</v>
      </c>
      <c r="L99" s="421">
        <f>'[57]FY20-21 Sales'!L$108</f>
        <v>0.77902800000000005</v>
      </c>
      <c r="M99" s="421">
        <f>'[57]FY20-21 Sales'!M$108</f>
        <v>0.77795599999999998</v>
      </c>
      <c r="N99" s="421">
        <f>'[57]FY20-21 Sales'!N$108</f>
        <v>0.64490999999999998</v>
      </c>
      <c r="O99" s="421">
        <f>'[57]FY20-21 Sales'!O$108</f>
        <v>0.58454300000000003</v>
      </c>
      <c r="P99" s="421">
        <f>'[57]FY20-21 Sales'!P$108</f>
        <v>0.58322200000000002</v>
      </c>
      <c r="Q99" s="421">
        <f>'[57]FY20-21 Sales'!Q$108</f>
        <v>0.60407200000000005</v>
      </c>
      <c r="R99" s="421">
        <f>'[57]FY20-21 Sales'!R$108</f>
        <v>0.63801799999999997</v>
      </c>
      <c r="S99" s="403">
        <f t="shared" si="29"/>
        <v>8.780577280000001</v>
      </c>
    </row>
    <row r="100" spans="1:19">
      <c r="A100" s="340"/>
      <c r="B100" s="450"/>
      <c r="C100" s="411" t="s">
        <v>135</v>
      </c>
      <c r="D100" s="422">
        <f>[56]Services!$Q$118</f>
        <v>36</v>
      </c>
      <c r="E100" s="421">
        <f>[56]Load!$Q$118</f>
        <v>14.695</v>
      </c>
      <c r="F100" s="421"/>
      <c r="G100" s="421">
        <f>'[57]FY20-21 Sales'!G$110</f>
        <v>2.1111960000000001</v>
      </c>
      <c r="H100" s="421">
        <f>'[57]FY20-21 Sales'!H$110</f>
        <v>1.9591540000000001</v>
      </c>
      <c r="I100" s="421">
        <f>'[57]FY20-21 Sales'!I$110</f>
        <v>2.106293</v>
      </c>
      <c r="J100" s="421">
        <f>'[57]FY20-21 Sales'!J$110</f>
        <v>2.096819</v>
      </c>
      <c r="K100" s="421">
        <f>'[57]FY20-21 Sales'!K$110</f>
        <v>2.0013839999999998</v>
      </c>
      <c r="L100" s="421">
        <f>'[57]FY20-21 Sales'!L$110</f>
        <v>2.329666</v>
      </c>
      <c r="M100" s="421">
        <f>'[57]FY20-21 Sales'!M$110</f>
        <v>2.075796</v>
      </c>
      <c r="N100" s="421">
        <f>'[57]FY20-21 Sales'!N$110</f>
        <v>2.1038610000000002</v>
      </c>
      <c r="O100" s="421">
        <f>'[57]FY20-21 Sales'!O$110</f>
        <v>1.881329</v>
      </c>
      <c r="P100" s="421">
        <f>'[57]FY20-21 Sales'!P$110</f>
        <v>1.7059150000000001</v>
      </c>
      <c r="Q100" s="421">
        <f>'[57]FY20-21 Sales'!Q$110</f>
        <v>1.75376</v>
      </c>
      <c r="R100" s="421">
        <f>'[57]FY20-21 Sales'!R$110</f>
        <v>1.6113960000000001</v>
      </c>
      <c r="S100" s="403">
        <f t="shared" si="29"/>
        <v>23.736568999999999</v>
      </c>
    </row>
    <row r="101" spans="1:19">
      <c r="A101" s="340"/>
      <c r="B101" s="450"/>
      <c r="C101" s="411" t="s">
        <v>151</v>
      </c>
      <c r="D101" s="422">
        <f>[56]Services!$Q$117</f>
        <v>1</v>
      </c>
      <c r="E101" s="421">
        <f>[56]Load!$Q$117</f>
        <v>211.40524000000022</v>
      </c>
      <c r="F101" s="421"/>
      <c r="G101" s="421">
        <f>'[57]FY20-21 Sales'!G$111</f>
        <v>98.315128000000001</v>
      </c>
      <c r="H101" s="421">
        <f>'[57]FY20-21 Sales'!H$111</f>
        <v>40.329764470000001</v>
      </c>
      <c r="I101" s="421">
        <f>'[57]FY20-21 Sales'!I$111</f>
        <v>49.983177659999996</v>
      </c>
      <c r="J101" s="421">
        <f>'[57]FY20-21 Sales'!J$111</f>
        <v>87.848506</v>
      </c>
      <c r="K101" s="421">
        <f>'[57]FY20-21 Sales'!K$111</f>
        <v>84.704957870000001</v>
      </c>
      <c r="L101" s="421">
        <f>'[57]FY20-21 Sales'!L$111</f>
        <v>78.185614000000001</v>
      </c>
      <c r="M101" s="421">
        <f>'[57]FY20-21 Sales'!M$111</f>
        <v>53.198448999999997</v>
      </c>
      <c r="N101" s="421">
        <f>'[57]FY20-21 Sales'!N$111</f>
        <v>43.873797000000003</v>
      </c>
      <c r="O101" s="421">
        <f>'[57]FY20-21 Sales'!O$111</f>
        <v>68.876333000000002</v>
      </c>
      <c r="P101" s="421">
        <f>'[57]FY20-21 Sales'!P$111</f>
        <v>114.321118</v>
      </c>
      <c r="Q101" s="421">
        <f>'[57]FY20-21 Sales'!Q$111</f>
        <v>102.93013000000001</v>
      </c>
      <c r="R101" s="421">
        <f>'[57]FY20-21 Sales'!R$111</f>
        <v>115.68003499999999</v>
      </c>
      <c r="S101" s="403">
        <f t="shared" si="29"/>
        <v>938.24700999999993</v>
      </c>
    </row>
    <row r="102" spans="1:19">
      <c r="A102" s="340"/>
      <c r="B102" s="450"/>
      <c r="C102" s="400" t="s">
        <v>155</v>
      </c>
      <c r="D102" s="422"/>
      <c r="E102" s="421"/>
      <c r="F102" s="421"/>
      <c r="G102" s="421"/>
      <c r="H102" s="421"/>
      <c r="I102" s="421"/>
      <c r="J102" s="421"/>
      <c r="K102" s="421"/>
      <c r="L102" s="421"/>
      <c r="M102" s="421"/>
      <c r="N102" s="421"/>
      <c r="O102" s="421"/>
      <c r="P102" s="421"/>
      <c r="Q102" s="421"/>
      <c r="R102" s="421"/>
      <c r="S102" s="403">
        <f t="shared" si="29"/>
        <v>0</v>
      </c>
    </row>
    <row r="103" spans="1:19">
      <c r="A103" s="340"/>
      <c r="B103" s="450"/>
      <c r="C103" s="400" t="s">
        <v>96</v>
      </c>
      <c r="D103" s="423">
        <f>SUM(D104:D128)</f>
        <v>129</v>
      </c>
      <c r="E103" s="467">
        <f>SUM(E104:E128)</f>
        <v>228.74999999999997</v>
      </c>
      <c r="F103" s="467">
        <f t="shared" ref="F103:R103" si="30">SUM(F104:F128)</f>
        <v>0</v>
      </c>
      <c r="G103" s="467">
        <f t="shared" si="30"/>
        <v>43.544773659668863</v>
      </c>
      <c r="H103" s="467">
        <f t="shared" si="30"/>
        <v>40.576514999999993</v>
      </c>
      <c r="I103" s="467">
        <f t="shared" si="30"/>
        <v>49.820824000000002</v>
      </c>
      <c r="J103" s="467">
        <f t="shared" si="30"/>
        <v>47.651614000000002</v>
      </c>
      <c r="K103" s="467">
        <f t="shared" si="30"/>
        <v>56.838764000000005</v>
      </c>
      <c r="L103" s="467">
        <f t="shared" si="30"/>
        <v>52.847152150000007</v>
      </c>
      <c r="M103" s="467">
        <f t="shared" si="30"/>
        <v>49.163280999999998</v>
      </c>
      <c r="N103" s="467">
        <f t="shared" si="30"/>
        <v>51.145862000000001</v>
      </c>
      <c r="O103" s="467">
        <f t="shared" si="30"/>
        <v>50.732393299999998</v>
      </c>
      <c r="P103" s="467">
        <f t="shared" si="30"/>
        <v>54.00740600000001</v>
      </c>
      <c r="Q103" s="467">
        <f t="shared" si="30"/>
        <v>56.483547000000002</v>
      </c>
      <c r="R103" s="467">
        <f t="shared" si="30"/>
        <v>57.980675840000011</v>
      </c>
      <c r="S103" s="467">
        <f>SUM(G103:R103)</f>
        <v>610.79280794966894</v>
      </c>
    </row>
    <row r="104" spans="1:19">
      <c r="A104" s="340"/>
      <c r="B104" s="450"/>
      <c r="C104" s="411" t="s">
        <v>81</v>
      </c>
      <c r="D104" s="422">
        <f>[56]Services!$Q$122</f>
        <v>47</v>
      </c>
      <c r="E104" s="421">
        <f>[56]Load!$Q$122</f>
        <v>64.600999999999999</v>
      </c>
      <c r="F104" s="421"/>
      <c r="G104" s="421">
        <f>'[57]FY20-21 Sales'!G$114</f>
        <v>3.1499199996688598</v>
      </c>
      <c r="H104" s="421">
        <f>'[57]FY20-21 Sales'!H$114</f>
        <v>3.3906559999999986</v>
      </c>
      <c r="I104" s="421">
        <f>'[57]FY20-21 Sales'!I$114</f>
        <v>5.3239469999999995</v>
      </c>
      <c r="J104" s="421">
        <f>'[57]FY20-21 Sales'!J$114</f>
        <v>5.1623439999999983</v>
      </c>
      <c r="K104" s="421">
        <f>'[57]FY20-21 Sales'!K$114</f>
        <v>5.1632940000000005</v>
      </c>
      <c r="L104" s="421">
        <f>'[57]FY20-21 Sales'!L$114</f>
        <v>5.3052121500000009</v>
      </c>
      <c r="M104" s="421">
        <f>'[57]FY20-21 Sales'!M$114</f>
        <v>5.0382399999999983</v>
      </c>
      <c r="N104" s="421">
        <f>'[57]FY20-21 Sales'!N$114</f>
        <v>5.4429290000000021</v>
      </c>
      <c r="O104" s="421">
        <f>'[57]FY20-21 Sales'!O$114</f>
        <v>5.1534672999999982</v>
      </c>
      <c r="P104" s="421">
        <f>'[57]FY20-21 Sales'!P$114</f>
        <v>6.6032532500000087</v>
      </c>
      <c r="Q104" s="421">
        <f>'[57]FY20-21 Sales'!Q$114</f>
        <v>6.5507149999999994</v>
      </c>
      <c r="R104" s="421">
        <f>'[57]FY20-21 Sales'!R$114</f>
        <v>9.809525340000004</v>
      </c>
      <c r="S104" s="403">
        <f t="shared" ref="S104:S128" si="31">SUM(G104:R104)</f>
        <v>66.09350303966886</v>
      </c>
    </row>
    <row r="105" spans="1:19" s="205" customFormat="1">
      <c r="A105" s="448"/>
      <c r="B105" s="449"/>
      <c r="C105" s="411" t="s">
        <v>82</v>
      </c>
      <c r="D105" s="422"/>
      <c r="E105" s="421"/>
      <c r="F105" s="421"/>
      <c r="G105" s="421"/>
      <c r="H105" s="421"/>
      <c r="I105" s="421"/>
      <c r="J105" s="421"/>
      <c r="K105" s="421"/>
      <c r="L105" s="421"/>
      <c r="M105" s="421"/>
      <c r="N105" s="421"/>
      <c r="O105" s="421"/>
      <c r="P105" s="421"/>
      <c r="Q105" s="421"/>
      <c r="R105" s="421"/>
      <c r="S105" s="403">
        <f t="shared" si="31"/>
        <v>0</v>
      </c>
    </row>
    <row r="106" spans="1:19">
      <c r="A106" s="340"/>
      <c r="B106" s="450"/>
      <c r="C106" s="411" t="s">
        <v>83</v>
      </c>
      <c r="D106" s="422"/>
      <c r="E106" s="421"/>
      <c r="F106" s="421"/>
      <c r="G106" s="421"/>
      <c r="H106" s="421"/>
      <c r="I106" s="421"/>
      <c r="J106" s="421"/>
      <c r="K106" s="421"/>
      <c r="L106" s="421"/>
      <c r="M106" s="421"/>
      <c r="N106" s="421"/>
      <c r="O106" s="421"/>
      <c r="P106" s="421"/>
      <c r="Q106" s="421"/>
      <c r="R106" s="421"/>
      <c r="S106" s="403">
        <f t="shared" si="31"/>
        <v>0</v>
      </c>
    </row>
    <row r="107" spans="1:19">
      <c r="A107" s="340"/>
      <c r="B107" s="450"/>
      <c r="C107" s="411" t="s">
        <v>84</v>
      </c>
      <c r="D107" s="422"/>
      <c r="E107" s="421"/>
      <c r="F107" s="421"/>
      <c r="G107" s="421"/>
      <c r="H107" s="421"/>
      <c r="I107" s="421"/>
      <c r="J107" s="421"/>
      <c r="K107" s="421"/>
      <c r="L107" s="421"/>
      <c r="M107" s="421"/>
      <c r="N107" s="421"/>
      <c r="O107" s="421"/>
      <c r="P107" s="421"/>
      <c r="Q107" s="421"/>
      <c r="R107" s="421"/>
      <c r="S107" s="403">
        <f t="shared" si="31"/>
        <v>0</v>
      </c>
    </row>
    <row r="108" spans="1:19">
      <c r="A108" s="340"/>
      <c r="B108" s="450"/>
      <c r="C108" s="412" t="s">
        <v>126</v>
      </c>
      <c r="D108" s="422"/>
      <c r="E108" s="421"/>
      <c r="F108" s="421"/>
      <c r="G108" s="421">
        <f>'[57]FY20-21 Sales'!G$122</f>
        <v>1.8111999999999999</v>
      </c>
      <c r="H108" s="421">
        <f>'[57]FY20-21 Sales'!H$122</f>
        <v>1.9034800000000001</v>
      </c>
      <c r="I108" s="421">
        <f>'[57]FY20-21 Sales'!I$122</f>
        <v>2.6913450000000001</v>
      </c>
      <c r="J108" s="421">
        <f>'[57]FY20-21 Sales'!J$122</f>
        <v>2.7087500000000002</v>
      </c>
      <c r="K108" s="421">
        <f>'[57]FY20-21 Sales'!K$122</f>
        <v>2.8837250000000001</v>
      </c>
      <c r="L108" s="421">
        <f>'[57]FY20-21 Sales'!L$122</f>
        <v>2.8624049999999999</v>
      </c>
      <c r="M108" s="421">
        <f>'[57]FY20-21 Sales'!M$122</f>
        <v>2.9556</v>
      </c>
      <c r="N108" s="421">
        <f>'[57]FY20-21 Sales'!N$122</f>
        <v>2.9826600000000001</v>
      </c>
      <c r="O108" s="421">
        <f>'[57]FY20-21 Sales'!O$122</f>
        <v>3.023136</v>
      </c>
      <c r="P108" s="421">
        <f>'[57]FY20-21 Sales'!P$122</f>
        <v>3.1850554999999998</v>
      </c>
      <c r="Q108" s="421">
        <f>'[57]FY20-21 Sales'!Q$122</f>
        <v>3.130817</v>
      </c>
      <c r="R108" s="421">
        <f>'[57]FY20-21 Sales'!R$122</f>
        <v>2.8970929999999999</v>
      </c>
      <c r="S108" s="403">
        <f t="shared" si="31"/>
        <v>33.035266499999999</v>
      </c>
    </row>
    <row r="109" spans="1:19">
      <c r="A109" s="340"/>
      <c r="B109" s="450"/>
      <c r="C109" s="412" t="s">
        <v>127</v>
      </c>
      <c r="D109" s="422"/>
      <c r="E109" s="421"/>
      <c r="F109" s="421"/>
      <c r="G109" s="421">
        <f>'[57]FY20-21 Sales'!G$123</f>
        <v>1.381575</v>
      </c>
      <c r="H109" s="421">
        <f>'[57]FY20-21 Sales'!H$123</f>
        <v>1.5293950000000001</v>
      </c>
      <c r="I109" s="421">
        <f>'[57]FY20-21 Sales'!I$123</f>
        <v>2.3480599999999998</v>
      </c>
      <c r="J109" s="421">
        <f>'[57]FY20-21 Sales'!J$123</f>
        <v>2.3608150000000001</v>
      </c>
      <c r="K109" s="421">
        <f>'[57]FY20-21 Sales'!K$123</f>
        <v>2.3388650000000002</v>
      </c>
      <c r="L109" s="421">
        <f>'[57]FY20-21 Sales'!L$123</f>
        <v>2.4249999999999998</v>
      </c>
      <c r="M109" s="421">
        <f>'[57]FY20-21 Sales'!M$123</f>
        <v>2.4900924999999998</v>
      </c>
      <c r="N109" s="421">
        <f>'[57]FY20-21 Sales'!N$123</f>
        <v>2.5285099999999998</v>
      </c>
      <c r="O109" s="421">
        <f>'[57]FY20-21 Sales'!O$123</f>
        <v>2.5810650000000002</v>
      </c>
      <c r="P109" s="421">
        <f>'[57]FY20-21 Sales'!P$123</f>
        <v>2.6217800000000002</v>
      </c>
      <c r="Q109" s="421">
        <f>'[57]FY20-21 Sales'!Q$123</f>
        <v>2.5427300000000002</v>
      </c>
      <c r="R109" s="421">
        <f>'[57]FY20-21 Sales'!R$123</f>
        <v>2.4356949999999999</v>
      </c>
      <c r="S109" s="403">
        <f t="shared" si="31"/>
        <v>27.583582499999999</v>
      </c>
    </row>
    <row r="110" spans="1:19">
      <c r="A110" s="340"/>
      <c r="B110" s="450"/>
      <c r="C110" s="412" t="s">
        <v>128</v>
      </c>
      <c r="D110" s="422"/>
      <c r="E110" s="421"/>
      <c r="F110" s="421"/>
      <c r="G110" s="421">
        <f>'[57]FY20-21 Sales'!G$124</f>
        <v>3.2415699999999998</v>
      </c>
      <c r="H110" s="421">
        <f>'[57]FY20-21 Sales'!H$124</f>
        <v>3.494005</v>
      </c>
      <c r="I110" s="421">
        <f>'[57]FY20-21 Sales'!I$124</f>
        <v>4.7808000000000002</v>
      </c>
      <c r="J110" s="421">
        <f>'[57]FY20-21 Sales'!J$124</f>
        <v>4.8320400000000001</v>
      </c>
      <c r="K110" s="421">
        <f>'[57]FY20-21 Sales'!K$124</f>
        <v>5.179055</v>
      </c>
      <c r="L110" s="421">
        <f>'[57]FY20-21 Sales'!L$124</f>
        <v>5.3392099999999996</v>
      </c>
      <c r="M110" s="421">
        <f>'[57]FY20-21 Sales'!M$124</f>
        <v>5.6117825000000003</v>
      </c>
      <c r="N110" s="421">
        <f>'[57]FY20-21 Sales'!N$124</f>
        <v>5.4984849999999996</v>
      </c>
      <c r="O110" s="421">
        <f>'[57]FY20-21 Sales'!O$124</f>
        <v>6.2540100000000001</v>
      </c>
      <c r="P110" s="421">
        <f>'[57]FY20-21 Sales'!P$124</f>
        <v>6.0271412499999997</v>
      </c>
      <c r="Q110" s="421">
        <f>'[57]FY20-21 Sales'!Q$124</f>
        <v>5.8491799999999996</v>
      </c>
      <c r="R110" s="421">
        <f>'[57]FY20-21 Sales'!R$124</f>
        <v>5.3955525</v>
      </c>
      <c r="S110" s="403">
        <f t="shared" si="31"/>
        <v>61.502831250000007</v>
      </c>
    </row>
    <row r="111" spans="1:19">
      <c r="A111" s="340"/>
      <c r="B111" s="450"/>
      <c r="C111" s="411" t="s">
        <v>110</v>
      </c>
      <c r="D111" s="422"/>
      <c r="E111" s="421"/>
      <c r="F111" s="421"/>
      <c r="G111" s="421"/>
      <c r="H111" s="421"/>
      <c r="I111" s="421"/>
      <c r="J111" s="421"/>
      <c r="K111" s="421"/>
      <c r="L111" s="421"/>
      <c r="M111" s="421"/>
      <c r="N111" s="421"/>
      <c r="O111" s="421"/>
      <c r="P111" s="421"/>
      <c r="Q111" s="421"/>
      <c r="R111" s="421"/>
      <c r="S111" s="403">
        <f t="shared" si="31"/>
        <v>0</v>
      </c>
    </row>
    <row r="112" spans="1:19" ht="28.8">
      <c r="A112" s="340"/>
      <c r="B112" s="450"/>
      <c r="C112" s="412" t="s">
        <v>148</v>
      </c>
      <c r="D112" s="422"/>
      <c r="E112" s="421"/>
      <c r="F112" s="421"/>
      <c r="G112" s="421"/>
      <c r="H112" s="421"/>
      <c r="I112" s="421"/>
      <c r="J112" s="421"/>
      <c r="K112" s="421"/>
      <c r="L112" s="421"/>
      <c r="M112" s="421"/>
      <c r="N112" s="421"/>
      <c r="O112" s="421"/>
      <c r="P112" s="421"/>
      <c r="Q112" s="421"/>
      <c r="R112" s="421"/>
      <c r="S112" s="403">
        <f t="shared" si="31"/>
        <v>0</v>
      </c>
    </row>
    <row r="113" spans="1:19" ht="28.8">
      <c r="A113" s="340"/>
      <c r="B113" s="450"/>
      <c r="C113" s="412" t="s">
        <v>149</v>
      </c>
      <c r="D113" s="422"/>
      <c r="E113" s="421"/>
      <c r="F113" s="421"/>
      <c r="G113" s="421"/>
      <c r="H113" s="421"/>
      <c r="I113" s="421"/>
      <c r="J113" s="421"/>
      <c r="K113" s="421"/>
      <c r="L113" s="421"/>
      <c r="M113" s="421"/>
      <c r="N113" s="421"/>
      <c r="O113" s="421"/>
      <c r="P113" s="421"/>
      <c r="Q113" s="421"/>
      <c r="R113" s="421"/>
      <c r="S113" s="403">
        <f t="shared" si="31"/>
        <v>0</v>
      </c>
    </row>
    <row r="114" spans="1:19" ht="28.8">
      <c r="A114" s="340"/>
      <c r="B114" s="450"/>
      <c r="C114" s="412" t="s">
        <v>150</v>
      </c>
      <c r="D114" s="422"/>
      <c r="E114" s="421"/>
      <c r="F114" s="421"/>
      <c r="G114" s="421"/>
      <c r="H114" s="421"/>
      <c r="I114" s="421"/>
      <c r="J114" s="421"/>
      <c r="K114" s="421"/>
      <c r="L114" s="421"/>
      <c r="M114" s="421"/>
      <c r="N114" s="421"/>
      <c r="O114" s="421"/>
      <c r="P114" s="421"/>
      <c r="Q114" s="421"/>
      <c r="R114" s="421"/>
      <c r="S114" s="403">
        <f t="shared" si="31"/>
        <v>0</v>
      </c>
    </row>
    <row r="115" spans="1:19">
      <c r="A115" s="340"/>
      <c r="B115" s="450"/>
      <c r="C115" s="411" t="s">
        <v>86</v>
      </c>
      <c r="D115" s="422">
        <f>[56]Services!$Q$126</f>
        <v>1</v>
      </c>
      <c r="E115" s="421">
        <f>[56]Load!$Q$126</f>
        <v>5.85</v>
      </c>
      <c r="F115" s="421"/>
      <c r="G115" s="421">
        <f>'[57]FY20-21 Sales'!G$125</f>
        <v>1.2976000000000001</v>
      </c>
      <c r="H115" s="421">
        <f>'[57]FY20-21 Sales'!H$125</f>
        <v>1.6434</v>
      </c>
      <c r="I115" s="421">
        <f>'[57]FY20-21 Sales'!I$125</f>
        <v>2.2686000000000002</v>
      </c>
      <c r="J115" s="421">
        <f>'[57]FY20-21 Sales'!J$125</f>
        <v>3.5619999999999998</v>
      </c>
      <c r="K115" s="421">
        <f>'[57]FY20-21 Sales'!K$125</f>
        <v>4.0523999999999996</v>
      </c>
      <c r="L115" s="421">
        <f>'[57]FY20-21 Sales'!L$125</f>
        <v>3.7856000000000001</v>
      </c>
      <c r="M115" s="421">
        <f>'[57]FY20-21 Sales'!M$125</f>
        <v>3.0543999999999998</v>
      </c>
      <c r="N115" s="421">
        <f>'[57]FY20-21 Sales'!N$125</f>
        <v>3.0682</v>
      </c>
      <c r="O115" s="421">
        <f>'[57]FY20-21 Sales'!O$125</f>
        <v>3.2804000000000002</v>
      </c>
      <c r="P115" s="421">
        <f>'[57]FY20-21 Sales'!P$125</f>
        <v>3.5649999999999999</v>
      </c>
      <c r="Q115" s="421">
        <f>'[57]FY20-21 Sales'!Q$125</f>
        <v>3.8460000000000001</v>
      </c>
      <c r="R115" s="421">
        <f>'[57]FY20-21 Sales'!R$125</f>
        <v>3.5564</v>
      </c>
      <c r="S115" s="403">
        <f t="shared" si="31"/>
        <v>36.980000000000004</v>
      </c>
    </row>
    <row r="116" spans="1:19">
      <c r="A116" s="340"/>
      <c r="B116" s="450"/>
      <c r="C116" s="411" t="s">
        <v>87</v>
      </c>
      <c r="D116" s="422">
        <f>[56]Services!$Q$127</f>
        <v>16</v>
      </c>
      <c r="E116" s="421">
        <f>[56]Load!$Q$127</f>
        <v>8.1769999999999996</v>
      </c>
      <c r="F116" s="421"/>
      <c r="G116" s="421">
        <f>'[57]FY20-21 Sales'!G$126</f>
        <v>0.19097956000000002</v>
      </c>
      <c r="H116" s="421">
        <f>'[57]FY20-21 Sales'!H$126</f>
        <v>0.30530922000000016</v>
      </c>
      <c r="I116" s="421">
        <f>'[57]FY20-21 Sales'!I$126</f>
        <v>0.3243434300000001</v>
      </c>
      <c r="J116" s="421">
        <f>'[57]FY20-21 Sales'!J$126</f>
        <v>0.31265915000000011</v>
      </c>
      <c r="K116" s="421">
        <f>'[57]FY20-21 Sales'!K$126</f>
        <v>0.28544585000000006</v>
      </c>
      <c r="L116" s="421">
        <f>'[57]FY20-21 Sales'!L$126</f>
        <v>0.72085580999999987</v>
      </c>
      <c r="M116" s="421">
        <f>'[57]FY20-21 Sales'!M$126</f>
        <v>0.30356130999999997</v>
      </c>
      <c r="N116" s="421">
        <f>'[57]FY20-21 Sales'!N$126</f>
        <v>0.25141193999999994</v>
      </c>
      <c r="O116" s="421">
        <f>'[57]FY20-21 Sales'!O$126</f>
        <v>0.17191726000000002</v>
      </c>
      <c r="P116" s="421">
        <f>'[57]FY20-21 Sales'!P$126</f>
        <v>0.25708455999999996</v>
      </c>
      <c r="Q116" s="421">
        <f>'[57]FY20-21 Sales'!Q$126</f>
        <v>0.21904974000000005</v>
      </c>
      <c r="R116" s="421">
        <f>'[57]FY20-21 Sales'!R$126</f>
        <v>0.25706385999999998</v>
      </c>
      <c r="S116" s="403">
        <f t="shared" si="31"/>
        <v>3.5996816900000006</v>
      </c>
    </row>
    <row r="117" spans="1:19">
      <c r="A117" s="340"/>
      <c r="B117" s="450"/>
      <c r="C117" s="412" t="s">
        <v>126</v>
      </c>
      <c r="D117" s="422"/>
      <c r="E117" s="421"/>
      <c r="F117" s="421"/>
      <c r="G117" s="421">
        <f>'[57]FY20-21 Sales'!G$127</f>
        <v>0.11991728</v>
      </c>
      <c r="H117" s="421">
        <f>'[57]FY20-21 Sales'!H$127</f>
        <v>0.12960554000000002</v>
      </c>
      <c r="I117" s="421">
        <f>'[57]FY20-21 Sales'!I$127</f>
        <v>0.13046658</v>
      </c>
      <c r="J117" s="421">
        <f>'[57]FY20-21 Sales'!J$127</f>
        <v>0.13913653999999998</v>
      </c>
      <c r="K117" s="421">
        <f>'[57]FY20-21 Sales'!K$127</f>
        <v>0.16869238</v>
      </c>
      <c r="L117" s="421">
        <f>'[57]FY20-21 Sales'!L$127</f>
        <v>0.2036066</v>
      </c>
      <c r="M117" s="421">
        <f>'[57]FY20-21 Sales'!M$127</f>
        <v>0.15634412000000003</v>
      </c>
      <c r="N117" s="421">
        <f>'[57]FY20-21 Sales'!N$127</f>
        <v>0.14639582999999998</v>
      </c>
      <c r="O117" s="421">
        <f>'[57]FY20-21 Sales'!O$127</f>
        <v>0.14039738000000002</v>
      </c>
      <c r="P117" s="421">
        <f>'[57]FY20-21 Sales'!P$127</f>
        <v>0.11736379000000001</v>
      </c>
      <c r="Q117" s="421">
        <f>'[57]FY20-21 Sales'!Q$127</f>
        <v>0.13207648999999999</v>
      </c>
      <c r="R117" s="421">
        <f>'[57]FY20-21 Sales'!R$127</f>
        <v>0.14524789000000002</v>
      </c>
      <c r="S117" s="403">
        <f t="shared" si="31"/>
        <v>1.7292504199999998</v>
      </c>
    </row>
    <row r="118" spans="1:19">
      <c r="A118" s="340"/>
      <c r="B118" s="450"/>
      <c r="C118" s="412" t="s">
        <v>127</v>
      </c>
      <c r="D118" s="422"/>
      <c r="E118" s="421"/>
      <c r="F118" s="421"/>
      <c r="G118" s="421">
        <f>'[57]FY20-21 Sales'!G$128</f>
        <v>9.1465440000000009E-2</v>
      </c>
      <c r="H118" s="421">
        <f>'[57]FY20-21 Sales'!H$128</f>
        <v>0.11039480999999984</v>
      </c>
      <c r="I118" s="421">
        <f>'[57]FY20-21 Sales'!I$128</f>
        <v>9.5770979999999992E-2</v>
      </c>
      <c r="J118" s="421">
        <f>'[57]FY20-21 Sales'!J$128</f>
        <v>9.4678740000000011E-2</v>
      </c>
      <c r="K118" s="421">
        <f>'[57]FY20-21 Sales'!K$128</f>
        <v>0.12065729000000001</v>
      </c>
      <c r="L118" s="421">
        <f>'[57]FY20-21 Sales'!L$128</f>
        <v>0.15041355000000001</v>
      </c>
      <c r="M118" s="421">
        <f>'[57]FY20-21 Sales'!M$128</f>
        <v>0.12319593</v>
      </c>
      <c r="N118" s="421">
        <f>'[57]FY20-21 Sales'!N$128</f>
        <v>9.6279709999999991E-2</v>
      </c>
      <c r="O118" s="421">
        <f>'[57]FY20-21 Sales'!O$128</f>
        <v>8.9160699999999996E-2</v>
      </c>
      <c r="P118" s="421">
        <f>'[57]FY20-21 Sales'!P$128</f>
        <v>8.3763019999999994E-2</v>
      </c>
      <c r="Q118" s="421">
        <f>'[57]FY20-21 Sales'!Q$128</f>
        <v>9.7559050000000008E-2</v>
      </c>
      <c r="R118" s="421">
        <f>'[57]FY20-21 Sales'!R$128</f>
        <v>0.12322988</v>
      </c>
      <c r="S118" s="403">
        <f t="shared" si="31"/>
        <v>1.2765690999999999</v>
      </c>
    </row>
    <row r="119" spans="1:19">
      <c r="A119" s="340"/>
      <c r="B119" s="450"/>
      <c r="C119" s="412" t="s">
        <v>128</v>
      </c>
      <c r="D119" s="422"/>
      <c r="E119" s="421"/>
      <c r="F119" s="421"/>
      <c r="G119" s="421">
        <f>'[57]FY20-21 Sales'!G$129</f>
        <v>0.24319638000000002</v>
      </c>
      <c r="H119" s="421">
        <f>'[57]FY20-21 Sales'!H$129</f>
        <v>0.26641943000000001</v>
      </c>
      <c r="I119" s="421">
        <f>'[57]FY20-21 Sales'!I$129</f>
        <v>0.24986301</v>
      </c>
      <c r="J119" s="421">
        <f>'[57]FY20-21 Sales'!J$129</f>
        <v>0.22278456999999999</v>
      </c>
      <c r="K119" s="421">
        <f>'[57]FY20-21 Sales'!K$129</f>
        <v>0.28797847999999998</v>
      </c>
      <c r="L119" s="421">
        <f>'[57]FY20-21 Sales'!L$129</f>
        <v>0.34171604</v>
      </c>
      <c r="M119" s="421">
        <f>'[57]FY20-21 Sales'!M$129</f>
        <v>0.26979964000000001</v>
      </c>
      <c r="N119" s="421">
        <f>'[57]FY20-21 Sales'!N$129</f>
        <v>0.22592052000000001</v>
      </c>
      <c r="O119" s="421">
        <f>'[57]FY20-21 Sales'!O$129</f>
        <v>0.18793566</v>
      </c>
      <c r="P119" s="421">
        <f>'[57]FY20-21 Sales'!P$129</f>
        <v>0.18863162999999999</v>
      </c>
      <c r="Q119" s="421">
        <f>'[57]FY20-21 Sales'!Q$129</f>
        <v>0.21463872000000001</v>
      </c>
      <c r="R119" s="421">
        <f>'[57]FY20-21 Sales'!R$129</f>
        <v>0.25717636999999999</v>
      </c>
      <c r="S119" s="403">
        <f t="shared" si="31"/>
        <v>2.9560604499999998</v>
      </c>
    </row>
    <row r="120" spans="1:19">
      <c r="A120" s="340"/>
      <c r="B120" s="450"/>
      <c r="C120" s="411" t="s">
        <v>88</v>
      </c>
      <c r="D120" s="422"/>
      <c r="E120" s="421"/>
      <c r="F120" s="421"/>
      <c r="G120" s="421"/>
      <c r="H120" s="421"/>
      <c r="I120" s="421"/>
      <c r="J120" s="421"/>
      <c r="K120" s="421"/>
      <c r="L120" s="421"/>
      <c r="M120" s="421"/>
      <c r="N120" s="421"/>
      <c r="O120" s="421"/>
      <c r="P120" s="421"/>
      <c r="Q120" s="421"/>
      <c r="R120" s="421"/>
      <c r="S120" s="403">
        <f t="shared" si="31"/>
        <v>0</v>
      </c>
    </row>
    <row r="121" spans="1:19">
      <c r="A121" s="340"/>
      <c r="B121" s="450"/>
      <c r="C121" s="412" t="s">
        <v>126</v>
      </c>
      <c r="D121" s="422"/>
      <c r="E121" s="421"/>
      <c r="F121" s="421"/>
      <c r="G121" s="421"/>
      <c r="H121" s="421"/>
      <c r="I121" s="421"/>
      <c r="J121" s="421"/>
      <c r="K121" s="421"/>
      <c r="L121" s="421"/>
      <c r="M121" s="421"/>
      <c r="N121" s="421"/>
      <c r="O121" s="421"/>
      <c r="P121" s="421"/>
      <c r="Q121" s="421"/>
      <c r="R121" s="421"/>
      <c r="S121" s="403">
        <f t="shared" si="31"/>
        <v>0</v>
      </c>
    </row>
    <row r="122" spans="1:19">
      <c r="A122" s="340"/>
      <c r="B122" s="450"/>
      <c r="C122" s="412" t="s">
        <v>127</v>
      </c>
      <c r="D122" s="422"/>
      <c r="E122" s="421"/>
      <c r="F122" s="421"/>
      <c r="G122" s="421"/>
      <c r="H122" s="421"/>
      <c r="I122" s="421"/>
      <c r="J122" s="421"/>
      <c r="K122" s="421"/>
      <c r="L122" s="421"/>
      <c r="M122" s="421"/>
      <c r="N122" s="421"/>
      <c r="O122" s="421"/>
      <c r="P122" s="421"/>
      <c r="Q122" s="421"/>
      <c r="R122" s="421"/>
      <c r="S122" s="403">
        <f t="shared" si="31"/>
        <v>0</v>
      </c>
    </row>
    <row r="123" spans="1:19">
      <c r="A123" s="340"/>
      <c r="B123" s="450"/>
      <c r="C123" s="412" t="s">
        <v>128</v>
      </c>
      <c r="D123" s="422"/>
      <c r="E123" s="421"/>
      <c r="F123" s="421"/>
      <c r="G123" s="421"/>
      <c r="H123" s="421"/>
      <c r="I123" s="421"/>
      <c r="J123" s="421"/>
      <c r="K123" s="421"/>
      <c r="L123" s="421"/>
      <c r="M123" s="421"/>
      <c r="N123" s="421"/>
      <c r="O123" s="421"/>
      <c r="P123" s="421"/>
      <c r="Q123" s="421"/>
      <c r="R123" s="421"/>
      <c r="S123" s="403">
        <f t="shared" si="31"/>
        <v>0</v>
      </c>
    </row>
    <row r="124" spans="1:19">
      <c r="A124" s="340"/>
      <c r="B124" s="450"/>
      <c r="C124" s="412" t="s">
        <v>89</v>
      </c>
      <c r="D124" s="422">
        <f>[56]Services!$Q$128</f>
        <v>22</v>
      </c>
      <c r="E124" s="421">
        <f>[56]Load!$Q$128</f>
        <v>63.921999999999997</v>
      </c>
      <c r="F124" s="421"/>
      <c r="G124" s="421">
        <f>'[57]FY20-21 Sales'!G$134</f>
        <v>4.6002049999999999</v>
      </c>
      <c r="H124" s="421">
        <f>'[57]FY20-21 Sales'!H$134</f>
        <v>0.334698</v>
      </c>
      <c r="I124" s="421">
        <f>'[57]FY20-21 Sales'!I$134</f>
        <v>1.566408</v>
      </c>
      <c r="J124" s="421">
        <f>'[57]FY20-21 Sales'!J$134</f>
        <v>1.134215</v>
      </c>
      <c r="K124" s="421">
        <f>'[57]FY20-21 Sales'!K$134</f>
        <v>8.4346449999999997</v>
      </c>
      <c r="L124" s="421">
        <f>'[57]FY20-21 Sales'!L$134</f>
        <v>2.5698850000000002</v>
      </c>
      <c r="M124" s="421">
        <f>'[57]FY20-21 Sales'!M$134</f>
        <v>0.61824999999999997</v>
      </c>
      <c r="N124" s="421">
        <f>'[57]FY20-21 Sales'!N$134</f>
        <v>0.35964000000000002</v>
      </c>
      <c r="O124" s="421">
        <f>'[57]FY20-21 Sales'!O$134</f>
        <v>0.87379499999999999</v>
      </c>
      <c r="P124" s="421">
        <f>'[57]FY20-21 Sales'!P$134</f>
        <v>2.8809399999999998</v>
      </c>
      <c r="Q124" s="421">
        <f>'[57]FY20-21 Sales'!Q$134</f>
        <v>4.0917149999999998</v>
      </c>
      <c r="R124" s="421">
        <f>'[57]FY20-21 Sales'!R$134</f>
        <v>4.7710499999999998</v>
      </c>
      <c r="S124" s="403">
        <f t="shared" si="31"/>
        <v>32.235446000000003</v>
      </c>
    </row>
    <row r="125" spans="1:19">
      <c r="A125" s="340"/>
      <c r="B125" s="450"/>
      <c r="C125" s="412" t="s">
        <v>91</v>
      </c>
      <c r="D125" s="422">
        <f>[56]Services!$Q$130</f>
        <v>27</v>
      </c>
      <c r="E125" s="421">
        <f>[56]Load!$Q$130</f>
        <v>62.28</v>
      </c>
      <c r="F125" s="421"/>
      <c r="G125" s="421">
        <f>'[57]FY20-21 Sales'!G$136</f>
        <v>22.488665000000001</v>
      </c>
      <c r="H125" s="421">
        <f>'[57]FY20-21 Sales'!H$136</f>
        <v>22.298304000000002</v>
      </c>
      <c r="I125" s="421">
        <f>'[57]FY20-21 Sales'!I$136</f>
        <v>24.454535</v>
      </c>
      <c r="J125" s="421">
        <f>'[57]FY20-21 Sales'!J$136</f>
        <v>22.353332999999999</v>
      </c>
      <c r="K125" s="421">
        <f>'[57]FY20-21 Sales'!K$136</f>
        <v>23.166979999999999</v>
      </c>
      <c r="L125" s="421">
        <f>'[57]FY20-21 Sales'!L$136</f>
        <v>23.925360000000001</v>
      </c>
      <c r="M125" s="421">
        <f>'[57]FY20-21 Sales'!M$136</f>
        <v>23.673648</v>
      </c>
      <c r="N125" s="421">
        <f>'[57]FY20-21 Sales'!N$136</f>
        <v>25.764773000000002</v>
      </c>
      <c r="O125" s="421">
        <f>'[57]FY20-21 Sales'!O$136</f>
        <v>24.703056</v>
      </c>
      <c r="P125" s="421">
        <f>'[57]FY20-21 Sales'!P$136</f>
        <v>24.326359</v>
      </c>
      <c r="Q125" s="421">
        <f>'[57]FY20-21 Sales'!Q$136</f>
        <v>26.180620999999999</v>
      </c>
      <c r="R125" s="421">
        <f>'[57]FY20-21 Sales'!R$136</f>
        <v>24.825789</v>
      </c>
      <c r="S125" s="403">
        <f t="shared" si="31"/>
        <v>288.16142299999996</v>
      </c>
    </row>
    <row r="126" spans="1:19">
      <c r="A126" s="340"/>
      <c r="B126" s="450"/>
      <c r="C126" s="411" t="s">
        <v>92</v>
      </c>
      <c r="D126" s="422">
        <f>[56]Services!$Q$131</f>
        <v>7</v>
      </c>
      <c r="E126" s="421">
        <f>[56]Load!$Q$131</f>
        <v>15.17</v>
      </c>
      <c r="F126" s="421"/>
      <c r="G126" s="421">
        <f>'[57]FY20-21 Sales'!G$137</f>
        <v>4.2295699999999998</v>
      </c>
      <c r="H126" s="421">
        <f>'[57]FY20-21 Sales'!H$137</f>
        <v>4.3643049999999999</v>
      </c>
      <c r="I126" s="421">
        <f>'[57]FY20-21 Sales'!I$137</f>
        <v>4.6145050000000003</v>
      </c>
      <c r="J126" s="421">
        <f>'[57]FY20-21 Sales'!J$137</f>
        <v>3.9552350000000001</v>
      </c>
      <c r="K126" s="421">
        <f>'[57]FY20-21 Sales'!K$137</f>
        <v>3.9897749999999998</v>
      </c>
      <c r="L126" s="421">
        <f>'[57]FY20-21 Sales'!L$137</f>
        <v>4.1771599999999998</v>
      </c>
      <c r="M126" s="421">
        <f>'[57]FY20-21 Sales'!M$137</f>
        <v>3.6726200000000002</v>
      </c>
      <c r="N126" s="421">
        <f>'[57]FY20-21 Sales'!N$137</f>
        <v>3.4201199999999998</v>
      </c>
      <c r="O126" s="421">
        <f>'[57]FY20-21 Sales'!O$137</f>
        <v>2.9274849999999999</v>
      </c>
      <c r="P126" s="421">
        <f>'[57]FY20-21 Sales'!P$137</f>
        <v>2.7462880000000003</v>
      </c>
      <c r="Q126" s="421">
        <f>'[57]FY20-21 Sales'!Q$137</f>
        <v>2.2417280000000002</v>
      </c>
      <c r="R126" s="421">
        <f>'[57]FY20-21 Sales'!R$137</f>
        <v>2.233943</v>
      </c>
      <c r="S126" s="403">
        <f t="shared" si="31"/>
        <v>42.572733999999997</v>
      </c>
    </row>
    <row r="127" spans="1:19">
      <c r="A127" s="340"/>
      <c r="B127" s="450"/>
      <c r="C127" s="411" t="s">
        <v>135</v>
      </c>
      <c r="D127" s="422">
        <f>[56]Services!$Q$133</f>
        <v>9</v>
      </c>
      <c r="E127" s="421">
        <f>[56]Load!$Q$133</f>
        <v>8.75</v>
      </c>
      <c r="F127" s="421"/>
      <c r="G127" s="421">
        <f>'[57]FY20-21 Sales'!G$139</f>
        <v>0.69891000000000003</v>
      </c>
      <c r="H127" s="421">
        <f>'[57]FY20-21 Sales'!H$139</f>
        <v>0.80654300000000001</v>
      </c>
      <c r="I127" s="421">
        <f>'[57]FY20-21 Sales'!I$139</f>
        <v>0.97218000000000004</v>
      </c>
      <c r="J127" s="421">
        <f>'[57]FY20-21 Sales'!J$139</f>
        <v>0.81362299999999999</v>
      </c>
      <c r="K127" s="421">
        <f>'[57]FY20-21 Sales'!K$139</f>
        <v>0.76725100000000002</v>
      </c>
      <c r="L127" s="421">
        <f>'[57]FY20-21 Sales'!L$139</f>
        <v>1.0407280000000001</v>
      </c>
      <c r="M127" s="421">
        <f>'[57]FY20-21 Sales'!M$139</f>
        <v>1.1957469999999999</v>
      </c>
      <c r="N127" s="421">
        <f>'[57]FY20-21 Sales'!N$139</f>
        <v>1.3605370000000001</v>
      </c>
      <c r="O127" s="421">
        <f>'[57]FY20-21 Sales'!O$139</f>
        <v>1.346568</v>
      </c>
      <c r="P127" s="421">
        <f>'[57]FY20-21 Sales'!P$139</f>
        <v>1.4047460000000001</v>
      </c>
      <c r="Q127" s="421">
        <f>'[57]FY20-21 Sales'!Q$139</f>
        <v>1.386717</v>
      </c>
      <c r="R127" s="421">
        <f>'[57]FY20-21 Sales'!R$139</f>
        <v>1.27291</v>
      </c>
      <c r="S127" s="403">
        <f t="shared" si="31"/>
        <v>13.066459999999999</v>
      </c>
    </row>
    <row r="128" spans="1:19">
      <c r="A128" s="340"/>
      <c r="B128" s="450"/>
      <c r="C128" s="400" t="s">
        <v>156</v>
      </c>
      <c r="D128" s="422"/>
      <c r="E128" s="421"/>
      <c r="F128" s="421"/>
      <c r="G128" s="421"/>
      <c r="H128" s="421"/>
      <c r="I128" s="421"/>
      <c r="J128" s="421"/>
      <c r="K128" s="421"/>
      <c r="L128" s="421"/>
      <c r="M128" s="421"/>
      <c r="N128" s="421"/>
      <c r="O128" s="421"/>
      <c r="P128" s="421"/>
      <c r="Q128" s="421"/>
      <c r="R128" s="421"/>
      <c r="S128" s="403">
        <f t="shared" si="31"/>
        <v>0</v>
      </c>
    </row>
    <row r="129" spans="1:19">
      <c r="A129" s="340"/>
      <c r="B129" s="450"/>
      <c r="C129" s="400" t="s">
        <v>97</v>
      </c>
      <c r="D129" s="423">
        <f>SUM(D130:D156)</f>
        <v>63</v>
      </c>
      <c r="E129" s="467">
        <f>SUM(E130:E156)</f>
        <v>2736.9380000000001</v>
      </c>
      <c r="F129" s="467">
        <f t="shared" ref="F129:R129" si="32">SUM(F130:F156)</f>
        <v>0</v>
      </c>
      <c r="G129" s="467">
        <f t="shared" si="32"/>
        <v>318.97065793999997</v>
      </c>
      <c r="H129" s="467">
        <f t="shared" si="32"/>
        <v>168.35622643000002</v>
      </c>
      <c r="I129" s="467">
        <f t="shared" si="32"/>
        <v>186.15995340000003</v>
      </c>
      <c r="J129" s="467">
        <f t="shared" si="32"/>
        <v>157.72431426999998</v>
      </c>
      <c r="K129" s="467">
        <f t="shared" si="32"/>
        <v>598.64473013999998</v>
      </c>
      <c r="L129" s="467">
        <f t="shared" si="32"/>
        <v>159.61565044</v>
      </c>
      <c r="M129" s="467">
        <f t="shared" si="32"/>
        <v>114.09741399999999</v>
      </c>
      <c r="N129" s="467">
        <f t="shared" si="32"/>
        <v>119.21904090000001</v>
      </c>
      <c r="O129" s="467">
        <f t="shared" si="32"/>
        <v>126.49739939999998</v>
      </c>
      <c r="P129" s="467">
        <f t="shared" si="32"/>
        <v>210.4876276</v>
      </c>
      <c r="Q129" s="467">
        <f t="shared" si="32"/>
        <v>761.27488601999994</v>
      </c>
      <c r="R129" s="467">
        <f t="shared" si="32"/>
        <v>299.76306830000004</v>
      </c>
      <c r="S129" s="467">
        <f>SUM(G129:R129)</f>
        <v>3220.8109688400004</v>
      </c>
    </row>
    <row r="130" spans="1:19">
      <c r="A130" s="340"/>
      <c r="B130" s="450"/>
      <c r="C130" s="411" t="s">
        <v>81</v>
      </c>
      <c r="D130" s="422">
        <v>15</v>
      </c>
      <c r="E130" s="421">
        <f>[56]Load!$Q$137-35</f>
        <v>149.66999999999999</v>
      </c>
      <c r="F130" s="421"/>
      <c r="G130" s="421">
        <f>'[57]FY20-21 Sales'!G$143</f>
        <v>11.069599919999932</v>
      </c>
      <c r="H130" s="421">
        <f>'[57]FY20-21 Sales'!H$143</f>
        <v>7.7683131500000382</v>
      </c>
      <c r="I130" s="421">
        <f>'[57]FY20-21 Sales'!I$143</f>
        <v>8.0495549299999851</v>
      </c>
      <c r="J130" s="421">
        <f>'[57]FY20-21 Sales'!J$143</f>
        <v>8.2215288599999763</v>
      </c>
      <c r="K130" s="421">
        <f>'[57]FY20-21 Sales'!K$143</f>
        <v>7.6780531500000286</v>
      </c>
      <c r="L130" s="421">
        <f>'[57]FY20-21 Sales'!L$143</f>
        <v>10.451091099999964</v>
      </c>
      <c r="M130" s="421">
        <f>'[57]FY20-21 Sales'!M$143</f>
        <v>14.328875299999989</v>
      </c>
      <c r="N130" s="421">
        <f>'[57]FY20-21 Sales'!N$143</f>
        <v>14.653303000000001</v>
      </c>
      <c r="O130" s="421">
        <f>'[57]FY20-21 Sales'!O$143</f>
        <v>15.04424507000002</v>
      </c>
      <c r="P130" s="421">
        <f>'[57]FY20-21 Sales'!P$143</f>
        <v>13.470604400000017</v>
      </c>
      <c r="Q130" s="421">
        <f>'[57]FY20-21 Sales'!Q$143</f>
        <v>12.145764999999876</v>
      </c>
      <c r="R130" s="421">
        <f>'[57]FY20-21 Sales'!R$143</f>
        <v>11.247542000000028</v>
      </c>
      <c r="S130" s="403">
        <f t="shared" ref="S130:S156" si="33">SUM(G130:R130)</f>
        <v>134.12847587999985</v>
      </c>
    </row>
    <row r="131" spans="1:19" s="205" customFormat="1">
      <c r="A131" s="448"/>
      <c r="B131" s="449"/>
      <c r="C131" s="412" t="s">
        <v>82</v>
      </c>
      <c r="D131" s="422"/>
      <c r="E131" s="421"/>
      <c r="F131" s="421"/>
      <c r="G131" s="421"/>
      <c r="H131" s="421"/>
      <c r="I131" s="421"/>
      <c r="J131" s="421"/>
      <c r="K131" s="421"/>
      <c r="L131" s="421"/>
      <c r="M131" s="421"/>
      <c r="N131" s="421"/>
      <c r="O131" s="421"/>
      <c r="P131" s="421"/>
      <c r="Q131" s="421"/>
      <c r="R131" s="421"/>
      <c r="S131" s="403">
        <f t="shared" si="33"/>
        <v>0</v>
      </c>
    </row>
    <row r="132" spans="1:19">
      <c r="A132" s="340"/>
      <c r="B132" s="450"/>
      <c r="C132" s="412" t="s">
        <v>83</v>
      </c>
      <c r="D132" s="422"/>
      <c r="E132" s="421"/>
      <c r="F132" s="421"/>
      <c r="G132" s="421"/>
      <c r="H132" s="421"/>
      <c r="I132" s="421"/>
      <c r="J132" s="421"/>
      <c r="K132" s="421"/>
      <c r="L132" s="421"/>
      <c r="M132" s="421"/>
      <c r="N132" s="421"/>
      <c r="O132" s="421"/>
      <c r="P132" s="421"/>
      <c r="Q132" s="421"/>
      <c r="R132" s="421"/>
      <c r="S132" s="403">
        <f t="shared" si="33"/>
        <v>0</v>
      </c>
    </row>
    <row r="133" spans="1:19">
      <c r="A133" s="340"/>
      <c r="B133" s="450"/>
      <c r="C133" s="412" t="s">
        <v>84</v>
      </c>
      <c r="D133" s="422"/>
      <c r="E133" s="421"/>
      <c r="F133" s="421"/>
      <c r="G133" s="421"/>
      <c r="H133" s="421"/>
      <c r="I133" s="421"/>
      <c r="J133" s="421"/>
      <c r="K133" s="421"/>
      <c r="L133" s="421"/>
      <c r="M133" s="421"/>
      <c r="N133" s="421"/>
      <c r="O133" s="421"/>
      <c r="P133" s="421"/>
      <c r="Q133" s="421"/>
      <c r="R133" s="421"/>
      <c r="S133" s="403">
        <f t="shared" si="33"/>
        <v>0</v>
      </c>
    </row>
    <row r="134" spans="1:19">
      <c r="A134" s="340"/>
      <c r="B134" s="450"/>
      <c r="C134" s="412" t="s">
        <v>126</v>
      </c>
      <c r="D134" s="422"/>
      <c r="E134" s="421"/>
      <c r="F134" s="421"/>
      <c r="G134" s="421">
        <f>'[57]FY20-21 Sales'!G$147</f>
        <v>7.7047490199999986</v>
      </c>
      <c r="H134" s="421">
        <f>'[57]FY20-21 Sales'!H$147</f>
        <v>7.4699220199999994</v>
      </c>
      <c r="I134" s="421">
        <f>'[57]FY20-21 Sales'!I$147</f>
        <v>9.2759520200000019</v>
      </c>
      <c r="J134" s="421">
        <f>'[57]FY20-21 Sales'!J$147</f>
        <v>8.4011420200000018</v>
      </c>
      <c r="K134" s="421">
        <f>'[57]FY20-21 Sales'!K$147</f>
        <v>9.7124839999999999</v>
      </c>
      <c r="L134" s="421">
        <f>'[57]FY20-21 Sales'!L$147</f>
        <v>9.121238</v>
      </c>
      <c r="M134" s="421">
        <f>'[57]FY20-21 Sales'!M$147</f>
        <v>8.2206399999999995</v>
      </c>
      <c r="N134" s="421">
        <f>'[57]FY20-21 Sales'!N$147</f>
        <v>8.5620259999999995</v>
      </c>
      <c r="O134" s="421">
        <f>'[57]FY20-21 Sales'!O$147</f>
        <v>8.8874239999999993</v>
      </c>
      <c r="P134" s="421">
        <f>'[57]FY20-21 Sales'!P$147</f>
        <v>9.0613069999999993</v>
      </c>
      <c r="Q134" s="421">
        <f>'[57]FY20-21 Sales'!Q$147</f>
        <v>9.6337100000000007</v>
      </c>
      <c r="R134" s="421">
        <f>'[57]FY20-21 Sales'!R$147</f>
        <v>8.6294059999999995</v>
      </c>
      <c r="S134" s="403">
        <f t="shared" si="33"/>
        <v>104.68000008</v>
      </c>
    </row>
    <row r="135" spans="1:19">
      <c r="A135" s="340"/>
      <c r="B135" s="450"/>
      <c r="C135" s="412" t="s">
        <v>127</v>
      </c>
      <c r="D135" s="422"/>
      <c r="E135" s="421"/>
      <c r="F135" s="421"/>
      <c r="G135" s="421">
        <f>'[57]FY20-21 Sales'!G$148</f>
        <v>6.0230130199999996</v>
      </c>
      <c r="H135" s="421">
        <f>'[57]FY20-21 Sales'!H$148</f>
        <v>6.0515706899999993</v>
      </c>
      <c r="I135" s="421">
        <f>'[57]FY20-21 Sales'!I$148</f>
        <v>7.406150020000001</v>
      </c>
      <c r="J135" s="421">
        <f>'[57]FY20-21 Sales'!J$148</f>
        <v>6.7037900199999996</v>
      </c>
      <c r="K135" s="421">
        <f>'[57]FY20-21 Sales'!K$148</f>
        <v>7.9050599999999998</v>
      </c>
      <c r="L135" s="421">
        <f>'[57]FY20-21 Sales'!L$148</f>
        <v>7.1930149999999999</v>
      </c>
      <c r="M135" s="421">
        <f>'[57]FY20-21 Sales'!M$148</f>
        <v>6.5407700000000002</v>
      </c>
      <c r="N135" s="421">
        <f>'[57]FY20-21 Sales'!N$148</f>
        <v>6.6566099999999997</v>
      </c>
      <c r="O135" s="421">
        <f>'[57]FY20-21 Sales'!O$148</f>
        <v>6.9197199999999999</v>
      </c>
      <c r="P135" s="421">
        <f>'[57]FY20-21 Sales'!P$148</f>
        <v>7.1336700000000004</v>
      </c>
      <c r="Q135" s="421">
        <f>'[57]FY20-21 Sales'!Q$148</f>
        <v>7.47445</v>
      </c>
      <c r="R135" s="421">
        <f>'[57]FY20-21 Sales'!R$148</f>
        <v>6.5474500000000004</v>
      </c>
      <c r="S135" s="403">
        <f t="shared" si="33"/>
        <v>82.55526875000001</v>
      </c>
    </row>
    <row r="136" spans="1:19">
      <c r="A136" s="340"/>
      <c r="B136" s="450"/>
      <c r="C136" s="412" t="s">
        <v>128</v>
      </c>
      <c r="D136" s="422"/>
      <c r="E136" s="421"/>
      <c r="F136" s="421"/>
      <c r="G136" s="421">
        <f>'[57]FY20-21 Sales'!G$149</f>
        <v>13.380535700000001</v>
      </c>
      <c r="H136" s="421">
        <f>'[57]FY20-21 Sales'!H$149</f>
        <v>13.991800039999999</v>
      </c>
      <c r="I136" s="421">
        <f>'[57]FY20-21 Sales'!I$149</f>
        <v>16.900220380000004</v>
      </c>
      <c r="J136" s="421">
        <f>'[57]FY20-21 Sales'!J$149</f>
        <v>15.169530699999997</v>
      </c>
      <c r="K136" s="421">
        <f>'[57]FY20-21 Sales'!K$149</f>
        <v>17.6188</v>
      </c>
      <c r="L136" s="421">
        <f>'[57]FY20-21 Sales'!L$149</f>
        <v>16.107330000000001</v>
      </c>
      <c r="M136" s="421">
        <f>'[57]FY20-21 Sales'!M$149</f>
        <v>14.59412</v>
      </c>
      <c r="N136" s="421">
        <f>'[57]FY20-21 Sales'!N$149</f>
        <v>15.13683</v>
      </c>
      <c r="O136" s="421">
        <f>'[57]FY20-21 Sales'!O$149</f>
        <v>16.152200000000001</v>
      </c>
      <c r="P136" s="421">
        <f>'[57]FY20-21 Sales'!P$149</f>
        <v>16.322835000000001</v>
      </c>
      <c r="Q136" s="421">
        <f>'[57]FY20-21 Sales'!Q$149</f>
        <v>17.077570000000001</v>
      </c>
      <c r="R136" s="421">
        <f>'[57]FY20-21 Sales'!R$149</f>
        <v>15.022399999999999</v>
      </c>
      <c r="S136" s="403">
        <f t="shared" si="33"/>
        <v>187.47417182000004</v>
      </c>
    </row>
    <row r="137" spans="1:19">
      <c r="A137" s="340"/>
      <c r="B137" s="450"/>
      <c r="C137" s="411" t="s">
        <v>152</v>
      </c>
      <c r="D137" s="422">
        <v>2</v>
      </c>
      <c r="E137" s="421">
        <v>35</v>
      </c>
      <c r="F137" s="421"/>
      <c r="G137" s="421">
        <f>[55]HMWSSB!D33</f>
        <v>8.2240009999999995</v>
      </c>
      <c r="H137" s="421">
        <f>[55]HMWSSB!E33</f>
        <v>8.6948009999999964</v>
      </c>
      <c r="I137" s="421">
        <f>[55]HMWSSB!F33</f>
        <v>8.9692540000000029</v>
      </c>
      <c r="J137" s="421">
        <f>[55]HMWSSB!G13</f>
        <v>24.72336</v>
      </c>
      <c r="K137" s="421">
        <f>[55]HMWSSB!H13</f>
        <v>27.1251414</v>
      </c>
      <c r="L137" s="421">
        <f>[55]HMWSSB!I13</f>
        <v>25.307639999999999</v>
      </c>
      <c r="M137" s="421">
        <f>[55]HMWSSB!J13</f>
        <v>24.703880000000002</v>
      </c>
      <c r="N137" s="421">
        <f>[55]HMWSSB!K13</f>
        <v>25.68188</v>
      </c>
      <c r="O137" s="421">
        <f>[55]HMWSSB!L13</f>
        <v>22.771305999999999</v>
      </c>
      <c r="P137" s="421">
        <f>[55]HMWSSB!M13</f>
        <v>23.736974</v>
      </c>
      <c r="Q137" s="421">
        <f>[55]HMWSSB!N13</f>
        <v>24.54504</v>
      </c>
      <c r="R137" s="421">
        <f>[55]HMWSSB!O13</f>
        <v>20.804666999999998</v>
      </c>
      <c r="S137" s="403">
        <f t="shared" si="33"/>
        <v>245.28794440000001</v>
      </c>
    </row>
    <row r="138" spans="1:19">
      <c r="A138" s="340"/>
      <c r="B138" s="450"/>
      <c r="C138" s="412" t="s">
        <v>126</v>
      </c>
      <c r="D138" s="422"/>
      <c r="E138" s="421"/>
      <c r="F138" s="421"/>
      <c r="G138" s="421">
        <f>[55]HMWSSB!D18</f>
        <v>4.2640000000000002</v>
      </c>
      <c r="H138" s="421">
        <f>[55]HMWSSB!E18</f>
        <v>4.4080000000000004</v>
      </c>
      <c r="I138" s="421">
        <f>[55]HMWSSB!F18</f>
        <v>4.5720000000000001</v>
      </c>
      <c r="J138" s="421"/>
      <c r="K138" s="421"/>
      <c r="L138" s="421"/>
      <c r="M138" s="421"/>
      <c r="N138" s="421"/>
      <c r="O138" s="421"/>
      <c r="P138" s="421"/>
      <c r="Q138" s="421"/>
      <c r="R138" s="421"/>
      <c r="S138" s="403">
        <f t="shared" si="33"/>
        <v>13.244</v>
      </c>
    </row>
    <row r="139" spans="1:19">
      <c r="A139" s="340"/>
      <c r="B139" s="450"/>
      <c r="C139" s="412" t="s">
        <v>127</v>
      </c>
      <c r="D139" s="422"/>
      <c r="E139" s="421"/>
      <c r="F139" s="421"/>
      <c r="G139" s="421">
        <f>[55]HMWSSB!D23</f>
        <v>4.2679999999999998</v>
      </c>
      <c r="H139" s="421">
        <f>[55]HMWSSB!E23</f>
        <v>4.4066660000000004</v>
      </c>
      <c r="I139" s="421">
        <f>[55]HMWSSB!F23</f>
        <v>4.6040000000000001</v>
      </c>
      <c r="J139" s="421"/>
      <c r="K139" s="421"/>
      <c r="L139" s="421"/>
      <c r="M139" s="421"/>
      <c r="N139" s="421"/>
      <c r="O139" s="421"/>
      <c r="P139" s="421"/>
      <c r="Q139" s="421"/>
      <c r="R139" s="421"/>
      <c r="S139" s="403">
        <f t="shared" si="33"/>
        <v>13.278666000000001</v>
      </c>
    </row>
    <row r="140" spans="1:19">
      <c r="A140" s="340"/>
      <c r="B140" s="450"/>
      <c r="C140" s="412" t="s">
        <v>128</v>
      </c>
      <c r="D140" s="422"/>
      <c r="E140" s="421"/>
      <c r="F140" s="421"/>
      <c r="G140" s="421">
        <f>[55]HMWSSB!D28</f>
        <v>8.5026659999999996</v>
      </c>
      <c r="H140" s="421">
        <f>[55]HMWSSB!E28</f>
        <v>8.8119999999999994</v>
      </c>
      <c r="I140" s="421">
        <f>[55]HMWSSB!F28</f>
        <v>9.1533329999999999</v>
      </c>
      <c r="J140" s="421"/>
      <c r="K140" s="421"/>
      <c r="L140" s="421"/>
      <c r="M140" s="421"/>
      <c r="N140" s="421"/>
      <c r="O140" s="421"/>
      <c r="P140" s="421"/>
      <c r="Q140" s="421"/>
      <c r="R140" s="421"/>
      <c r="S140" s="403">
        <f t="shared" si="33"/>
        <v>26.467998999999999</v>
      </c>
    </row>
    <row r="141" spans="1:19">
      <c r="A141" s="340"/>
      <c r="B141" s="450"/>
      <c r="C141" s="411" t="s">
        <v>86</v>
      </c>
      <c r="D141" s="422"/>
      <c r="E141" s="421"/>
      <c r="F141" s="421"/>
      <c r="G141" s="421"/>
      <c r="H141" s="421"/>
      <c r="I141" s="421"/>
      <c r="J141" s="421"/>
      <c r="K141" s="421"/>
      <c r="L141" s="421"/>
      <c r="M141" s="421"/>
      <c r="N141" s="421"/>
      <c r="O141" s="421"/>
      <c r="P141" s="421"/>
      <c r="Q141" s="421"/>
      <c r="R141" s="421"/>
      <c r="S141" s="403">
        <f t="shared" si="33"/>
        <v>0</v>
      </c>
    </row>
    <row r="142" spans="1:19">
      <c r="A142" s="340"/>
      <c r="B142" s="450"/>
      <c r="C142" s="411" t="s">
        <v>87</v>
      </c>
      <c r="D142" s="422">
        <f>[56]Services!$Q$142</f>
        <v>4</v>
      </c>
      <c r="E142" s="421">
        <f>[56]Load!$Q$142</f>
        <v>14.15</v>
      </c>
      <c r="F142" s="421"/>
      <c r="G142" s="421">
        <f>'[57]FY20-21 Sales'!G$152</f>
        <v>0.48831834000000029</v>
      </c>
      <c r="H142" s="421">
        <f>'[57]FY20-21 Sales'!H$152</f>
        <v>0.43385810000000014</v>
      </c>
      <c r="I142" s="421">
        <f>'[57]FY20-21 Sales'!I$152</f>
        <v>2.6681650000000223E-2</v>
      </c>
      <c r="J142" s="421">
        <f>'[57]FY20-21 Sales'!J$152</f>
        <v>8.8700400000001095E-2</v>
      </c>
      <c r="K142" s="421">
        <f>'[57]FY20-21 Sales'!K$152</f>
        <v>0.18025044999999795</v>
      </c>
      <c r="L142" s="421">
        <f>'[57]FY20-21 Sales'!L$152</f>
        <v>2.8139899999998691E-2</v>
      </c>
      <c r="M142" s="421">
        <f>'[57]FY20-21 Sales'!M$152</f>
        <v>0.11191070000000139</v>
      </c>
      <c r="N142" s="421">
        <f>'[57]FY20-21 Sales'!N$152</f>
        <v>8.3565000000000889E-2</v>
      </c>
      <c r="O142" s="421">
        <f>'[57]FY20-21 Sales'!O$152</f>
        <v>9.9489930000002308E-2</v>
      </c>
      <c r="P142" s="421">
        <f>'[57]FY20-21 Sales'!P$152</f>
        <v>7.8891600000001644E-2</v>
      </c>
      <c r="Q142" s="421">
        <f>'[57]FY20-21 Sales'!Q$152</f>
        <v>0.14314900000000133</v>
      </c>
      <c r="R142" s="421">
        <f>'[57]FY20-21 Sales'!R$152</f>
        <v>0.13932300000000084</v>
      </c>
      <c r="S142" s="403">
        <f t="shared" si="33"/>
        <v>1.9022780700000068</v>
      </c>
    </row>
    <row r="143" spans="1:19">
      <c r="A143" s="340"/>
      <c r="B143" s="450"/>
      <c r="C143" s="412" t="s">
        <v>126</v>
      </c>
      <c r="D143" s="422"/>
      <c r="E143" s="421"/>
      <c r="F143" s="421"/>
      <c r="G143" s="421">
        <f>'[57]FY20-21 Sales'!G$153</f>
        <v>0.5242</v>
      </c>
      <c r="H143" s="421">
        <f>'[57]FY20-21 Sales'!H$153</f>
        <v>0.51149999999999995</v>
      </c>
      <c r="I143" s="421">
        <f>'[57]FY20-21 Sales'!I$153</f>
        <v>0.14630000000000001</v>
      </c>
      <c r="J143" s="421">
        <f>'[57]FY20-21 Sales'!J$153</f>
        <v>9.5049999999999996E-2</v>
      </c>
      <c r="K143" s="421">
        <f>'[57]FY20-21 Sales'!K$153</f>
        <v>0.33584999999999998</v>
      </c>
      <c r="L143" s="421">
        <f>'[57]FY20-21 Sales'!L$153</f>
        <v>0.20635000000000001</v>
      </c>
      <c r="M143" s="421">
        <f>'[57]FY20-21 Sales'!M$153</f>
        <v>8.8599999999999998E-2</v>
      </c>
      <c r="N143" s="421">
        <f>'[57]FY20-21 Sales'!N$153</f>
        <v>5.0799999999999998E-2</v>
      </c>
      <c r="O143" s="421">
        <f>'[57]FY20-21 Sales'!O$153</f>
        <v>6.7000000000000004E-2</v>
      </c>
      <c r="P143" s="421">
        <f>'[57]FY20-21 Sales'!P$153</f>
        <v>5.3600000000000002E-2</v>
      </c>
      <c r="Q143" s="421">
        <f>'[57]FY20-21 Sales'!Q$153</f>
        <v>0.11849999999999999</v>
      </c>
      <c r="R143" s="421">
        <f>'[57]FY20-21 Sales'!R$153</f>
        <v>5.2299999999999999E-2</v>
      </c>
      <c r="S143" s="403">
        <f t="shared" si="33"/>
        <v>2.2500499999999999</v>
      </c>
    </row>
    <row r="144" spans="1:19">
      <c r="A144" s="340"/>
      <c r="B144" s="450"/>
      <c r="C144" s="412" t="s">
        <v>127</v>
      </c>
      <c r="D144" s="422"/>
      <c r="E144" s="421"/>
      <c r="F144" s="421"/>
      <c r="G144" s="421">
        <f>'[57]FY20-21 Sales'!G$154</f>
        <v>0.14419999999999999</v>
      </c>
      <c r="H144" s="421">
        <f>'[57]FY20-21 Sales'!H$154</f>
        <v>0.1532</v>
      </c>
      <c r="I144" s="421">
        <f>'[57]FY20-21 Sales'!I$154</f>
        <v>6.0499999999999998E-2</v>
      </c>
      <c r="J144" s="421">
        <f>'[57]FY20-21 Sales'!J$154</f>
        <v>6.430000000000001E-2</v>
      </c>
      <c r="K144" s="421">
        <f>'[57]FY20-21 Sales'!K$154</f>
        <v>0.17704999999999999</v>
      </c>
      <c r="L144" s="421">
        <f>'[57]FY20-21 Sales'!L$154</f>
        <v>8.3150000000000002E-2</v>
      </c>
      <c r="M144" s="421">
        <f>'[57]FY20-21 Sales'!M$154</f>
        <v>6.7000000000000004E-2</v>
      </c>
      <c r="N144" s="421">
        <f>'[57]FY20-21 Sales'!N$154</f>
        <v>4.65E-2</v>
      </c>
      <c r="O144" s="421">
        <f>'[57]FY20-21 Sales'!O$154</f>
        <v>0.10050000000000001</v>
      </c>
      <c r="P144" s="421">
        <f>'[57]FY20-21 Sales'!P$154</f>
        <v>4.7500000000000001E-2</v>
      </c>
      <c r="Q144" s="421">
        <f>'[57]FY20-21 Sales'!Q$154</f>
        <v>8.2900000000000001E-2</v>
      </c>
      <c r="R144" s="421">
        <f>'[57]FY20-21 Sales'!R$154</f>
        <v>4.8300000000000003E-2</v>
      </c>
      <c r="S144" s="403">
        <f t="shared" si="33"/>
        <v>1.0751000000000002</v>
      </c>
    </row>
    <row r="145" spans="1:19">
      <c r="A145" s="340"/>
      <c r="B145" s="450"/>
      <c r="C145" s="412" t="s">
        <v>128</v>
      </c>
      <c r="D145" s="422"/>
      <c r="E145" s="421"/>
      <c r="F145" s="421"/>
      <c r="G145" s="421">
        <f>'[57]FY20-21 Sales'!G$155</f>
        <v>0.87780000000000002</v>
      </c>
      <c r="H145" s="421">
        <f>'[57]FY20-21 Sales'!H$155</f>
        <v>0.86509999999999998</v>
      </c>
      <c r="I145" s="421">
        <f>'[57]FY20-21 Sales'!I$155</f>
        <v>0.2369</v>
      </c>
      <c r="J145" s="421">
        <f>'[57]FY20-21 Sales'!J$155</f>
        <v>0.1474</v>
      </c>
      <c r="K145" s="421">
        <f>'[57]FY20-21 Sales'!K$155</f>
        <v>0.55125000000000002</v>
      </c>
      <c r="L145" s="421">
        <f>'[57]FY20-21 Sales'!L$155</f>
        <v>0.17165</v>
      </c>
      <c r="M145" s="421">
        <f>'[57]FY20-21 Sales'!M$155</f>
        <v>0.17865</v>
      </c>
      <c r="N145" s="421">
        <f>'[57]FY20-21 Sales'!N$155</f>
        <v>0.11080000000000001</v>
      </c>
      <c r="O145" s="421">
        <f>'[57]FY20-21 Sales'!O$155</f>
        <v>8.72E-2</v>
      </c>
      <c r="P145" s="421">
        <f>'[57]FY20-21 Sales'!P$155</f>
        <v>0.1394</v>
      </c>
      <c r="Q145" s="421">
        <f>'[57]FY20-21 Sales'!Q$155</f>
        <v>0.2225</v>
      </c>
      <c r="R145" s="421">
        <f>'[57]FY20-21 Sales'!R$155</f>
        <v>0.11810000000000001</v>
      </c>
      <c r="S145" s="403">
        <f t="shared" si="33"/>
        <v>3.7067500000000013</v>
      </c>
    </row>
    <row r="146" spans="1:19">
      <c r="A146" s="340"/>
      <c r="B146" s="450"/>
      <c r="C146" s="411" t="s">
        <v>88</v>
      </c>
      <c r="D146" s="422"/>
      <c r="E146" s="421"/>
      <c r="F146" s="421"/>
      <c r="G146" s="421"/>
      <c r="H146" s="421"/>
      <c r="I146" s="421"/>
      <c r="J146" s="421"/>
      <c r="K146" s="421"/>
      <c r="L146" s="421"/>
      <c r="M146" s="421"/>
      <c r="N146" s="421"/>
      <c r="O146" s="421"/>
      <c r="P146" s="421"/>
      <c r="Q146" s="421"/>
      <c r="R146" s="421"/>
      <c r="S146" s="403">
        <f t="shared" si="33"/>
        <v>0</v>
      </c>
    </row>
    <row r="147" spans="1:19">
      <c r="A147" s="340"/>
      <c r="B147" s="450"/>
      <c r="C147" s="412" t="s">
        <v>126</v>
      </c>
      <c r="D147" s="422"/>
      <c r="E147" s="421"/>
      <c r="F147" s="421"/>
      <c r="G147" s="421"/>
      <c r="H147" s="421"/>
      <c r="I147" s="421"/>
      <c r="J147" s="421"/>
      <c r="K147" s="421"/>
      <c r="L147" s="421"/>
      <c r="M147" s="421"/>
      <c r="N147" s="421"/>
      <c r="O147" s="421"/>
      <c r="P147" s="421"/>
      <c r="Q147" s="421"/>
      <c r="R147" s="421"/>
      <c r="S147" s="403">
        <f t="shared" si="33"/>
        <v>0</v>
      </c>
    </row>
    <row r="148" spans="1:19">
      <c r="A148" s="340"/>
      <c r="B148" s="450"/>
      <c r="C148" s="412" t="s">
        <v>127</v>
      </c>
      <c r="D148" s="422"/>
      <c r="E148" s="421"/>
      <c r="F148" s="421"/>
      <c r="G148" s="421"/>
      <c r="H148" s="421"/>
      <c r="I148" s="421"/>
      <c r="J148" s="421"/>
      <c r="K148" s="421"/>
      <c r="L148" s="421"/>
      <c r="M148" s="421"/>
      <c r="N148" s="421"/>
      <c r="O148" s="421"/>
      <c r="P148" s="421"/>
      <c r="Q148" s="421"/>
      <c r="R148" s="421"/>
      <c r="S148" s="403">
        <f t="shared" si="33"/>
        <v>0</v>
      </c>
    </row>
    <row r="149" spans="1:19">
      <c r="A149" s="340"/>
      <c r="B149" s="450"/>
      <c r="C149" s="412" t="s">
        <v>128</v>
      </c>
      <c r="D149" s="422"/>
      <c r="E149" s="421"/>
      <c r="F149" s="421"/>
      <c r="G149" s="421"/>
      <c r="H149" s="421"/>
      <c r="I149" s="421"/>
      <c r="J149" s="421"/>
      <c r="K149" s="421"/>
      <c r="L149" s="421"/>
      <c r="M149" s="421"/>
      <c r="N149" s="421"/>
      <c r="O149" s="421"/>
      <c r="P149" s="421"/>
      <c r="Q149" s="421"/>
      <c r="R149" s="421"/>
      <c r="S149" s="403">
        <f t="shared" si="33"/>
        <v>0</v>
      </c>
    </row>
    <row r="150" spans="1:19">
      <c r="A150" s="340"/>
      <c r="B150" s="450"/>
      <c r="C150" s="412" t="s">
        <v>89</v>
      </c>
      <c r="D150" s="422">
        <f>[56]Services!$Q$143</f>
        <v>27</v>
      </c>
      <c r="E150" s="421">
        <f>[56]Load!$Q$143</f>
        <v>2318.81</v>
      </c>
      <c r="F150" s="421"/>
      <c r="G150" s="421">
        <f>'[57]FY20-21 Sales'!G$160</f>
        <v>222.02933884000001</v>
      </c>
      <c r="H150" s="421">
        <f>'[57]FY20-21 Sales'!H$160</f>
        <v>68.903187129999992</v>
      </c>
      <c r="I150" s="421">
        <f>'[57]FY20-21 Sales'!I$160</f>
        <v>74.872352000000006</v>
      </c>
      <c r="J150" s="421">
        <f>'[57]FY20-21 Sales'!J$160</f>
        <v>59.80789017</v>
      </c>
      <c r="K150" s="421">
        <f>'[57]FY20-21 Sales'!K$160</f>
        <v>494.28448944000002</v>
      </c>
      <c r="L150" s="421">
        <f>'[57]FY20-21 Sales'!L$160</f>
        <v>54.78697854</v>
      </c>
      <c r="M150" s="421">
        <f>'[57]FY20-21 Sales'!M$160</f>
        <v>7.7220339999999998</v>
      </c>
      <c r="N150" s="421">
        <f>'[57]FY20-21 Sales'!N$160</f>
        <v>3.1130719999999998</v>
      </c>
      <c r="O150" s="421">
        <f>'[57]FY20-21 Sales'!O$160</f>
        <v>3.468712</v>
      </c>
      <c r="P150" s="421">
        <f>'[57]FY20-21 Sales'!P$160</f>
        <v>87.519681599999998</v>
      </c>
      <c r="Q150" s="421">
        <f>'[57]FY20-21 Sales'!Q$160</f>
        <v>629.94031032000009</v>
      </c>
      <c r="R150" s="421">
        <f>'[57]FY20-21 Sales'!R$160</f>
        <v>185.939808</v>
      </c>
      <c r="S150" s="403">
        <f t="shared" si="33"/>
        <v>1892.3878540400001</v>
      </c>
    </row>
    <row r="151" spans="1:19">
      <c r="A151" s="340"/>
      <c r="B151" s="450"/>
      <c r="C151" s="412" t="s">
        <v>91</v>
      </c>
      <c r="D151" s="422">
        <f>[56]Services!$Q$145</f>
        <v>1</v>
      </c>
      <c r="E151" s="421">
        <f>[56]Load!$Q$145</f>
        <v>5.3079999999999998</v>
      </c>
      <c r="F151" s="421"/>
      <c r="G151" s="421">
        <f>'[57]FY20-21 Sales'!G$162</f>
        <v>1.9768319999999999</v>
      </c>
      <c r="H151" s="421">
        <f>'[57]FY20-21 Sales'!H$162</f>
        <v>2.1512519999999999</v>
      </c>
      <c r="I151" s="421">
        <f>'[57]FY20-21 Sales'!I$162</f>
        <v>2.2210920000000001</v>
      </c>
      <c r="J151" s="421">
        <f>'[57]FY20-21 Sales'!J$162</f>
        <v>2.0117159999999998</v>
      </c>
      <c r="K151" s="421">
        <f>'[57]FY20-21 Sales'!K$162</f>
        <v>1.9902960000000001</v>
      </c>
      <c r="L151" s="421">
        <f>'[57]FY20-21 Sales'!L$162</f>
        <v>1.9007639999999999</v>
      </c>
      <c r="M151" s="421">
        <f>'[57]FY20-21 Sales'!M$162</f>
        <v>1.8685080000000001</v>
      </c>
      <c r="N151" s="421">
        <f>'[57]FY20-21 Sales'!N$162</f>
        <v>2.1167639999999999</v>
      </c>
      <c r="O151" s="421">
        <f>'[57]FY20-21 Sales'!O$162</f>
        <v>1.906488</v>
      </c>
      <c r="P151" s="421">
        <f>'[57]FY20-21 Sales'!P$162</f>
        <v>2.0625840000000002</v>
      </c>
      <c r="Q151" s="421">
        <f>'[57]FY20-21 Sales'!Q$162</f>
        <v>2.259792</v>
      </c>
      <c r="R151" s="421">
        <f>'[57]FY20-21 Sales'!R$162</f>
        <v>1.8145439999999999</v>
      </c>
      <c r="S151" s="403">
        <f t="shared" si="33"/>
        <v>24.280632000000004</v>
      </c>
    </row>
    <row r="152" spans="1:19">
      <c r="A152" s="340"/>
      <c r="B152" s="450"/>
      <c r="C152" s="411" t="s">
        <v>129</v>
      </c>
      <c r="D152" s="422">
        <f>[56]Services!$Q$146</f>
        <v>11</v>
      </c>
      <c r="E152" s="421">
        <f>[56]Load!$Q$146</f>
        <v>154</v>
      </c>
      <c r="F152" s="421"/>
      <c r="G152" s="421">
        <f>'[57]FY20-21 Sales'!G$163</f>
        <v>16.1116931</v>
      </c>
      <c r="H152" s="421">
        <f>'[57]FY20-21 Sales'!H$163</f>
        <v>18.642124299999999</v>
      </c>
      <c r="I152" s="421">
        <f>'[57]FY20-21 Sales'!I$163</f>
        <v>24.070616400000002</v>
      </c>
      <c r="J152" s="421">
        <f>'[57]FY20-21 Sales'!J$163</f>
        <v>17.4473281</v>
      </c>
      <c r="K152" s="421">
        <f>'[57]FY20-21 Sales'!K$163</f>
        <v>20.104613700000002</v>
      </c>
      <c r="L152" s="421">
        <f>'[57]FY20-21 Sales'!L$163</f>
        <v>23.027841900000002</v>
      </c>
      <c r="M152" s="421">
        <f>'[57]FY20-21 Sales'!M$163</f>
        <v>22.512025000000005</v>
      </c>
      <c r="N152" s="421">
        <f>'[57]FY20-21 Sales'!N$163</f>
        <v>28.350425900000001</v>
      </c>
      <c r="O152" s="421">
        <f>'[57]FY20-21 Sales'!O$163</f>
        <v>33.231368400000001</v>
      </c>
      <c r="P152" s="421">
        <f>'[57]FY20-21 Sales'!P$163</f>
        <v>37.119526</v>
      </c>
      <c r="Q152" s="421">
        <f>'[57]FY20-21 Sales'!Q$163</f>
        <v>39.895040699999996</v>
      </c>
      <c r="R152" s="421">
        <f>'[57]FY20-21 Sales'!R$163</f>
        <v>37.974158299999999</v>
      </c>
      <c r="S152" s="403">
        <f t="shared" si="33"/>
        <v>318.48676180000001</v>
      </c>
    </row>
    <row r="153" spans="1:19">
      <c r="A153" s="340"/>
      <c r="B153" s="450"/>
      <c r="C153" s="411" t="s">
        <v>130</v>
      </c>
      <c r="D153" s="422"/>
      <c r="E153" s="421"/>
      <c r="F153" s="421"/>
      <c r="G153" s="421"/>
      <c r="H153" s="421"/>
      <c r="I153" s="421"/>
      <c r="J153" s="421"/>
      <c r="K153" s="421"/>
      <c r="L153" s="421"/>
      <c r="M153" s="421"/>
      <c r="N153" s="421"/>
      <c r="O153" s="421"/>
      <c r="P153" s="421"/>
      <c r="Q153" s="421"/>
      <c r="R153" s="421"/>
      <c r="S153" s="403">
        <f t="shared" si="33"/>
        <v>0</v>
      </c>
    </row>
    <row r="154" spans="1:19">
      <c r="A154" s="340"/>
      <c r="B154" s="450"/>
      <c r="C154" s="411" t="s">
        <v>92</v>
      </c>
      <c r="D154" s="422">
        <f>[56]Services!$Q$147</f>
        <v>2</v>
      </c>
      <c r="E154" s="421">
        <f>[56]Load!$Q$147</f>
        <v>30</v>
      </c>
      <c r="F154" s="421"/>
      <c r="G154" s="421">
        <f>'[57]FY20-21 Sales'!G$165</f>
        <v>9.5126560000000016</v>
      </c>
      <c r="H154" s="421">
        <f>'[57]FY20-21 Sales'!H$165</f>
        <v>10.893533999999999</v>
      </c>
      <c r="I154" s="421">
        <f>'[57]FY20-21 Sales'!I$165</f>
        <v>9.7494189999999996</v>
      </c>
      <c r="J154" s="421">
        <f>'[57]FY20-21 Sales'!J$165</f>
        <v>9.7355999999999998</v>
      </c>
      <c r="K154" s="421">
        <f>'[57]FY20-21 Sales'!K$165</f>
        <v>9.0271360000000005</v>
      </c>
      <c r="L154" s="421">
        <f>'[57]FY20-21 Sales'!L$165</f>
        <v>7.2849500000000011</v>
      </c>
      <c r="M154" s="421">
        <f>'[57]FY20-21 Sales'!M$165</f>
        <v>6.7387959999999989</v>
      </c>
      <c r="N154" s="421">
        <f>'[57]FY20-21 Sales'!N$165</f>
        <v>7.5572330000000001</v>
      </c>
      <c r="O154" s="421">
        <f>'[57]FY20-21 Sales'!O$165</f>
        <v>7.0223479999999974</v>
      </c>
      <c r="P154" s="421">
        <f>'[57]FY20-21 Sales'!P$165</f>
        <v>7.022358999999998</v>
      </c>
      <c r="Q154" s="421">
        <f>'[57]FY20-21 Sales'!Q$165</f>
        <v>7.3451390000000005</v>
      </c>
      <c r="R154" s="421">
        <f>'[57]FY20-21 Sales'!R$165</f>
        <v>7.3611379999999995</v>
      </c>
      <c r="S154" s="403">
        <f t="shared" si="33"/>
        <v>99.25030799999999</v>
      </c>
    </row>
    <row r="155" spans="1:19">
      <c r="A155" s="340"/>
      <c r="B155" s="450"/>
      <c r="C155" s="411" t="s">
        <v>135</v>
      </c>
      <c r="D155" s="422">
        <f>[56]Services!$Q$149</f>
        <v>1</v>
      </c>
      <c r="E155" s="421">
        <f>[56]Load!$Q$149</f>
        <v>30</v>
      </c>
      <c r="F155" s="421"/>
      <c r="G155" s="421">
        <f>'[57]FY20-21 Sales'!G$167</f>
        <v>3.8690549999999995</v>
      </c>
      <c r="H155" s="421">
        <f>'[57]FY20-21 Sales'!H$167</f>
        <v>4.1993979999999995</v>
      </c>
      <c r="I155" s="421">
        <f>'[57]FY20-21 Sales'!I$167</f>
        <v>5.8456280000000005</v>
      </c>
      <c r="J155" s="421">
        <f>'[57]FY20-21 Sales'!J$167</f>
        <v>5.1069779999999998</v>
      </c>
      <c r="K155" s="421">
        <f>'[57]FY20-21 Sales'!K$167</f>
        <v>1.9542559999999995</v>
      </c>
      <c r="L155" s="421">
        <f>'[57]FY20-21 Sales'!L$167</f>
        <v>3.945511999999999</v>
      </c>
      <c r="M155" s="421">
        <f>'[57]FY20-21 Sales'!M$167</f>
        <v>6.4216050000000005</v>
      </c>
      <c r="N155" s="421">
        <f>'[57]FY20-21 Sales'!N$167</f>
        <v>7.0992319999999998</v>
      </c>
      <c r="O155" s="421">
        <f>'[57]FY20-21 Sales'!O$167</f>
        <v>10.739398</v>
      </c>
      <c r="P155" s="421">
        <f>'[57]FY20-21 Sales'!P$167</f>
        <v>6.7186950000000012</v>
      </c>
      <c r="Q155" s="421">
        <f>'[57]FY20-21 Sales'!Q$167</f>
        <v>10.391020000000001</v>
      </c>
      <c r="R155" s="421">
        <f>'[57]FY20-21 Sales'!R$167</f>
        <v>4.0639320000000003</v>
      </c>
      <c r="S155" s="403">
        <f t="shared" si="33"/>
        <v>70.354709</v>
      </c>
    </row>
    <row r="156" spans="1:19">
      <c r="A156" s="340"/>
      <c r="B156" s="450"/>
      <c r="C156" s="400" t="s">
        <v>156</v>
      </c>
      <c r="D156" s="422"/>
      <c r="E156" s="421"/>
      <c r="F156" s="421"/>
      <c r="G156" s="421"/>
      <c r="H156" s="421"/>
      <c r="I156" s="421"/>
      <c r="J156" s="421"/>
      <c r="K156" s="421"/>
      <c r="L156" s="421"/>
      <c r="M156" s="421"/>
      <c r="N156" s="421"/>
      <c r="O156" s="421"/>
      <c r="P156" s="421"/>
      <c r="Q156" s="421"/>
      <c r="R156" s="421"/>
      <c r="S156" s="403">
        <f t="shared" si="33"/>
        <v>0</v>
      </c>
    </row>
    <row r="157" spans="1:19">
      <c r="A157" s="340"/>
      <c r="B157" s="450"/>
      <c r="C157" s="400" t="s">
        <v>99</v>
      </c>
      <c r="D157" s="423">
        <f t="shared" ref="D157:R157" si="34">D75+D103+D129</f>
        <v>3143</v>
      </c>
      <c r="E157" s="467">
        <f t="shared" si="34"/>
        <v>3802.2494400000005</v>
      </c>
      <c r="F157" s="467">
        <f t="shared" si="34"/>
        <v>0</v>
      </c>
      <c r="G157" s="467">
        <f t="shared" si="34"/>
        <v>517.96686613966881</v>
      </c>
      <c r="H157" s="467">
        <f t="shared" si="34"/>
        <v>306.06735888000003</v>
      </c>
      <c r="I157" s="467">
        <f t="shared" si="34"/>
        <v>356.94644167000001</v>
      </c>
      <c r="J157" s="467">
        <f t="shared" si="34"/>
        <v>374.37575234999997</v>
      </c>
      <c r="K157" s="467">
        <f t="shared" si="34"/>
        <v>827.68791913999996</v>
      </c>
      <c r="L157" s="467">
        <f t="shared" si="34"/>
        <v>385.13672836000001</v>
      </c>
      <c r="M157" s="467">
        <f t="shared" si="34"/>
        <v>364.05813126999988</v>
      </c>
      <c r="N157" s="467">
        <f t="shared" si="34"/>
        <v>319.07993980000003</v>
      </c>
      <c r="O157" s="467">
        <f t="shared" si="34"/>
        <v>356.72251525499996</v>
      </c>
      <c r="P157" s="467">
        <f t="shared" si="34"/>
        <v>479.50637037833337</v>
      </c>
      <c r="Q157" s="467">
        <f t="shared" si="34"/>
        <v>1020.8783477183333</v>
      </c>
      <c r="R157" s="467">
        <f t="shared" si="34"/>
        <v>537.68889135866448</v>
      </c>
      <c r="S157" s="403">
        <f t="shared" ref="S157:S158" si="35">SUM(G157:R157)</f>
        <v>5846.1152623199996</v>
      </c>
    </row>
    <row r="158" spans="1:19" s="205" customFormat="1">
      <c r="A158" s="448"/>
      <c r="B158" s="449"/>
      <c r="C158" s="400" t="s">
        <v>100</v>
      </c>
      <c r="D158" s="423">
        <f t="shared" ref="D158:R158" si="36">D70+D157</f>
        <v>5424135</v>
      </c>
      <c r="E158" s="467">
        <f t="shared" si="36"/>
        <v>7898.2670542061251</v>
      </c>
      <c r="F158" s="467">
        <f t="shared" si="36"/>
        <v>6221430.612317604</v>
      </c>
      <c r="G158" s="467">
        <f t="shared" si="36"/>
        <v>1531.4939837949948</v>
      </c>
      <c r="H158" s="467">
        <f t="shared" si="36"/>
        <v>1115.59680757</v>
      </c>
      <c r="I158" s="467">
        <f t="shared" si="36"/>
        <v>1123.6972817670003</v>
      </c>
      <c r="J158" s="467">
        <f t="shared" si="36"/>
        <v>1539.1126767654964</v>
      </c>
      <c r="K158" s="467">
        <f t="shared" si="36"/>
        <v>1772.2381291918405</v>
      </c>
      <c r="L158" s="467">
        <f t="shared" si="36"/>
        <v>1407.923168711</v>
      </c>
      <c r="M158" s="467">
        <f t="shared" si="36"/>
        <v>1168.8627717700001</v>
      </c>
      <c r="N158" s="467">
        <f t="shared" si="36"/>
        <v>1013.3811133</v>
      </c>
      <c r="O158" s="467">
        <f t="shared" si="36"/>
        <v>1474.7589360879999</v>
      </c>
      <c r="P158" s="467">
        <f t="shared" si="36"/>
        <v>1886.9916313483336</v>
      </c>
      <c r="Q158" s="467">
        <f t="shared" si="36"/>
        <v>2326.0291225442234</v>
      </c>
      <c r="R158" s="467">
        <f t="shared" si="36"/>
        <v>2413.8512484327744</v>
      </c>
      <c r="S158" s="403">
        <f t="shared" si="35"/>
        <v>18773.936871283662</v>
      </c>
    </row>
    <row r="159" spans="1:19">
      <c r="B159" s="325"/>
      <c r="C159" s="276"/>
      <c r="D159" s="206"/>
      <c r="E159" s="206"/>
      <c r="F159" s="206"/>
      <c r="G159" s="206"/>
      <c r="H159" s="206"/>
      <c r="I159" s="206"/>
      <c r="J159" s="317"/>
      <c r="K159" s="317"/>
      <c r="L159" s="469"/>
      <c r="M159" s="469"/>
      <c r="N159" s="469"/>
      <c r="O159" s="469"/>
      <c r="P159" s="469"/>
      <c r="Q159" s="469"/>
      <c r="R159" s="469"/>
      <c r="S159" s="288"/>
    </row>
    <row r="160" spans="1:19" ht="15" thickBot="1">
      <c r="B160" s="464"/>
      <c r="C160" s="279"/>
      <c r="D160" s="200"/>
      <c r="E160" s="200"/>
      <c r="F160" s="432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318"/>
    </row>
    <row r="161" spans="3:18">
      <c r="C161" s="470"/>
      <c r="F161" s="282"/>
      <c r="G161" s="282"/>
      <c r="H161" s="282"/>
      <c r="I161" s="282"/>
      <c r="J161" s="282"/>
      <c r="K161" s="282"/>
      <c r="L161" s="282"/>
      <c r="M161" s="282"/>
      <c r="N161" s="282"/>
      <c r="O161" s="282"/>
      <c r="P161" s="282"/>
      <c r="Q161" s="282"/>
      <c r="R161" s="282"/>
    </row>
    <row r="162" spans="3:18">
      <c r="G162" s="340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</row>
    <row r="163" spans="3:18">
      <c r="G163" s="340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</row>
    <row r="164" spans="3:18">
      <c r="G164" s="340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</row>
    <row r="165" spans="3:18">
      <c r="C165" s="470"/>
      <c r="G165" s="471"/>
      <c r="H165" s="471"/>
      <c r="I165" s="471"/>
      <c r="J165" s="471"/>
      <c r="K165" s="471"/>
      <c r="L165" s="471"/>
      <c r="M165" s="471"/>
      <c r="N165" s="471"/>
      <c r="O165" s="471"/>
      <c r="P165" s="471"/>
      <c r="Q165" s="471"/>
      <c r="R165" s="471"/>
    </row>
    <row r="166" spans="3:18">
      <c r="G166" s="471"/>
      <c r="H166" s="471"/>
      <c r="I166" s="471"/>
      <c r="J166" s="471"/>
      <c r="K166" s="471"/>
      <c r="L166" s="471"/>
      <c r="M166" s="471"/>
      <c r="N166" s="471"/>
      <c r="O166" s="471"/>
      <c r="P166" s="471"/>
      <c r="Q166" s="471"/>
      <c r="R166" s="471"/>
    </row>
    <row r="167" spans="3:18">
      <c r="G167" s="471"/>
      <c r="H167" s="471"/>
      <c r="I167" s="471"/>
      <c r="J167" s="471"/>
      <c r="K167" s="471"/>
      <c r="L167" s="471"/>
      <c r="M167" s="471"/>
      <c r="N167" s="471"/>
      <c r="O167" s="471"/>
      <c r="P167" s="471"/>
      <c r="Q167" s="471"/>
      <c r="R167" s="471"/>
    </row>
    <row r="168" spans="3:18">
      <c r="G168" s="471"/>
      <c r="H168" s="471"/>
      <c r="I168" s="471"/>
      <c r="J168" s="471"/>
      <c r="K168" s="471"/>
      <c r="L168" s="471"/>
      <c r="M168" s="471"/>
      <c r="N168" s="471"/>
      <c r="O168" s="471"/>
      <c r="P168" s="471"/>
      <c r="Q168" s="471"/>
      <c r="R168" s="471"/>
    </row>
    <row r="169" spans="3:18">
      <c r="C169" s="470"/>
      <c r="G169" s="471"/>
      <c r="H169" s="471"/>
      <c r="I169" s="471"/>
      <c r="J169" s="471"/>
      <c r="K169" s="471"/>
      <c r="L169" s="471"/>
      <c r="M169" s="471"/>
      <c r="N169" s="471"/>
      <c r="O169" s="471"/>
      <c r="P169" s="471"/>
      <c r="Q169" s="471"/>
      <c r="R169" s="471"/>
    </row>
    <row r="170" spans="3:18">
      <c r="G170" s="471"/>
      <c r="H170" s="471"/>
      <c r="I170" s="471"/>
      <c r="J170" s="471"/>
      <c r="K170" s="471"/>
      <c r="L170" s="471"/>
      <c r="M170" s="471"/>
      <c r="N170" s="471"/>
      <c r="O170" s="471"/>
      <c r="P170" s="471"/>
      <c r="Q170" s="471"/>
      <c r="R170" s="471"/>
    </row>
    <row r="171" spans="3:18">
      <c r="G171" s="471"/>
      <c r="H171" s="471"/>
      <c r="I171" s="471"/>
      <c r="J171" s="471"/>
      <c r="K171" s="471"/>
      <c r="L171" s="471"/>
      <c r="M171" s="471"/>
      <c r="N171" s="471"/>
      <c r="O171" s="471"/>
      <c r="P171" s="471"/>
      <c r="Q171" s="471"/>
      <c r="R171" s="471"/>
    </row>
    <row r="172" spans="3:18">
      <c r="G172" s="471"/>
      <c r="H172" s="471"/>
      <c r="I172" s="471"/>
      <c r="J172" s="471"/>
      <c r="K172" s="471"/>
      <c r="L172" s="471"/>
      <c r="M172" s="471"/>
      <c r="N172" s="471"/>
      <c r="O172" s="471"/>
      <c r="P172" s="471"/>
      <c r="Q172" s="471"/>
      <c r="R172" s="471"/>
    </row>
    <row r="173" spans="3:18">
      <c r="G173" s="471"/>
    </row>
  </sheetData>
  <mergeCells count="4">
    <mergeCell ref="C5:C6"/>
    <mergeCell ref="D5:D6"/>
    <mergeCell ref="E5:F5"/>
    <mergeCell ref="G5:S5"/>
  </mergeCells>
  <pageMargins left="0.51181102362204722" right="0.31496062992125984" top="0.35433070866141736" bottom="0.35433070866141736" header="0.31496062992125984" footer="0.31496062992125984"/>
  <pageSetup paperSize="5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FY12-13 Actual Sales</vt:lpstr>
      <vt:lpstr>FY13-14 Actual Sales</vt:lpstr>
      <vt:lpstr>FY14-15 Actual Sales</vt:lpstr>
      <vt:lpstr>FY15-16 Actual Sales</vt:lpstr>
      <vt:lpstr>FY16-17 Actual Sales</vt:lpstr>
      <vt:lpstr>FY17-18 Actual Sales</vt:lpstr>
      <vt:lpstr>FY18-19 Actual Sales </vt:lpstr>
      <vt:lpstr>FY19-20 Actual Sales</vt:lpstr>
      <vt:lpstr>FY20-21 Actual Sales</vt:lpstr>
      <vt:lpstr>FY21-22 Actual Sales </vt:lpstr>
      <vt:lpstr>FY22-23 Sales (Prov) </vt:lpstr>
      <vt:lpstr>'FY13-14 Actual Sales'!Print_Area</vt:lpstr>
      <vt:lpstr>'FY14-15 Actual Sales'!Print_Area</vt:lpstr>
      <vt:lpstr>'FY15-16 Actual Sales'!Print_Area</vt:lpstr>
      <vt:lpstr>'FY16-17 Actual Sales'!Print_Area</vt:lpstr>
      <vt:lpstr>'FY17-18 Actual Sales'!Print_Area</vt:lpstr>
      <vt:lpstr>'FY18-19 Actual Sales '!Print_Area</vt:lpstr>
      <vt:lpstr>'FY19-20 Actual Sales'!Print_Area</vt:lpstr>
      <vt:lpstr>'FY20-21 Actual Sales'!Print_Area</vt:lpstr>
      <vt:lpstr>'FY21-22 Actual Sales '!Print_Area</vt:lpstr>
      <vt:lpstr>'FY22-23 Sales (Prov) '!Print_Area</vt:lpstr>
      <vt:lpstr>'FY13-14 Actual Sales'!Print_Titles</vt:lpstr>
      <vt:lpstr>'FY14-15 Actual Sales'!Print_Titles</vt:lpstr>
      <vt:lpstr>'FY15-16 Actual Sales'!Print_Titles</vt:lpstr>
      <vt:lpstr>'FY16-17 Actual Sales'!Print_Titles</vt:lpstr>
      <vt:lpstr>'FY17-18 Actual Sales'!Print_Titles</vt:lpstr>
      <vt:lpstr>'FY18-19 Actual Sales '!Print_Titles</vt:lpstr>
      <vt:lpstr>'FY19-20 Actual Sales'!Print_Titles</vt:lpstr>
      <vt:lpstr>'FY20-21 Actual Sales'!Print_Titles</vt:lpstr>
      <vt:lpstr>'FY21-22 Actual Sales '!Print_Titles</vt:lpstr>
      <vt:lpstr>'FY22-23 Sales (Prov)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2023-07-03T06:09:05Z</dcterms:modified>
</cp:coreProperties>
</file>